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10.0.0.10\recursos\Saúde\Hospital\Ampliação Hospital\15 Divisão da Obra - TÉRREO\Orçamento\"/>
    </mc:Choice>
  </mc:AlternateContent>
  <bookViews>
    <workbookView xWindow="0" yWindow="0" windowWidth="28800" windowHeight="12435" tabRatio="816" activeTab="1"/>
  </bookViews>
  <sheets>
    <sheet name="Identificação" sheetId="2" r:id="rId1"/>
    <sheet name="Orçamento-base" sheetId="3" r:id="rId2"/>
    <sheet name="Proposta" sheetId="6" r:id="rId3"/>
    <sheet name="Pesquisa Familia e Subfamilia" sheetId="9" r:id="rId4"/>
    <sheet name="Tipo de Objeto x Familia" sheetId="8" state="hidden" r:id="rId5"/>
    <sheet name="base" sheetId="5" r:id="rId6"/>
  </sheets>
  <definedNames>
    <definedName name="_xlnm._FilterDatabase" localSheetId="3" hidden="1">'Pesquisa Familia e Subfamilia'!$A$1:$E$3482</definedName>
    <definedName name="F_10">base!$E$62:$E$66</definedName>
    <definedName name="F_105">base!$E$362:$E$381</definedName>
    <definedName name="F_107">base!$E$382:$E$384</definedName>
    <definedName name="F_11">base!$E$67:$E$82</definedName>
    <definedName name="F_112">base!$E$385:$E$402</definedName>
    <definedName name="F_113">base!$E$403</definedName>
    <definedName name="F_117">base!$E$404:$E$411</definedName>
    <definedName name="F_12">base!$E$83:$E$91</definedName>
    <definedName name="F_120">base!$E$412:$E$421</definedName>
    <definedName name="F_122">base!$E$422:$E$424</definedName>
    <definedName name="F_127">base!$E$425:$E$430</definedName>
    <definedName name="F_13">base!$E$92:$E$107</definedName>
    <definedName name="F_14">base!$E$108:$E$118</definedName>
    <definedName name="F_140">base!$E$431:$E$438</definedName>
    <definedName name="F_15">base!$E$119:$E$132</definedName>
    <definedName name="F_150">base!$E$439:$E$444</definedName>
    <definedName name="F_16">base!$E$133:$E$145</definedName>
    <definedName name="F_160">base!$E$445:$E$452</definedName>
    <definedName name="F_17">base!$E$146:$E$164</definedName>
    <definedName name="F_185">base!$E$453:$E$464</definedName>
    <definedName name="F_2">base!$E$2:$E$15</definedName>
    <definedName name="F_205">base!$E$465:$E$471</definedName>
    <definedName name="F_215">base!$E$472:$E$491</definedName>
    <definedName name="F_245">base!$E$492:$E$517</definedName>
    <definedName name="F_250">base!$E$518:$E$525</definedName>
    <definedName name="F_255">base!$E$526:$E$529</definedName>
    <definedName name="F_260">base!$E$530:$E$533</definedName>
    <definedName name="F_270">base!$E$534:$E$540</definedName>
    <definedName name="F_285">base!$E$541:$E$552</definedName>
    <definedName name="F_29">base!$E$165:$E$168</definedName>
    <definedName name="F_290">base!$E$553:$E$558</definedName>
    <definedName name="F_295">base!$E$559:$E$572</definedName>
    <definedName name="F_3">base!$E$16:$E$22</definedName>
    <definedName name="F_30">base!$E$169:$E$171</definedName>
    <definedName name="F_31">base!$E$172:$E$201</definedName>
    <definedName name="F_320">base!$E$573:$E$592</definedName>
    <definedName name="F_33">base!$E$202</definedName>
    <definedName name="F_34">base!$E$203:$E$209</definedName>
    <definedName name="F_345">base!$E$593:$E$595</definedName>
    <definedName name="F_35">base!$E$210:$E$234</definedName>
    <definedName name="F_350">base!$E$596:$E$625</definedName>
    <definedName name="F_360">base!$E$626:$E$652</definedName>
    <definedName name="F_37">base!$E$235:$E$257</definedName>
    <definedName name="F_380">base!$E$653:$E$668</definedName>
    <definedName name="F_390">base!$E$669:$E$681</definedName>
    <definedName name="F_395">base!$E$682:$E$695</definedName>
    <definedName name="F_397">base!$E$696:$E$706</definedName>
    <definedName name="F_400">base!$E$707:$E$714</definedName>
    <definedName name="F_405">base!$E$715:$E$732</definedName>
    <definedName name="F_410">base!$E$733:$E$738</definedName>
    <definedName name="F_42">base!$E$258:$E$269</definedName>
    <definedName name="F_420">base!$E$739:$E$756</definedName>
    <definedName name="F_428">base!$E$757:$E$768</definedName>
    <definedName name="F_435">base!$E$769:$E$772</definedName>
    <definedName name="F_440">base!$E$773:$E$810</definedName>
    <definedName name="F_445">base!$E$811:$E$832</definedName>
    <definedName name="F_45">base!$E$270:$E$284</definedName>
    <definedName name="F_450">base!$E$833:$E$858</definedName>
    <definedName name="F_452">base!$E$859:$E$865</definedName>
    <definedName name="F_460">base!$E$866:$E$881</definedName>
    <definedName name="F_461">base!$E$882:$E$886</definedName>
    <definedName name="F_463">base!$E$887:$E$888</definedName>
    <definedName name="F_465">base!$E$889:$E$918</definedName>
    <definedName name="F_47">base!$E$285:$E$293</definedName>
    <definedName name="F_475">base!$E$919:$E$934</definedName>
    <definedName name="F_480">base!$E$935:$E$962</definedName>
    <definedName name="F_495">base!$E$963:$E$966</definedName>
    <definedName name="F_505">base!$E$967:$E$974</definedName>
    <definedName name="F_510">base!$E$975:$E$976</definedName>
    <definedName name="F_515">base!$E$977:$E$1005</definedName>
    <definedName name="F_52">base!$E$294:$E$311</definedName>
    <definedName name="F_535">base!$E$1006:$E$1012</definedName>
    <definedName name="F_540">base!$E$1013:$E$1015</definedName>
    <definedName name="F_548">base!$E$1016:$E$1019</definedName>
    <definedName name="F_550">base!$E$1020:$E$1022</definedName>
    <definedName name="F_555">base!$E$1023:$E$1033</definedName>
    <definedName name="F_565">base!$E$1034:$E$1037</definedName>
    <definedName name="F_57">base!$E$312:$E$317</definedName>
    <definedName name="F_580">base!$E$1038:$E$1048</definedName>
    <definedName name="F_59">base!$E$318:$E$327</definedName>
    <definedName name="F_593">base!$E$1049:$E$1055</definedName>
    <definedName name="F_595">base!$E$1056:$E$1065</definedName>
    <definedName name="F_600">base!$E$1066:$E$1087</definedName>
    <definedName name="F_62">base!$E$328:$E$339</definedName>
    <definedName name="F_63">base!$E$340</definedName>
    <definedName name="F_64">base!$E$341</definedName>
    <definedName name="F_685">base!$E$1088:$E$1116</definedName>
    <definedName name="F_7">base!$E$23:$E$35</definedName>
    <definedName name="F_70">base!$E$342:$E$352</definedName>
    <definedName name="F_72">base!$E$353:$E$355</definedName>
    <definedName name="F_736">base!$E$1117:$E$1121</definedName>
    <definedName name="F_745">base!$E$1122:$E$1126</definedName>
    <definedName name="F_748">base!$E$1127:$E$1134</definedName>
    <definedName name="F_750">base!$E$1135</definedName>
    <definedName name="F_754">base!$E$1136:$E$1142</definedName>
    <definedName name="F_757">base!$E$1143:$E$1151</definedName>
    <definedName name="F_758">base!$E$1152:$E$1154</definedName>
    <definedName name="F_760">base!$E$1155:$E$1165</definedName>
    <definedName name="F_77">base!$E$356</definedName>
    <definedName name="F_773">base!$E$1166:$E$1175</definedName>
    <definedName name="F_775">base!$E$1176:$E$1182</definedName>
    <definedName name="F_779">base!$E$1183:$E$1186</definedName>
    <definedName name="F_784">base!$E$1187:$E$1189</definedName>
    <definedName name="F_788">base!$E$1190:$E$1194</definedName>
    <definedName name="F_792">base!$E$1195:$E$1220</definedName>
    <definedName name="F_796">base!$E$1221:$E$1224</definedName>
    <definedName name="F_8">base!$E$36:$E$54</definedName>
    <definedName name="F_802">base!$E$1225:$E$1226</definedName>
    <definedName name="F_803">base!$E$1227:$E$1232</definedName>
    <definedName name="F_805">base!$E$1233:$E$1235</definedName>
    <definedName name="F_82">base!$E$357:$E$358</definedName>
    <definedName name="F_820">base!$E$1236:$E$1240</definedName>
    <definedName name="F_830">base!$E$1241:$E$1257</definedName>
    <definedName name="F_855">base!$E$1258:$E$1260</definedName>
    <definedName name="F_870">base!$E$1261:$E$1388</definedName>
    <definedName name="F_880">base!$E$1389:$E$1505</definedName>
    <definedName name="F_882">base!$E$1506:$E$1519</definedName>
    <definedName name="F_884">base!$E$1520:$E$1554</definedName>
    <definedName name="F_886">base!$E$1555:$E$1617</definedName>
    <definedName name="F_888">base!$E$1618:$E$1661</definedName>
    <definedName name="F_890">base!$E$1662:$E$1665</definedName>
    <definedName name="F_9">base!$E$55:$E$61</definedName>
    <definedName name="F_905">base!$E$1666:$E$1675</definedName>
    <definedName name="F_910">base!$E$1676:$E$1768</definedName>
    <definedName name="F_930">base!$E$1769:$E$1778</definedName>
    <definedName name="F_950">base!$E$1779:$E$1784</definedName>
    <definedName name="F_960">base!$E$1785:$E$1793</definedName>
    <definedName name="F_965">base!$E$1794:$E$1795</definedName>
    <definedName name="F_97">base!$E$359:$E$361</definedName>
    <definedName name="F_970">base!$E$1796:$E$1797</definedName>
    <definedName name="F_980">base!$E$1798:$E$1803</definedName>
    <definedName name="F_990">base!$E$1804:$E$1817</definedName>
    <definedName name="Modalidades">base!$K$1:$K$22</definedName>
  </definedNames>
  <calcPr calcId="152511"/>
</workbook>
</file>

<file path=xl/calcChain.xml><?xml version="1.0" encoding="utf-8"?>
<calcChain xmlns="http://schemas.openxmlformats.org/spreadsheetml/2006/main">
  <c r="A333" i="6" l="1"/>
  <c r="C333" i="6"/>
  <c r="D333" i="6"/>
  <c r="E333" i="6"/>
  <c r="H333" i="6" s="1"/>
  <c r="F333" i="6"/>
  <c r="A334" i="6"/>
  <c r="C334" i="6"/>
  <c r="D334" i="6"/>
  <c r="E334" i="6"/>
  <c r="H334" i="6" s="1"/>
  <c r="F334" i="6"/>
  <c r="A335" i="6"/>
  <c r="C335" i="6"/>
  <c r="D335" i="6"/>
  <c r="E335" i="6"/>
  <c r="F335" i="6"/>
  <c r="H335" i="6"/>
  <c r="A336" i="6"/>
  <c r="C336" i="6"/>
  <c r="D336" i="6"/>
  <c r="E336" i="6"/>
  <c r="H336" i="6" s="1"/>
  <c r="F336" i="6"/>
  <c r="A337" i="6"/>
  <c r="C337" i="6"/>
  <c r="D337" i="6"/>
  <c r="E337" i="6"/>
  <c r="H337" i="6" s="1"/>
  <c r="F337" i="6"/>
  <c r="A338" i="6"/>
  <c r="C338" i="6"/>
  <c r="D338" i="6"/>
  <c r="E338" i="6"/>
  <c r="H338" i="6" s="1"/>
  <c r="F338" i="6"/>
  <c r="A339" i="6"/>
  <c r="C339" i="6"/>
  <c r="D339" i="6"/>
  <c r="E339" i="6"/>
  <c r="H339" i="6" s="1"/>
  <c r="F339" i="6"/>
  <c r="A340" i="6"/>
  <c r="C340" i="6"/>
  <c r="D340" i="6"/>
  <c r="E340" i="6"/>
  <c r="F340" i="6"/>
  <c r="H340" i="6"/>
  <c r="A341" i="6"/>
  <c r="C341" i="6"/>
  <c r="D341" i="6"/>
  <c r="E341" i="6"/>
  <c r="H341" i="6" s="1"/>
  <c r="F341" i="6"/>
  <c r="A342" i="6"/>
  <c r="C342" i="6"/>
  <c r="D342" i="6"/>
  <c r="E342" i="6"/>
  <c r="H342" i="6" s="1"/>
  <c r="F342" i="6"/>
  <c r="A343" i="6"/>
  <c r="C343" i="6"/>
  <c r="D343" i="6"/>
  <c r="E343" i="6"/>
  <c r="H343" i="6" s="1"/>
  <c r="F343" i="6"/>
  <c r="A344" i="6"/>
  <c r="C344" i="6"/>
  <c r="D344" i="6"/>
  <c r="E344" i="6"/>
  <c r="H344" i="6" s="1"/>
  <c r="F344" i="6"/>
  <c r="A345" i="6"/>
  <c r="C345" i="6"/>
  <c r="D345" i="6"/>
  <c r="E345" i="6"/>
  <c r="H345" i="6" s="1"/>
  <c r="F345" i="6"/>
  <c r="A346" i="6"/>
  <c r="C346" i="6"/>
  <c r="D346" i="6"/>
  <c r="E346" i="6"/>
  <c r="F346" i="6"/>
  <c r="H346" i="6"/>
  <c r="A347" i="6"/>
  <c r="C347" i="6"/>
  <c r="D347" i="6"/>
  <c r="E347" i="6"/>
  <c r="H347" i="6" s="1"/>
  <c r="F347" i="6"/>
  <c r="A348" i="6"/>
  <c r="C348" i="6"/>
  <c r="D348" i="6"/>
  <c r="E348" i="6"/>
  <c r="H348" i="6" s="1"/>
  <c r="F348" i="6"/>
  <c r="A349" i="6"/>
  <c r="C349" i="6"/>
  <c r="D349" i="6"/>
  <c r="E349" i="6"/>
  <c r="H349" i="6" s="1"/>
  <c r="F349" i="6"/>
  <c r="A350" i="6"/>
  <c r="C350" i="6"/>
  <c r="D350" i="6"/>
  <c r="E350" i="6"/>
  <c r="H350" i="6" s="1"/>
  <c r="F350" i="6"/>
  <c r="A351" i="6"/>
  <c r="C351" i="6"/>
  <c r="D351" i="6"/>
  <c r="E351" i="6"/>
  <c r="H351" i="6" s="1"/>
  <c r="F351" i="6"/>
  <c r="A352" i="6"/>
  <c r="C352" i="6"/>
  <c r="D352" i="6"/>
  <c r="E352" i="6"/>
  <c r="H352" i="6" s="1"/>
  <c r="F352" i="6"/>
  <c r="A353" i="6"/>
  <c r="C353" i="6"/>
  <c r="D353" i="6"/>
  <c r="E353" i="6"/>
  <c r="H353" i="6" s="1"/>
  <c r="F353" i="6"/>
  <c r="A354" i="6"/>
  <c r="C354" i="6"/>
  <c r="D354" i="6"/>
  <c r="E354" i="6"/>
  <c r="F354" i="6"/>
  <c r="H354" i="6"/>
  <c r="A355" i="6"/>
  <c r="C355" i="6"/>
  <c r="D355" i="6"/>
  <c r="E355" i="6"/>
  <c r="H355" i="6" s="1"/>
  <c r="F355" i="6"/>
  <c r="A356" i="6"/>
  <c r="C356" i="6"/>
  <c r="D356" i="6"/>
  <c r="E356" i="6"/>
  <c r="H356" i="6" s="1"/>
  <c r="F356" i="6"/>
  <c r="A357" i="6"/>
  <c r="C357" i="6"/>
  <c r="D357" i="6"/>
  <c r="E357" i="6"/>
  <c r="H357" i="6" s="1"/>
  <c r="F357" i="6"/>
  <c r="A358" i="6"/>
  <c r="C358" i="6"/>
  <c r="D358" i="6"/>
  <c r="E358" i="6"/>
  <c r="F358" i="6"/>
  <c r="H358" i="6"/>
  <c r="A359" i="6"/>
  <c r="C359" i="6"/>
  <c r="D359" i="6"/>
  <c r="E359" i="6"/>
  <c r="F359" i="6"/>
  <c r="H359" i="6"/>
  <c r="A360" i="6"/>
  <c r="C360" i="6"/>
  <c r="D360" i="6"/>
  <c r="E360" i="6"/>
  <c r="H360" i="6" s="1"/>
  <c r="F360" i="6"/>
  <c r="A361" i="6"/>
  <c r="C361" i="6"/>
  <c r="D361" i="6"/>
  <c r="E361" i="6"/>
  <c r="H361" i="6" s="1"/>
  <c r="F361" i="6"/>
  <c r="A362" i="6"/>
  <c r="C362" i="6"/>
  <c r="D362" i="6"/>
  <c r="E362" i="6"/>
  <c r="H362" i="6" s="1"/>
  <c r="F362" i="6"/>
  <c r="A363" i="6"/>
  <c r="C363" i="6"/>
  <c r="D363" i="6"/>
  <c r="E363" i="6"/>
  <c r="F363" i="6"/>
  <c r="H363" i="6"/>
  <c r="A364" i="6"/>
  <c r="C364" i="6"/>
  <c r="D364" i="6"/>
  <c r="E364" i="6"/>
  <c r="H364" i="6" s="1"/>
  <c r="F364" i="6"/>
  <c r="A365" i="6"/>
  <c r="C365" i="6"/>
  <c r="D365" i="6"/>
  <c r="E365" i="6"/>
  <c r="H365" i="6" s="1"/>
  <c r="F365" i="6"/>
  <c r="A366" i="6"/>
  <c r="C366" i="6"/>
  <c r="D366" i="6"/>
  <c r="E366" i="6"/>
  <c r="F366" i="6"/>
  <c r="H366" i="6"/>
  <c r="A367" i="6"/>
  <c r="C367" i="6"/>
  <c r="D367" i="6"/>
  <c r="E367" i="6"/>
  <c r="H367" i="6" s="1"/>
  <c r="F367" i="6"/>
  <c r="A368" i="6"/>
  <c r="C368" i="6"/>
  <c r="D368" i="6"/>
  <c r="E368" i="6"/>
  <c r="H368" i="6" s="1"/>
  <c r="F368" i="6"/>
  <c r="A369" i="6"/>
  <c r="C369" i="6"/>
  <c r="D369" i="6"/>
  <c r="E369" i="6"/>
  <c r="H369" i="6" s="1"/>
  <c r="F369" i="6"/>
  <c r="A370" i="6"/>
  <c r="C370" i="6"/>
  <c r="D370" i="6"/>
  <c r="E370" i="6"/>
  <c r="H370" i="6" s="1"/>
  <c r="F370" i="6"/>
  <c r="A371" i="6"/>
  <c r="C371" i="6"/>
  <c r="D371" i="6"/>
  <c r="E371" i="6"/>
  <c r="F371" i="6"/>
  <c r="H371" i="6"/>
  <c r="A372" i="6"/>
  <c r="C372" i="6"/>
  <c r="D372" i="6"/>
  <c r="E372" i="6"/>
  <c r="F372" i="6"/>
  <c r="H372" i="6"/>
  <c r="A373" i="6"/>
  <c r="C373" i="6"/>
  <c r="D373" i="6"/>
  <c r="E373" i="6"/>
  <c r="H373" i="6" s="1"/>
  <c r="F373" i="6"/>
  <c r="A374" i="6"/>
  <c r="C374" i="6"/>
  <c r="D374" i="6"/>
  <c r="E374" i="6"/>
  <c r="H374" i="6" s="1"/>
  <c r="F374" i="6"/>
  <c r="A375" i="6"/>
  <c r="C375" i="6"/>
  <c r="D375" i="6"/>
  <c r="E375" i="6"/>
  <c r="H375" i="6" s="1"/>
  <c r="F375" i="6"/>
  <c r="A376" i="6"/>
  <c r="C376" i="6"/>
  <c r="D376" i="6"/>
  <c r="E376" i="6"/>
  <c r="F376" i="6"/>
  <c r="H376" i="6"/>
  <c r="A377" i="6"/>
  <c r="C377" i="6"/>
  <c r="D377" i="6"/>
  <c r="E377" i="6"/>
  <c r="H377" i="6" s="1"/>
  <c r="F377" i="6"/>
  <c r="A378" i="6"/>
  <c r="C378" i="6"/>
  <c r="D378" i="6"/>
  <c r="E378" i="6"/>
  <c r="H378" i="6" s="1"/>
  <c r="F378" i="6"/>
  <c r="A379" i="6"/>
  <c r="C379" i="6"/>
  <c r="D379" i="6"/>
  <c r="E379" i="6"/>
  <c r="H379" i="6" s="1"/>
  <c r="F379" i="6"/>
  <c r="A380" i="6"/>
  <c r="C380" i="6"/>
  <c r="D380" i="6"/>
  <c r="E380" i="6"/>
  <c r="H380" i="6" s="1"/>
  <c r="F380" i="6"/>
  <c r="A381" i="6"/>
  <c r="C381" i="6"/>
  <c r="D381" i="6"/>
  <c r="E381" i="6"/>
  <c r="H381" i="6" s="1"/>
  <c r="F381" i="6"/>
  <c r="A382" i="6"/>
  <c r="C382" i="6"/>
  <c r="D382" i="6"/>
  <c r="E382" i="6"/>
  <c r="H382" i="6" s="1"/>
  <c r="F382" i="6"/>
  <c r="A383" i="6"/>
  <c r="C383" i="6"/>
  <c r="D383" i="6"/>
  <c r="E383" i="6"/>
  <c r="H383" i="6" s="1"/>
  <c r="F383" i="6"/>
  <c r="A384" i="6"/>
  <c r="C384" i="6"/>
  <c r="D384" i="6"/>
  <c r="E384" i="6"/>
  <c r="F384" i="6"/>
  <c r="H384" i="6"/>
  <c r="A385" i="6"/>
  <c r="C385" i="6"/>
  <c r="D385" i="6"/>
  <c r="E385" i="6"/>
  <c r="H385" i="6" s="1"/>
  <c r="F385" i="6"/>
  <c r="A386" i="6"/>
  <c r="C386" i="6"/>
  <c r="D386" i="6"/>
  <c r="E386" i="6"/>
  <c r="H386" i="6" s="1"/>
  <c r="F386" i="6"/>
  <c r="A387" i="6"/>
  <c r="C387" i="6"/>
  <c r="D387" i="6"/>
  <c r="E387" i="6"/>
  <c r="F387" i="6"/>
  <c r="H387" i="6"/>
  <c r="A388" i="6"/>
  <c r="C388" i="6"/>
  <c r="D388" i="6"/>
  <c r="E388" i="6"/>
  <c r="H388" i="6" s="1"/>
  <c r="F388" i="6"/>
  <c r="A389" i="6"/>
  <c r="C389" i="6"/>
  <c r="D389" i="6"/>
  <c r="E389" i="6"/>
  <c r="F389" i="6"/>
  <c r="H389" i="6"/>
  <c r="A390" i="6"/>
  <c r="C390" i="6"/>
  <c r="D390" i="6"/>
  <c r="E390" i="6"/>
  <c r="F390" i="6"/>
  <c r="H390" i="6"/>
  <c r="A391" i="6"/>
  <c r="C391" i="6"/>
  <c r="D391" i="6"/>
  <c r="E391" i="6"/>
  <c r="H391" i="6" s="1"/>
  <c r="F391" i="6"/>
  <c r="A392" i="6"/>
  <c r="C392" i="6"/>
  <c r="D392" i="6"/>
  <c r="E392" i="6"/>
  <c r="H392" i="6" s="1"/>
  <c r="F392" i="6"/>
  <c r="A393" i="6"/>
  <c r="C393" i="6"/>
  <c r="D393" i="6"/>
  <c r="E393" i="6"/>
  <c r="H393" i="6" s="1"/>
  <c r="F393" i="6"/>
  <c r="A394" i="6"/>
  <c r="C394" i="6"/>
  <c r="D394" i="6"/>
  <c r="E394" i="6"/>
  <c r="H394" i="6" s="1"/>
  <c r="F394" i="6"/>
  <c r="A395" i="6"/>
  <c r="C395" i="6"/>
  <c r="D395" i="6"/>
  <c r="E395" i="6"/>
  <c r="F395" i="6"/>
  <c r="H395" i="6"/>
  <c r="A396" i="6"/>
  <c r="C396" i="6"/>
  <c r="D396" i="6"/>
  <c r="E396" i="6"/>
  <c r="F396" i="6"/>
  <c r="H396" i="6"/>
  <c r="A397" i="6"/>
  <c r="C397" i="6"/>
  <c r="D397" i="6"/>
  <c r="E397" i="6"/>
  <c r="H397" i="6" s="1"/>
  <c r="F397" i="6"/>
  <c r="A398" i="6"/>
  <c r="C398" i="6"/>
  <c r="D398" i="6"/>
  <c r="E398" i="6"/>
  <c r="H398" i="6" s="1"/>
  <c r="F398" i="6"/>
  <c r="A399" i="6"/>
  <c r="C399" i="6"/>
  <c r="D399" i="6"/>
  <c r="E399" i="6"/>
  <c r="H399" i="6" s="1"/>
  <c r="F399" i="6"/>
  <c r="A400" i="6"/>
  <c r="C400" i="6"/>
  <c r="D400" i="6"/>
  <c r="E400" i="6"/>
  <c r="F400" i="6"/>
  <c r="H400" i="6"/>
  <c r="A401" i="6"/>
  <c r="C401" i="6"/>
  <c r="D401" i="6"/>
  <c r="E401" i="6"/>
  <c r="F401" i="6"/>
  <c r="H401" i="6"/>
  <c r="A402" i="6"/>
  <c r="C402" i="6"/>
  <c r="D402" i="6"/>
  <c r="E402" i="6"/>
  <c r="F402" i="6"/>
  <c r="H402" i="6"/>
  <c r="A403" i="6"/>
  <c r="C403" i="6"/>
  <c r="D403" i="6"/>
  <c r="E403" i="6"/>
  <c r="H403" i="6" s="1"/>
  <c r="F403" i="6"/>
  <c r="A404" i="6"/>
  <c r="C404" i="6"/>
  <c r="D404" i="6"/>
  <c r="E404" i="6"/>
  <c r="H404" i="6" s="1"/>
  <c r="F404" i="6"/>
  <c r="A405" i="6"/>
  <c r="C405" i="6"/>
  <c r="D405" i="6"/>
  <c r="E405" i="6"/>
  <c r="H405" i="6" s="1"/>
  <c r="F405" i="6"/>
  <c r="A406" i="6"/>
  <c r="C406" i="6"/>
  <c r="D406" i="6"/>
  <c r="E406" i="6"/>
  <c r="F406" i="6"/>
  <c r="H406" i="6"/>
  <c r="A407" i="6"/>
  <c r="C407" i="6"/>
  <c r="D407" i="6"/>
  <c r="E407" i="6"/>
  <c r="F407" i="6"/>
  <c r="H407" i="6"/>
  <c r="A408" i="6"/>
  <c r="C408" i="6"/>
  <c r="D408" i="6"/>
  <c r="E408" i="6"/>
  <c r="H408" i="6" s="1"/>
  <c r="F408" i="6"/>
  <c r="A409" i="6"/>
  <c r="C409" i="6"/>
  <c r="D409" i="6"/>
  <c r="E409" i="6"/>
  <c r="H409" i="6" s="1"/>
  <c r="F409" i="6"/>
  <c r="A410" i="6"/>
  <c r="C410" i="6"/>
  <c r="D410" i="6"/>
  <c r="E410" i="6"/>
  <c r="H410" i="6" s="1"/>
  <c r="F410" i="6"/>
  <c r="A411" i="6"/>
  <c r="C411" i="6"/>
  <c r="D411" i="6"/>
  <c r="E411" i="6"/>
  <c r="F411" i="6"/>
  <c r="H411" i="6"/>
  <c r="A412" i="6"/>
  <c r="C412" i="6"/>
  <c r="D412" i="6"/>
  <c r="E412" i="6"/>
  <c r="F412" i="6"/>
  <c r="H412" i="6"/>
  <c r="A413" i="6"/>
  <c r="C413" i="6"/>
  <c r="D413" i="6"/>
  <c r="E413" i="6"/>
  <c r="F413" i="6"/>
  <c r="H413" i="6"/>
  <c r="A414" i="6"/>
  <c r="C414" i="6"/>
  <c r="D414" i="6"/>
  <c r="E414" i="6"/>
  <c r="H414" i="6" s="1"/>
  <c r="F414" i="6"/>
  <c r="A415" i="6"/>
  <c r="C415" i="6"/>
  <c r="D415" i="6"/>
  <c r="E415" i="6"/>
  <c r="H415" i="6" s="1"/>
  <c r="F415" i="6"/>
  <c r="A416" i="6"/>
  <c r="C416" i="6"/>
  <c r="D416" i="6"/>
  <c r="E416" i="6"/>
  <c r="H416" i="6" s="1"/>
  <c r="F416" i="6"/>
  <c r="A417" i="6"/>
  <c r="C417" i="6"/>
  <c r="D417" i="6"/>
  <c r="E417" i="6"/>
  <c r="H417" i="6" s="1"/>
  <c r="F417" i="6"/>
  <c r="A418" i="6"/>
  <c r="C418" i="6"/>
  <c r="D418" i="6"/>
  <c r="E418" i="6"/>
  <c r="F418" i="6"/>
  <c r="H418" i="6"/>
  <c r="A419" i="6"/>
  <c r="C419" i="6"/>
  <c r="D419" i="6"/>
  <c r="E419" i="6"/>
  <c r="H419" i="6" s="1"/>
  <c r="F419" i="6"/>
  <c r="A420" i="6"/>
  <c r="C420" i="6"/>
  <c r="D420" i="6"/>
  <c r="E420" i="6"/>
  <c r="F420" i="6"/>
  <c r="H420" i="6"/>
  <c r="A421" i="6"/>
  <c r="C421" i="6"/>
  <c r="D421" i="6"/>
  <c r="E421" i="6"/>
  <c r="H421" i="6" s="1"/>
  <c r="F421" i="6"/>
  <c r="A422" i="6"/>
  <c r="C422" i="6"/>
  <c r="D422" i="6"/>
  <c r="E422" i="6"/>
  <c r="H422" i="6" s="1"/>
  <c r="F422" i="6"/>
  <c r="A423" i="6"/>
  <c r="C423" i="6"/>
  <c r="D423" i="6"/>
  <c r="E423" i="6"/>
  <c r="F423" i="6"/>
  <c r="H423" i="6"/>
  <c r="A424" i="6"/>
  <c r="C424" i="6"/>
  <c r="D424" i="6"/>
  <c r="E424" i="6"/>
  <c r="F424" i="6"/>
  <c r="H424" i="6"/>
  <c r="A425" i="6"/>
  <c r="C425" i="6"/>
  <c r="D425" i="6"/>
  <c r="E425" i="6"/>
  <c r="H425" i="6" s="1"/>
  <c r="F425" i="6"/>
  <c r="A426" i="6"/>
  <c r="C426" i="6"/>
  <c r="D426" i="6"/>
  <c r="E426" i="6"/>
  <c r="F426" i="6"/>
  <c r="H426" i="6"/>
  <c r="A427" i="6"/>
  <c r="C427" i="6"/>
  <c r="D427" i="6"/>
  <c r="E427" i="6"/>
  <c r="H427" i="6" s="1"/>
  <c r="F427" i="6"/>
  <c r="A428" i="6"/>
  <c r="C428" i="6"/>
  <c r="D428" i="6"/>
  <c r="E428" i="6"/>
  <c r="H428" i="6" s="1"/>
  <c r="F428" i="6"/>
  <c r="A429" i="6"/>
  <c r="C429" i="6"/>
  <c r="D429" i="6"/>
  <c r="E429" i="6"/>
  <c r="H429" i="6" s="1"/>
  <c r="F429" i="6"/>
  <c r="A430" i="6"/>
  <c r="C430" i="6"/>
  <c r="D430" i="6"/>
  <c r="E430" i="6"/>
  <c r="H430" i="6" s="1"/>
  <c r="F430" i="6"/>
  <c r="A431" i="6"/>
  <c r="C431" i="6"/>
  <c r="D431" i="6"/>
  <c r="E431" i="6"/>
  <c r="F431" i="6"/>
  <c r="H431" i="6"/>
  <c r="A432" i="6"/>
  <c r="C432" i="6"/>
  <c r="D432" i="6"/>
  <c r="E432" i="6"/>
  <c r="F432" i="6"/>
  <c r="H432" i="6"/>
  <c r="A433" i="6"/>
  <c r="C433" i="6"/>
  <c r="D433" i="6"/>
  <c r="E433" i="6"/>
  <c r="H433" i="6" s="1"/>
  <c r="F433" i="6"/>
  <c r="A434" i="6"/>
  <c r="C434" i="6"/>
  <c r="D434" i="6"/>
  <c r="E434" i="6"/>
  <c r="H434" i="6" s="1"/>
  <c r="F434" i="6"/>
  <c r="A435" i="6"/>
  <c r="C435" i="6"/>
  <c r="D435" i="6"/>
  <c r="E435" i="6"/>
  <c r="F435" i="6"/>
  <c r="H435" i="6"/>
  <c r="A436" i="6"/>
  <c r="C436" i="6"/>
  <c r="D436" i="6"/>
  <c r="E436" i="6"/>
  <c r="H436" i="6" s="1"/>
  <c r="F436" i="6"/>
  <c r="A437" i="6"/>
  <c r="C437" i="6"/>
  <c r="D437" i="6"/>
  <c r="E437" i="6"/>
  <c r="H437" i="6" s="1"/>
  <c r="F437" i="6"/>
  <c r="A438" i="6"/>
  <c r="C438" i="6"/>
  <c r="D438" i="6"/>
  <c r="E438" i="6"/>
  <c r="H438" i="6" s="1"/>
  <c r="F438" i="6"/>
  <c r="A439" i="6"/>
  <c r="C439" i="6"/>
  <c r="D439" i="6"/>
  <c r="E439" i="6"/>
  <c r="H439" i="6" s="1"/>
  <c r="F439" i="6"/>
  <c r="A440" i="6"/>
  <c r="C440" i="6"/>
  <c r="D440" i="6"/>
  <c r="E440" i="6"/>
  <c r="H440" i="6" s="1"/>
  <c r="F440" i="6"/>
  <c r="A441" i="6"/>
  <c r="C441" i="6"/>
  <c r="D441" i="6"/>
  <c r="E441" i="6"/>
  <c r="H441" i="6" s="1"/>
  <c r="F441" i="6"/>
  <c r="A442" i="6"/>
  <c r="C442" i="6"/>
  <c r="D442" i="6"/>
  <c r="E442" i="6"/>
  <c r="F442" i="6"/>
  <c r="H442" i="6"/>
  <c r="A443" i="6"/>
  <c r="C443" i="6"/>
  <c r="D443" i="6"/>
  <c r="E443" i="6"/>
  <c r="H443" i="6" s="1"/>
  <c r="F443" i="6"/>
  <c r="A444" i="6"/>
  <c r="C444" i="6"/>
  <c r="D444" i="6"/>
  <c r="E444" i="6"/>
  <c r="F444" i="6"/>
  <c r="H444" i="6"/>
  <c r="A445" i="6"/>
  <c r="C445" i="6"/>
  <c r="D445" i="6"/>
  <c r="E445" i="6"/>
  <c r="H445" i="6" s="1"/>
  <c r="F445" i="6"/>
  <c r="A446" i="6"/>
  <c r="C446" i="6"/>
  <c r="D446" i="6"/>
  <c r="E446" i="6"/>
  <c r="H446" i="6" s="1"/>
  <c r="F446" i="6"/>
  <c r="A447" i="6"/>
  <c r="C447" i="6"/>
  <c r="D447" i="6"/>
  <c r="E447" i="6"/>
  <c r="F447" i="6"/>
  <c r="H447" i="6"/>
  <c r="A448" i="6"/>
  <c r="C448" i="6"/>
  <c r="D448" i="6"/>
  <c r="E448" i="6"/>
  <c r="F448" i="6"/>
  <c r="H448" i="6"/>
  <c r="A449" i="6"/>
  <c r="C449" i="6"/>
  <c r="D449" i="6"/>
  <c r="E449" i="6"/>
  <c r="H449" i="6" s="1"/>
  <c r="F449" i="6"/>
  <c r="A450" i="6"/>
  <c r="C450" i="6"/>
  <c r="D450" i="6"/>
  <c r="E450" i="6"/>
  <c r="H450" i="6" s="1"/>
  <c r="F450" i="6"/>
  <c r="A451" i="6"/>
  <c r="C451" i="6"/>
  <c r="D451" i="6"/>
  <c r="E451" i="6"/>
  <c r="H451" i="6" s="1"/>
  <c r="F451" i="6"/>
  <c r="A452" i="6"/>
  <c r="C452" i="6"/>
  <c r="D452" i="6"/>
  <c r="E452" i="6"/>
  <c r="H452" i="6" s="1"/>
  <c r="F452" i="6"/>
  <c r="A453" i="6"/>
  <c r="C453" i="6"/>
  <c r="D453" i="6"/>
  <c r="E453" i="6"/>
  <c r="H453" i="6" s="1"/>
  <c r="F453" i="6"/>
  <c r="A454" i="6"/>
  <c r="C454" i="6"/>
  <c r="D454" i="6"/>
  <c r="E454" i="6"/>
  <c r="H454" i="6" s="1"/>
  <c r="F454" i="6"/>
  <c r="A455" i="6"/>
  <c r="C455" i="6"/>
  <c r="D455" i="6"/>
  <c r="E455" i="6"/>
  <c r="F455" i="6"/>
  <c r="H455" i="6"/>
  <c r="A456" i="6"/>
  <c r="C456" i="6"/>
  <c r="D456" i="6"/>
  <c r="E456" i="6"/>
  <c r="H456" i="6" s="1"/>
  <c r="F456" i="6"/>
  <c r="A457" i="6"/>
  <c r="C457" i="6"/>
  <c r="D457" i="6"/>
  <c r="E457" i="6"/>
  <c r="H457" i="6" s="1"/>
  <c r="F457" i="6"/>
  <c r="A458" i="6"/>
  <c r="C458" i="6"/>
  <c r="D458" i="6"/>
  <c r="E458" i="6"/>
  <c r="H458" i="6" s="1"/>
  <c r="F458" i="6"/>
  <c r="A459" i="6"/>
  <c r="C459" i="6"/>
  <c r="D459" i="6"/>
  <c r="E459" i="6"/>
  <c r="F459" i="6"/>
  <c r="H459" i="6"/>
  <c r="A460" i="6"/>
  <c r="C460" i="6"/>
  <c r="D460" i="6"/>
  <c r="E460" i="6"/>
  <c r="F460" i="6"/>
  <c r="H460" i="6"/>
  <c r="A461" i="6"/>
  <c r="C461" i="6"/>
  <c r="D461" i="6"/>
  <c r="E461" i="6"/>
  <c r="H461" i="6" s="1"/>
  <c r="F461" i="6"/>
  <c r="A462" i="6"/>
  <c r="C462" i="6"/>
  <c r="D462" i="6"/>
  <c r="E462" i="6"/>
  <c r="H462" i="6" s="1"/>
  <c r="F462" i="6"/>
  <c r="A463" i="6"/>
  <c r="C463" i="6"/>
  <c r="D463" i="6"/>
  <c r="E463" i="6"/>
  <c r="H463" i="6" s="1"/>
  <c r="F463" i="6"/>
  <c r="A464" i="6"/>
  <c r="C464" i="6"/>
  <c r="D464" i="6"/>
  <c r="E464" i="6"/>
  <c r="H464" i="6" s="1"/>
  <c r="F464" i="6"/>
  <c r="A465" i="6"/>
  <c r="C465" i="6"/>
  <c r="D465" i="6"/>
  <c r="E465" i="6"/>
  <c r="H465" i="6" s="1"/>
  <c r="F465" i="6"/>
  <c r="A466" i="6"/>
  <c r="C466" i="6"/>
  <c r="D466" i="6"/>
  <c r="E466" i="6"/>
  <c r="F466" i="6"/>
  <c r="H466" i="6"/>
  <c r="A467" i="6"/>
  <c r="C467" i="6"/>
  <c r="D467" i="6"/>
  <c r="E467" i="6"/>
  <c r="H467" i="6" s="1"/>
  <c r="F467" i="6"/>
  <c r="A468" i="6"/>
  <c r="C468" i="6"/>
  <c r="D468" i="6"/>
  <c r="E468" i="6"/>
  <c r="F468" i="6"/>
  <c r="H468" i="6"/>
  <c r="A469" i="6"/>
  <c r="C469" i="6"/>
  <c r="D469" i="6"/>
  <c r="E469" i="6"/>
  <c r="H469" i="6" s="1"/>
  <c r="F469" i="6"/>
  <c r="A470" i="6"/>
  <c r="C470" i="6"/>
  <c r="D470" i="6"/>
  <c r="E470" i="6"/>
  <c r="H470" i="6" s="1"/>
  <c r="F470" i="6"/>
  <c r="A471" i="6"/>
  <c r="C471" i="6"/>
  <c r="D471" i="6"/>
  <c r="E471" i="6"/>
  <c r="F471" i="6"/>
  <c r="H471" i="6"/>
  <c r="A472" i="6"/>
  <c r="C472" i="6"/>
  <c r="D472" i="6"/>
  <c r="E472" i="6"/>
  <c r="F472" i="6"/>
  <c r="H472" i="6"/>
  <c r="A473" i="6"/>
  <c r="C473" i="6"/>
  <c r="D473" i="6"/>
  <c r="E473" i="6"/>
  <c r="H473" i="6" s="1"/>
  <c r="F473" i="6"/>
  <c r="A474" i="6"/>
  <c r="C474" i="6"/>
  <c r="D474" i="6"/>
  <c r="E474" i="6"/>
  <c r="H474" i="6" s="1"/>
  <c r="F474" i="6"/>
  <c r="A475" i="6"/>
  <c r="C475" i="6"/>
  <c r="D475" i="6"/>
  <c r="E475" i="6"/>
  <c r="H475" i="6" s="1"/>
  <c r="F475" i="6"/>
  <c r="A476" i="6"/>
  <c r="C476" i="6"/>
  <c r="D476" i="6"/>
  <c r="E476" i="6"/>
  <c r="H476" i="6" s="1"/>
  <c r="F476" i="6"/>
  <c r="A477" i="6"/>
  <c r="C477" i="6"/>
  <c r="D477" i="6"/>
  <c r="E477" i="6"/>
  <c r="F477" i="6"/>
  <c r="H477" i="6"/>
  <c r="A478" i="6"/>
  <c r="C478" i="6"/>
  <c r="D478" i="6"/>
  <c r="E478" i="6"/>
  <c r="H478" i="6" s="1"/>
  <c r="F478" i="6"/>
  <c r="A479" i="6"/>
  <c r="C479" i="6"/>
  <c r="D479" i="6"/>
  <c r="E479" i="6"/>
  <c r="F479" i="6"/>
  <c r="H479" i="6"/>
  <c r="A480" i="6"/>
  <c r="C480" i="6"/>
  <c r="D480" i="6"/>
  <c r="E480" i="6"/>
  <c r="F480" i="6"/>
  <c r="H480" i="6"/>
  <c r="A481" i="6"/>
  <c r="C481" i="6"/>
  <c r="D481" i="6"/>
  <c r="E481" i="6"/>
  <c r="H481" i="6" s="1"/>
  <c r="F481" i="6"/>
  <c r="A482" i="6"/>
  <c r="C482" i="6"/>
  <c r="D482" i="6"/>
  <c r="E482" i="6"/>
  <c r="H482" i="6" s="1"/>
  <c r="F482" i="6"/>
  <c r="A483" i="6"/>
  <c r="C483" i="6"/>
  <c r="D483" i="6"/>
  <c r="E483" i="6"/>
  <c r="F483" i="6"/>
  <c r="H483" i="6"/>
  <c r="A484" i="6"/>
  <c r="C484" i="6"/>
  <c r="D484" i="6"/>
  <c r="E484" i="6"/>
  <c r="H484" i="6" s="1"/>
  <c r="F484" i="6"/>
  <c r="A485" i="6"/>
  <c r="C485" i="6"/>
  <c r="D485" i="6"/>
  <c r="E485" i="6"/>
  <c r="H485" i="6" s="1"/>
  <c r="F485" i="6"/>
  <c r="A486" i="6"/>
  <c r="C486" i="6"/>
  <c r="D486" i="6"/>
  <c r="E486" i="6"/>
  <c r="H486" i="6" s="1"/>
  <c r="F486" i="6"/>
  <c r="A487" i="6"/>
  <c r="C487" i="6"/>
  <c r="D487" i="6"/>
  <c r="E487" i="6"/>
  <c r="H487" i="6" s="1"/>
  <c r="F487" i="6"/>
  <c r="A488" i="6"/>
  <c r="C488" i="6"/>
  <c r="D488" i="6"/>
  <c r="E488" i="6"/>
  <c r="F488" i="6"/>
  <c r="H488" i="6"/>
  <c r="A489" i="6"/>
  <c r="C489" i="6"/>
  <c r="D489" i="6"/>
  <c r="E489" i="6"/>
  <c r="H489" i="6" s="1"/>
  <c r="F489" i="6"/>
  <c r="A490" i="6"/>
  <c r="C490" i="6"/>
  <c r="D490" i="6"/>
  <c r="E490" i="6"/>
  <c r="F490" i="6"/>
  <c r="H490" i="6"/>
  <c r="A491" i="6"/>
  <c r="C491" i="6"/>
  <c r="D491" i="6"/>
  <c r="E491" i="6"/>
  <c r="F491" i="6"/>
  <c r="H491" i="6"/>
  <c r="A492" i="6"/>
  <c r="C492" i="6"/>
  <c r="D492" i="6"/>
  <c r="E492" i="6"/>
  <c r="F492" i="6"/>
  <c r="H492" i="6"/>
  <c r="A493" i="6"/>
  <c r="C493" i="6"/>
  <c r="D493" i="6"/>
  <c r="E493" i="6"/>
  <c r="H493" i="6" s="1"/>
  <c r="F493" i="6"/>
  <c r="A494" i="6"/>
  <c r="C494" i="6"/>
  <c r="D494" i="6"/>
  <c r="E494" i="6"/>
  <c r="H494" i="6" s="1"/>
  <c r="F494" i="6"/>
  <c r="A495" i="6"/>
  <c r="C495" i="6"/>
  <c r="D495" i="6"/>
  <c r="E495" i="6"/>
  <c r="H495" i="6" s="1"/>
  <c r="F495" i="6"/>
  <c r="A496" i="6"/>
  <c r="C496" i="6"/>
  <c r="D496" i="6"/>
  <c r="E496" i="6"/>
  <c r="F496" i="6"/>
  <c r="H496" i="6"/>
  <c r="A497" i="6"/>
  <c r="C497" i="6"/>
  <c r="D497" i="6"/>
  <c r="E497" i="6"/>
  <c r="H497" i="6" s="1"/>
  <c r="F497" i="6"/>
  <c r="A498" i="6"/>
  <c r="C498" i="6"/>
  <c r="D498" i="6"/>
  <c r="E498" i="6"/>
  <c r="H498" i="6" s="1"/>
  <c r="F498" i="6"/>
  <c r="A499" i="6"/>
  <c r="C499" i="6"/>
  <c r="D499" i="6"/>
  <c r="E499" i="6"/>
  <c r="H499" i="6" s="1"/>
  <c r="F499" i="6"/>
  <c r="A500" i="6"/>
  <c r="C500" i="6"/>
  <c r="D500" i="6"/>
  <c r="E500" i="6"/>
  <c r="H500" i="6" s="1"/>
  <c r="F500" i="6"/>
  <c r="A501" i="6"/>
  <c r="C501" i="6"/>
  <c r="D501" i="6"/>
  <c r="E501" i="6"/>
  <c r="H501" i="6" s="1"/>
  <c r="F501" i="6"/>
  <c r="A502" i="6"/>
  <c r="C502" i="6"/>
  <c r="D502" i="6"/>
  <c r="E502" i="6"/>
  <c r="H502" i="6" s="1"/>
  <c r="F502" i="6"/>
  <c r="A503" i="6"/>
  <c r="C503" i="6"/>
  <c r="D503" i="6"/>
  <c r="E503" i="6"/>
  <c r="H503" i="6" s="1"/>
  <c r="F503" i="6"/>
  <c r="A504" i="6"/>
  <c r="C504" i="6"/>
  <c r="D504" i="6"/>
  <c r="E504" i="6"/>
  <c r="F504" i="6"/>
  <c r="H504" i="6"/>
  <c r="A505" i="6"/>
  <c r="C505" i="6"/>
  <c r="D505" i="6"/>
  <c r="E505" i="6"/>
  <c r="H505" i="6" s="1"/>
  <c r="F505" i="6"/>
  <c r="A506" i="6"/>
  <c r="C506" i="6"/>
  <c r="D506" i="6"/>
  <c r="E506" i="6"/>
  <c r="H506" i="6" s="1"/>
  <c r="F506" i="6"/>
  <c r="A507" i="6"/>
  <c r="C507" i="6"/>
  <c r="D507" i="6"/>
  <c r="E507" i="6"/>
  <c r="H507" i="6" s="1"/>
  <c r="F507" i="6"/>
  <c r="A508" i="6"/>
  <c r="C508" i="6"/>
  <c r="D508" i="6"/>
  <c r="E508" i="6"/>
  <c r="F508" i="6"/>
  <c r="H508" i="6"/>
  <c r="A509" i="6"/>
  <c r="C509" i="6"/>
  <c r="D509" i="6"/>
  <c r="E509" i="6"/>
  <c r="H509" i="6" s="1"/>
  <c r="F509" i="6"/>
  <c r="A510" i="6"/>
  <c r="C510" i="6"/>
  <c r="D510" i="6"/>
  <c r="E510" i="6"/>
  <c r="H510" i="6" s="1"/>
  <c r="F510" i="6"/>
  <c r="A511" i="6"/>
  <c r="C511" i="6"/>
  <c r="D511" i="6"/>
  <c r="E511" i="6"/>
  <c r="H511" i="6" s="1"/>
  <c r="F511" i="6"/>
  <c r="A512" i="6"/>
  <c r="C512" i="6"/>
  <c r="D512" i="6"/>
  <c r="E512" i="6"/>
  <c r="H512" i="6" s="1"/>
  <c r="F512" i="6"/>
  <c r="A513" i="6"/>
  <c r="C513" i="6"/>
  <c r="D513" i="6"/>
  <c r="E513" i="6"/>
  <c r="H513" i="6" s="1"/>
  <c r="F513" i="6"/>
  <c r="A514" i="6"/>
  <c r="C514" i="6"/>
  <c r="D514" i="6"/>
  <c r="E514" i="6"/>
  <c r="H514" i="6" s="1"/>
  <c r="F514" i="6"/>
  <c r="A515" i="6"/>
  <c r="C515" i="6"/>
  <c r="D515" i="6"/>
  <c r="E515" i="6"/>
  <c r="F515" i="6"/>
  <c r="H515" i="6"/>
  <c r="A516" i="6"/>
  <c r="C516" i="6"/>
  <c r="D516" i="6"/>
  <c r="E516" i="6"/>
  <c r="H516" i="6" s="1"/>
  <c r="F516" i="6"/>
  <c r="A517" i="6"/>
  <c r="C517" i="6"/>
  <c r="D517" i="6"/>
  <c r="E517" i="6"/>
  <c r="H517" i="6" s="1"/>
  <c r="F517" i="6"/>
  <c r="A518" i="6"/>
  <c r="C518" i="6"/>
  <c r="D518" i="6"/>
  <c r="E518" i="6"/>
  <c r="H518" i="6" s="1"/>
  <c r="F518" i="6"/>
  <c r="A519" i="6"/>
  <c r="C519" i="6"/>
  <c r="D519" i="6"/>
  <c r="E519" i="6"/>
  <c r="F519" i="6"/>
  <c r="H519" i="6"/>
  <c r="A520" i="6"/>
  <c r="C520" i="6"/>
  <c r="D520" i="6"/>
  <c r="E520" i="6"/>
  <c r="F520" i="6"/>
  <c r="H520" i="6"/>
  <c r="A521" i="6"/>
  <c r="C521" i="6"/>
  <c r="D521" i="6"/>
  <c r="E521" i="6"/>
  <c r="H521" i="6" s="1"/>
  <c r="F521" i="6"/>
  <c r="A522" i="6"/>
  <c r="C522" i="6"/>
  <c r="D522" i="6"/>
  <c r="E522" i="6"/>
  <c r="H522" i="6" s="1"/>
  <c r="F522" i="6"/>
  <c r="A523" i="6"/>
  <c r="C523" i="6"/>
  <c r="D523" i="6"/>
  <c r="E523" i="6"/>
  <c r="H523" i="6" s="1"/>
  <c r="F523" i="6"/>
  <c r="A524" i="6"/>
  <c r="C524" i="6"/>
  <c r="D524" i="6"/>
  <c r="E524" i="6"/>
  <c r="H524" i="6" s="1"/>
  <c r="F524" i="6"/>
  <c r="A525" i="6"/>
  <c r="C525" i="6"/>
  <c r="D525" i="6"/>
  <c r="E525" i="6"/>
  <c r="H525" i="6" s="1"/>
  <c r="F525" i="6"/>
  <c r="A526" i="6"/>
  <c r="C526" i="6"/>
  <c r="D526" i="6"/>
  <c r="E526" i="6"/>
  <c r="F526" i="6"/>
  <c r="H526" i="6"/>
  <c r="A527" i="6"/>
  <c r="C527" i="6"/>
  <c r="D527" i="6"/>
  <c r="E527" i="6"/>
  <c r="F527" i="6"/>
  <c r="H527" i="6"/>
  <c r="A528" i="6"/>
  <c r="C528" i="6"/>
  <c r="D528" i="6"/>
  <c r="E528" i="6"/>
  <c r="F528" i="6"/>
  <c r="H528" i="6"/>
  <c r="A529" i="6"/>
  <c r="C529" i="6"/>
  <c r="D529" i="6"/>
  <c r="E529" i="6"/>
  <c r="H529" i="6" s="1"/>
  <c r="F529" i="6"/>
  <c r="A530" i="6"/>
  <c r="C530" i="6"/>
  <c r="D530" i="6"/>
  <c r="E530" i="6"/>
  <c r="H530" i="6" s="1"/>
  <c r="F530" i="6"/>
  <c r="A531" i="6"/>
  <c r="C531" i="6"/>
  <c r="D531" i="6"/>
  <c r="E531" i="6"/>
  <c r="F531" i="6"/>
  <c r="H531" i="6"/>
  <c r="A532" i="6"/>
  <c r="C532" i="6"/>
  <c r="D532" i="6"/>
  <c r="E532" i="6"/>
  <c r="F532" i="6"/>
  <c r="H532" i="6"/>
  <c r="A533" i="6"/>
  <c r="C533" i="6"/>
  <c r="D533" i="6"/>
  <c r="E533" i="6"/>
  <c r="H533" i="6" s="1"/>
  <c r="F533" i="6"/>
  <c r="A534" i="6"/>
  <c r="C534" i="6"/>
  <c r="D534" i="6"/>
  <c r="E534" i="6"/>
  <c r="H534" i="6" s="1"/>
  <c r="F534" i="6"/>
  <c r="A535" i="6"/>
  <c r="C535" i="6"/>
  <c r="D535" i="6"/>
  <c r="E535" i="6"/>
  <c r="H535" i="6" s="1"/>
  <c r="F535" i="6"/>
  <c r="A536" i="6"/>
  <c r="C536" i="6"/>
  <c r="D536" i="6"/>
  <c r="E536" i="6"/>
  <c r="H536" i="6" s="1"/>
  <c r="F536" i="6"/>
  <c r="A537" i="6"/>
  <c r="C537" i="6"/>
  <c r="D537" i="6"/>
  <c r="E537" i="6"/>
  <c r="F537" i="6"/>
  <c r="H537" i="6"/>
  <c r="A538" i="6"/>
  <c r="C538" i="6"/>
  <c r="D538" i="6"/>
  <c r="E538" i="6"/>
  <c r="F538" i="6"/>
  <c r="H538" i="6"/>
  <c r="A539" i="6"/>
  <c r="C539" i="6"/>
  <c r="D539" i="6"/>
  <c r="E539" i="6"/>
  <c r="F539" i="6"/>
  <c r="H539" i="6"/>
  <c r="A540" i="6"/>
  <c r="C540" i="6"/>
  <c r="D540" i="6"/>
  <c r="E540" i="6"/>
  <c r="F540" i="6"/>
  <c r="H540" i="6"/>
  <c r="A541" i="6"/>
  <c r="C541" i="6"/>
  <c r="D541" i="6"/>
  <c r="E541" i="6"/>
  <c r="H541" i="6" s="1"/>
  <c r="F541" i="6"/>
  <c r="A542" i="6"/>
  <c r="C542" i="6"/>
  <c r="D542" i="6"/>
  <c r="E542" i="6"/>
  <c r="H542" i="6" s="1"/>
  <c r="F542" i="6"/>
  <c r="A543" i="6"/>
  <c r="C543" i="6"/>
  <c r="D543" i="6"/>
  <c r="E543" i="6"/>
  <c r="F543" i="6"/>
  <c r="H543" i="6"/>
  <c r="A544" i="6"/>
  <c r="C544" i="6"/>
  <c r="D544" i="6"/>
  <c r="E544" i="6"/>
  <c r="H544" i="6" s="1"/>
  <c r="F544" i="6"/>
  <c r="A545" i="6"/>
  <c r="C545" i="6"/>
  <c r="D545" i="6"/>
  <c r="E545" i="6"/>
  <c r="H545" i="6" s="1"/>
  <c r="F545" i="6"/>
  <c r="A546" i="6"/>
  <c r="C546" i="6"/>
  <c r="D546" i="6"/>
  <c r="E546" i="6"/>
  <c r="H546" i="6" s="1"/>
  <c r="F546" i="6"/>
  <c r="A547" i="6"/>
  <c r="C547" i="6"/>
  <c r="D547" i="6"/>
  <c r="E547" i="6"/>
  <c r="H547" i="6" s="1"/>
  <c r="F547" i="6"/>
  <c r="A548" i="6"/>
  <c r="C548" i="6"/>
  <c r="D548" i="6"/>
  <c r="E548" i="6"/>
  <c r="F548" i="6"/>
  <c r="H548" i="6"/>
  <c r="A549" i="6"/>
  <c r="C549" i="6"/>
  <c r="D549" i="6"/>
  <c r="E549" i="6"/>
  <c r="F549" i="6"/>
  <c r="H549" i="6"/>
  <c r="A550" i="6"/>
  <c r="C550" i="6"/>
  <c r="D550" i="6"/>
  <c r="E550" i="6"/>
  <c r="F550" i="6"/>
  <c r="H550" i="6"/>
  <c r="A551" i="6"/>
  <c r="C551" i="6"/>
  <c r="D551" i="6"/>
  <c r="E551" i="6"/>
  <c r="F551" i="6"/>
  <c r="H551" i="6"/>
  <c r="A552" i="6"/>
  <c r="C552" i="6"/>
  <c r="D552" i="6"/>
  <c r="E552" i="6"/>
  <c r="F552" i="6"/>
  <c r="H552" i="6"/>
  <c r="A553" i="6"/>
  <c r="C553" i="6"/>
  <c r="D553" i="6"/>
  <c r="E553" i="6"/>
  <c r="H553" i="6" s="1"/>
  <c r="F553" i="6"/>
  <c r="A554" i="6"/>
  <c r="C554" i="6"/>
  <c r="D554" i="6"/>
  <c r="E554" i="6"/>
  <c r="H554" i="6" s="1"/>
  <c r="F554" i="6"/>
  <c r="A555" i="6"/>
  <c r="C555" i="6"/>
  <c r="D555" i="6"/>
  <c r="E555" i="6"/>
  <c r="H555" i="6" s="1"/>
  <c r="F555" i="6"/>
  <c r="A556" i="6"/>
  <c r="C556" i="6"/>
  <c r="D556" i="6"/>
  <c r="E556" i="6"/>
  <c r="F556" i="6"/>
  <c r="H556" i="6"/>
  <c r="A557" i="6"/>
  <c r="C557" i="6"/>
  <c r="D557" i="6"/>
  <c r="E557" i="6"/>
  <c r="H557" i="6" s="1"/>
  <c r="F557" i="6"/>
  <c r="A558" i="6"/>
  <c r="C558" i="6"/>
  <c r="D558" i="6"/>
  <c r="E558" i="6"/>
  <c r="H558" i="6" s="1"/>
  <c r="F558" i="6"/>
  <c r="A559" i="6"/>
  <c r="C559" i="6"/>
  <c r="D559" i="6"/>
  <c r="E559" i="6"/>
  <c r="H559" i="6" s="1"/>
  <c r="F559" i="6"/>
  <c r="A560" i="6"/>
  <c r="C560" i="6"/>
  <c r="D560" i="6"/>
  <c r="E560" i="6"/>
  <c r="F560" i="6"/>
  <c r="H560" i="6"/>
  <c r="A561" i="6"/>
  <c r="C561" i="6"/>
  <c r="D561" i="6"/>
  <c r="E561" i="6"/>
  <c r="F561" i="6"/>
  <c r="H561" i="6"/>
  <c r="A562" i="6"/>
  <c r="C562" i="6"/>
  <c r="D562" i="6"/>
  <c r="E562" i="6"/>
  <c r="F562" i="6"/>
  <c r="H562" i="6"/>
  <c r="A563" i="6"/>
  <c r="C563" i="6"/>
  <c r="D563" i="6"/>
  <c r="E563" i="6"/>
  <c r="H563" i="6" s="1"/>
  <c r="F563" i="6"/>
  <c r="A564" i="6"/>
  <c r="C564" i="6"/>
  <c r="D564" i="6"/>
  <c r="E564" i="6"/>
  <c r="H564" i="6" s="1"/>
  <c r="F564" i="6"/>
  <c r="A565" i="6"/>
  <c r="C565" i="6"/>
  <c r="D565" i="6"/>
  <c r="E565" i="6"/>
  <c r="H565" i="6" s="1"/>
  <c r="F565" i="6"/>
  <c r="A566" i="6"/>
  <c r="C566" i="6"/>
  <c r="D566" i="6"/>
  <c r="E566" i="6"/>
  <c r="H566" i="6" s="1"/>
  <c r="F566" i="6"/>
  <c r="A567" i="6"/>
  <c r="C567" i="6"/>
  <c r="D567" i="6"/>
  <c r="E567" i="6"/>
  <c r="H567" i="6" s="1"/>
  <c r="F567" i="6"/>
  <c r="A568" i="6"/>
  <c r="C568" i="6"/>
  <c r="D568" i="6"/>
  <c r="E568" i="6"/>
  <c r="F568" i="6"/>
  <c r="H568" i="6"/>
  <c r="A569" i="6"/>
  <c r="C569" i="6"/>
  <c r="D569" i="6"/>
  <c r="E569" i="6"/>
  <c r="H569" i="6" s="1"/>
  <c r="F569" i="6"/>
  <c r="A570" i="6"/>
  <c r="C570" i="6"/>
  <c r="D570" i="6"/>
  <c r="E570" i="6"/>
  <c r="H570" i="6" s="1"/>
  <c r="F570" i="6"/>
  <c r="A571" i="6"/>
  <c r="C571" i="6"/>
  <c r="D571" i="6"/>
  <c r="E571" i="6"/>
  <c r="H571" i="6" s="1"/>
  <c r="F571" i="6"/>
  <c r="A572" i="6"/>
  <c r="C572" i="6"/>
  <c r="D572" i="6"/>
  <c r="E572" i="6"/>
  <c r="F572" i="6"/>
  <c r="H572" i="6"/>
  <c r="A573" i="6"/>
  <c r="C573" i="6"/>
  <c r="D573" i="6"/>
  <c r="E573" i="6"/>
  <c r="H573" i="6" s="1"/>
  <c r="F573" i="6"/>
  <c r="A574" i="6"/>
  <c r="C574" i="6"/>
  <c r="D574" i="6"/>
  <c r="E574" i="6"/>
  <c r="H574" i="6" s="1"/>
  <c r="F574" i="6"/>
  <c r="A575" i="6"/>
  <c r="C575" i="6"/>
  <c r="D575" i="6"/>
  <c r="E575" i="6"/>
  <c r="H575" i="6" s="1"/>
  <c r="F575" i="6"/>
  <c r="A576" i="6"/>
  <c r="C576" i="6"/>
  <c r="D576" i="6"/>
  <c r="E576" i="6"/>
  <c r="F576" i="6"/>
  <c r="H576" i="6"/>
  <c r="A577" i="6"/>
  <c r="C577" i="6"/>
  <c r="D577" i="6"/>
  <c r="E577" i="6"/>
  <c r="H577" i="6" s="1"/>
  <c r="F577" i="6"/>
  <c r="A578" i="6"/>
  <c r="C578" i="6"/>
  <c r="D578" i="6"/>
  <c r="E578" i="6"/>
  <c r="H578" i="6" s="1"/>
  <c r="F578" i="6"/>
  <c r="A579" i="6"/>
  <c r="C579" i="6"/>
  <c r="D579" i="6"/>
  <c r="E579" i="6"/>
  <c r="H579" i="6" s="1"/>
  <c r="F579" i="6"/>
  <c r="A580" i="6"/>
  <c r="C580" i="6"/>
  <c r="D580" i="6"/>
  <c r="E580" i="6"/>
  <c r="F580" i="6"/>
  <c r="H580" i="6"/>
  <c r="A581" i="6"/>
  <c r="C581" i="6"/>
  <c r="D581" i="6"/>
  <c r="E581" i="6"/>
  <c r="H581" i="6" s="1"/>
  <c r="F581" i="6"/>
  <c r="A582" i="6"/>
  <c r="C582" i="6"/>
  <c r="D582" i="6"/>
  <c r="E582" i="6"/>
  <c r="H582" i="6" s="1"/>
  <c r="F582" i="6"/>
  <c r="A583" i="6"/>
  <c r="C583" i="6"/>
  <c r="D583" i="6"/>
  <c r="E583" i="6"/>
  <c r="F583" i="6"/>
  <c r="H583" i="6"/>
  <c r="A584" i="6"/>
  <c r="C584" i="6"/>
  <c r="D584" i="6"/>
  <c r="E584" i="6"/>
  <c r="H584" i="6" s="1"/>
  <c r="F584" i="6"/>
  <c r="A585" i="6"/>
  <c r="C585" i="6"/>
  <c r="D585" i="6"/>
  <c r="E585" i="6"/>
  <c r="H585" i="6" s="1"/>
  <c r="F585" i="6"/>
  <c r="A586" i="6"/>
  <c r="C586" i="6"/>
  <c r="D586" i="6"/>
  <c r="E586" i="6"/>
  <c r="F586" i="6"/>
  <c r="H586" i="6"/>
  <c r="A587" i="6"/>
  <c r="C587" i="6"/>
  <c r="D587" i="6"/>
  <c r="E587" i="6"/>
  <c r="H587" i="6" s="1"/>
  <c r="F587" i="6"/>
  <c r="A588" i="6"/>
  <c r="C588" i="6"/>
  <c r="D588" i="6"/>
  <c r="E588" i="6"/>
  <c r="H588" i="6" s="1"/>
  <c r="F588" i="6"/>
  <c r="A589" i="6"/>
  <c r="C589" i="6"/>
  <c r="D589" i="6"/>
  <c r="E589" i="6"/>
  <c r="H589" i="6" s="1"/>
  <c r="F589" i="6"/>
  <c r="A590" i="6"/>
  <c r="C590" i="6"/>
  <c r="D590" i="6"/>
  <c r="E590" i="6"/>
  <c r="H590" i="6" s="1"/>
  <c r="F590" i="6"/>
  <c r="A591" i="6"/>
  <c r="C591" i="6"/>
  <c r="D591" i="6"/>
  <c r="E591" i="6"/>
  <c r="F591" i="6"/>
  <c r="H591" i="6"/>
  <c r="A592" i="6"/>
  <c r="C592" i="6"/>
  <c r="D592" i="6"/>
  <c r="E592" i="6"/>
  <c r="F592" i="6"/>
  <c r="H592" i="6"/>
  <c r="A593" i="6"/>
  <c r="C593" i="6"/>
  <c r="D593" i="6"/>
  <c r="E593" i="6"/>
  <c r="H593" i="6" s="1"/>
  <c r="F593" i="6"/>
  <c r="A594" i="6"/>
  <c r="C594" i="6"/>
  <c r="D594" i="6"/>
  <c r="E594" i="6"/>
  <c r="H594" i="6" s="1"/>
  <c r="F594" i="6"/>
  <c r="A595" i="6"/>
  <c r="C595" i="6"/>
  <c r="D595" i="6"/>
  <c r="E595" i="6"/>
  <c r="H595" i="6" s="1"/>
  <c r="F595" i="6"/>
  <c r="A596" i="6"/>
  <c r="C596" i="6"/>
  <c r="D596" i="6"/>
  <c r="E596" i="6"/>
  <c r="H596" i="6" s="1"/>
  <c r="F596" i="6"/>
  <c r="A597" i="6"/>
  <c r="C597" i="6"/>
  <c r="D597" i="6"/>
  <c r="E597" i="6"/>
  <c r="F597" i="6"/>
  <c r="H597" i="6"/>
  <c r="A598" i="6"/>
  <c r="C598" i="6"/>
  <c r="D598" i="6"/>
  <c r="E598" i="6"/>
  <c r="H598" i="6" s="1"/>
  <c r="F598" i="6"/>
  <c r="A599" i="6"/>
  <c r="C599" i="6"/>
  <c r="D599" i="6"/>
  <c r="E599" i="6"/>
  <c r="H599" i="6" s="1"/>
  <c r="F599" i="6"/>
  <c r="A600" i="6"/>
  <c r="C600" i="6"/>
  <c r="D600" i="6"/>
  <c r="E600" i="6"/>
  <c r="F600" i="6"/>
  <c r="H600" i="6"/>
  <c r="A601" i="6"/>
  <c r="C601" i="6"/>
  <c r="D601" i="6"/>
  <c r="E601" i="6"/>
  <c r="H601" i="6" s="1"/>
  <c r="F601" i="6"/>
  <c r="A602" i="6"/>
  <c r="C602" i="6"/>
  <c r="D602" i="6"/>
  <c r="E602" i="6"/>
  <c r="H602" i="6" s="1"/>
  <c r="F602" i="6"/>
  <c r="A603" i="6"/>
  <c r="C603" i="6"/>
  <c r="D603" i="6"/>
  <c r="E603" i="6"/>
  <c r="F603" i="6"/>
  <c r="H603" i="6"/>
  <c r="A604" i="6"/>
  <c r="C604" i="6"/>
  <c r="D604" i="6"/>
  <c r="E604" i="6"/>
  <c r="H604" i="6" s="1"/>
  <c r="F604" i="6"/>
  <c r="A605" i="6"/>
  <c r="C605" i="6"/>
  <c r="D605" i="6"/>
  <c r="E605" i="6"/>
  <c r="H605" i="6" s="1"/>
  <c r="F605" i="6"/>
  <c r="A606" i="6"/>
  <c r="C606" i="6"/>
  <c r="D606" i="6"/>
  <c r="E606" i="6"/>
  <c r="H606" i="6" s="1"/>
  <c r="F606" i="6"/>
  <c r="A607" i="6"/>
  <c r="C607" i="6"/>
  <c r="D607" i="6"/>
  <c r="E607" i="6"/>
  <c r="H607" i="6" s="1"/>
  <c r="F607" i="6"/>
  <c r="A608" i="6"/>
  <c r="C608" i="6"/>
  <c r="D608" i="6"/>
  <c r="E608" i="6"/>
  <c r="F608" i="6"/>
  <c r="H608" i="6"/>
  <c r="A609" i="6"/>
  <c r="C609" i="6"/>
  <c r="D609" i="6"/>
  <c r="E609" i="6"/>
  <c r="F609" i="6"/>
  <c r="H609" i="6"/>
  <c r="A610" i="6"/>
  <c r="C610" i="6"/>
  <c r="D610" i="6"/>
  <c r="E610" i="6"/>
  <c r="H610" i="6" s="1"/>
  <c r="F610" i="6"/>
  <c r="A611" i="6"/>
  <c r="C611" i="6"/>
  <c r="D611" i="6"/>
  <c r="E611" i="6"/>
  <c r="H611" i="6" s="1"/>
  <c r="F611" i="6"/>
  <c r="A612" i="6"/>
  <c r="C612" i="6"/>
  <c r="D612" i="6"/>
  <c r="E612" i="6"/>
  <c r="F612" i="6"/>
  <c r="H612" i="6"/>
  <c r="A613" i="6"/>
  <c r="C613" i="6"/>
  <c r="D613" i="6"/>
  <c r="E613" i="6"/>
  <c r="H613" i="6" s="1"/>
  <c r="F613" i="6"/>
  <c r="A614" i="6"/>
  <c r="C614" i="6"/>
  <c r="D614" i="6"/>
  <c r="E614" i="6"/>
  <c r="H614" i="6" s="1"/>
  <c r="F614" i="6"/>
  <c r="A615" i="6"/>
  <c r="C615" i="6"/>
  <c r="D615" i="6"/>
  <c r="E615" i="6"/>
  <c r="H615" i="6" s="1"/>
  <c r="F615" i="6"/>
  <c r="A616" i="6"/>
  <c r="C616" i="6"/>
  <c r="D616" i="6"/>
  <c r="E616" i="6"/>
  <c r="H616" i="6" s="1"/>
  <c r="F616" i="6"/>
  <c r="A617" i="6"/>
  <c r="C617" i="6"/>
  <c r="D617" i="6"/>
  <c r="E617" i="6"/>
  <c r="H617" i="6" s="1"/>
  <c r="F617" i="6"/>
  <c r="A618" i="6"/>
  <c r="C618" i="6"/>
  <c r="D618" i="6"/>
  <c r="E618" i="6"/>
  <c r="H618" i="6" s="1"/>
  <c r="F618" i="6"/>
  <c r="A619" i="6"/>
  <c r="C619" i="6"/>
  <c r="D619" i="6"/>
  <c r="E619" i="6"/>
  <c r="F619" i="6"/>
  <c r="H619" i="6"/>
  <c r="A620" i="6"/>
  <c r="C620" i="6"/>
  <c r="D620" i="6"/>
  <c r="E620" i="6"/>
  <c r="F620" i="6"/>
  <c r="H620" i="6"/>
  <c r="A621" i="6"/>
  <c r="C621" i="6"/>
  <c r="D621" i="6"/>
  <c r="E621" i="6"/>
  <c r="H621" i="6" s="1"/>
  <c r="F621" i="6"/>
  <c r="A622" i="6"/>
  <c r="C622" i="6"/>
  <c r="D622" i="6"/>
  <c r="E622" i="6"/>
  <c r="H622" i="6" s="1"/>
  <c r="F622" i="6"/>
  <c r="A623" i="6"/>
  <c r="C623" i="6"/>
  <c r="D623" i="6"/>
  <c r="E623" i="6"/>
  <c r="H623" i="6" s="1"/>
  <c r="F623" i="6"/>
  <c r="A624" i="6"/>
  <c r="C624" i="6"/>
  <c r="D624" i="6"/>
  <c r="E624" i="6"/>
  <c r="H624" i="6" s="1"/>
  <c r="F624" i="6"/>
  <c r="A625" i="6"/>
  <c r="C625" i="6"/>
  <c r="D625" i="6"/>
  <c r="E625" i="6"/>
  <c r="H625" i="6" s="1"/>
  <c r="F625" i="6"/>
  <c r="A626" i="6"/>
  <c r="C626" i="6"/>
  <c r="D626" i="6"/>
  <c r="E626" i="6"/>
  <c r="H626" i="6" s="1"/>
  <c r="F626" i="6"/>
  <c r="A627" i="6"/>
  <c r="C627" i="6"/>
  <c r="D627" i="6"/>
  <c r="E627" i="6"/>
  <c r="H627" i="6" s="1"/>
  <c r="F627" i="6"/>
  <c r="A628" i="6"/>
  <c r="C628" i="6"/>
  <c r="D628" i="6"/>
  <c r="E628" i="6"/>
  <c r="F628" i="6"/>
  <c r="H628" i="6"/>
  <c r="A629" i="6"/>
  <c r="C629" i="6"/>
  <c r="D629" i="6"/>
  <c r="E629" i="6"/>
  <c r="H629" i="6" s="1"/>
  <c r="F629" i="6"/>
  <c r="A630" i="6"/>
  <c r="C630" i="6"/>
  <c r="D630" i="6"/>
  <c r="E630" i="6"/>
  <c r="H630" i="6" s="1"/>
  <c r="F630" i="6"/>
  <c r="A631" i="6"/>
  <c r="C631" i="6"/>
  <c r="D631" i="6"/>
  <c r="E631" i="6"/>
  <c r="H631" i="6" s="1"/>
  <c r="F631" i="6"/>
  <c r="A632" i="6"/>
  <c r="C632" i="6"/>
  <c r="D632" i="6"/>
  <c r="E632" i="6"/>
  <c r="H632" i="6" s="1"/>
  <c r="F632" i="6"/>
  <c r="A633" i="6"/>
  <c r="C633" i="6"/>
  <c r="D633" i="6"/>
  <c r="E633" i="6"/>
  <c r="F633" i="6"/>
  <c r="H633" i="6"/>
  <c r="A634" i="6"/>
  <c r="C634" i="6"/>
  <c r="D634" i="6"/>
  <c r="E634" i="6"/>
  <c r="F634" i="6"/>
  <c r="H634" i="6"/>
  <c r="A635" i="6"/>
  <c r="C635" i="6"/>
  <c r="D635" i="6"/>
  <c r="E635" i="6"/>
  <c r="H635" i="6" s="1"/>
  <c r="F635" i="6"/>
  <c r="A636" i="6"/>
  <c r="C636" i="6"/>
  <c r="D636" i="6"/>
  <c r="E636" i="6"/>
  <c r="F636" i="6"/>
  <c r="H636" i="6"/>
  <c r="A637" i="6"/>
  <c r="C637" i="6"/>
  <c r="D637" i="6"/>
  <c r="E637" i="6"/>
  <c r="H637" i="6" s="1"/>
  <c r="F637" i="6"/>
  <c r="A638" i="6"/>
  <c r="C638" i="6"/>
  <c r="D638" i="6"/>
  <c r="E638" i="6"/>
  <c r="H638" i="6" s="1"/>
  <c r="F638" i="6"/>
  <c r="A639" i="6"/>
  <c r="C639" i="6"/>
  <c r="D639" i="6"/>
  <c r="E639" i="6"/>
  <c r="F639" i="6"/>
  <c r="H639" i="6"/>
  <c r="A640" i="6"/>
  <c r="C640" i="6"/>
  <c r="D640" i="6"/>
  <c r="E640" i="6"/>
  <c r="F640" i="6"/>
  <c r="H640" i="6"/>
  <c r="A641" i="6"/>
  <c r="C641" i="6"/>
  <c r="D641" i="6"/>
  <c r="E641" i="6"/>
  <c r="H641" i="6" s="1"/>
  <c r="F641" i="6"/>
  <c r="A642" i="6"/>
  <c r="C642" i="6"/>
  <c r="D642" i="6"/>
  <c r="E642" i="6"/>
  <c r="H642" i="6" s="1"/>
  <c r="F642" i="6"/>
  <c r="A643" i="6"/>
  <c r="C643" i="6"/>
  <c r="D643" i="6"/>
  <c r="E643" i="6"/>
  <c r="H643" i="6" s="1"/>
  <c r="F643" i="6"/>
  <c r="A644" i="6"/>
  <c r="C644" i="6"/>
  <c r="D644" i="6"/>
  <c r="E644" i="6"/>
  <c r="F644" i="6"/>
  <c r="H644" i="6"/>
  <c r="A645" i="6"/>
  <c r="C645" i="6"/>
  <c r="D645" i="6"/>
  <c r="E645" i="6"/>
  <c r="F645" i="6"/>
  <c r="H645" i="6"/>
  <c r="A646" i="6"/>
  <c r="C646" i="6"/>
  <c r="D646" i="6"/>
  <c r="E646" i="6"/>
  <c r="F646" i="6"/>
  <c r="H646" i="6"/>
  <c r="A647" i="6"/>
  <c r="C647" i="6"/>
  <c r="D647" i="6"/>
  <c r="E647" i="6"/>
  <c r="H647" i="6" s="1"/>
  <c r="F647" i="6"/>
  <c r="A648" i="6"/>
  <c r="C648" i="6"/>
  <c r="D648" i="6"/>
  <c r="E648" i="6"/>
  <c r="H648" i="6" s="1"/>
  <c r="F648" i="6"/>
  <c r="A649" i="6"/>
  <c r="C649" i="6"/>
  <c r="D649" i="6"/>
  <c r="E649" i="6"/>
  <c r="H649" i="6" s="1"/>
  <c r="F649" i="6"/>
  <c r="A650" i="6"/>
  <c r="C650" i="6"/>
  <c r="D650" i="6"/>
  <c r="E650" i="6"/>
  <c r="H650" i="6" s="1"/>
  <c r="F650" i="6"/>
  <c r="A651" i="6"/>
  <c r="C651" i="6"/>
  <c r="D651" i="6"/>
  <c r="E651" i="6"/>
  <c r="H651" i="6" s="1"/>
  <c r="F651" i="6"/>
  <c r="A652" i="6"/>
  <c r="C652" i="6"/>
  <c r="D652" i="6"/>
  <c r="E652" i="6"/>
  <c r="F652" i="6"/>
  <c r="H652" i="6"/>
  <c r="A653" i="6"/>
  <c r="C653" i="6"/>
  <c r="D653" i="6"/>
  <c r="E653" i="6"/>
  <c r="H653" i="6" s="1"/>
  <c r="F653" i="6"/>
  <c r="A654" i="6"/>
  <c r="C654" i="6"/>
  <c r="D654" i="6"/>
  <c r="E654" i="6"/>
  <c r="H654" i="6" s="1"/>
  <c r="F654" i="6"/>
  <c r="A655" i="6"/>
  <c r="C655" i="6"/>
  <c r="D655" i="6"/>
  <c r="E655" i="6"/>
  <c r="F655" i="6"/>
  <c r="H655" i="6"/>
  <c r="A656" i="6"/>
  <c r="C656" i="6"/>
  <c r="D656" i="6"/>
  <c r="E656" i="6"/>
  <c r="F656" i="6"/>
  <c r="H656" i="6"/>
  <c r="A657" i="6"/>
  <c r="C657" i="6"/>
  <c r="D657" i="6"/>
  <c r="E657" i="6"/>
  <c r="F657" i="6"/>
  <c r="H657" i="6"/>
  <c r="A658" i="6"/>
  <c r="C658" i="6"/>
  <c r="D658" i="6"/>
  <c r="E658" i="6"/>
  <c r="F658" i="6"/>
  <c r="H658" i="6"/>
  <c r="A659" i="6"/>
  <c r="C659" i="6"/>
  <c r="D659" i="6"/>
  <c r="E659" i="6"/>
  <c r="H659" i="6" s="1"/>
  <c r="F659" i="6"/>
  <c r="A660" i="6"/>
  <c r="C660" i="6"/>
  <c r="D660" i="6"/>
  <c r="E660" i="6"/>
  <c r="H660" i="6" s="1"/>
  <c r="F660" i="6"/>
  <c r="A661" i="6"/>
  <c r="C661" i="6"/>
  <c r="D661" i="6"/>
  <c r="E661" i="6"/>
  <c r="H661" i="6" s="1"/>
  <c r="F661" i="6"/>
  <c r="A662" i="6"/>
  <c r="C662" i="6"/>
  <c r="D662" i="6"/>
  <c r="E662" i="6"/>
  <c r="H662" i="6" s="1"/>
  <c r="F662" i="6"/>
  <c r="A663" i="6"/>
  <c r="C663" i="6"/>
  <c r="D663" i="6"/>
  <c r="E663" i="6"/>
  <c r="F663" i="6"/>
  <c r="H663" i="6"/>
  <c r="A664" i="6"/>
  <c r="C664" i="6"/>
  <c r="D664" i="6"/>
  <c r="E664" i="6"/>
  <c r="F664" i="6"/>
  <c r="H664" i="6"/>
  <c r="A665" i="6"/>
  <c r="C665" i="6"/>
  <c r="D665" i="6"/>
  <c r="E665" i="6"/>
  <c r="H665" i="6" s="1"/>
  <c r="F665" i="6"/>
  <c r="A666" i="6"/>
  <c r="C666" i="6"/>
  <c r="D666" i="6"/>
  <c r="E666" i="6"/>
  <c r="H666" i="6" s="1"/>
  <c r="F666" i="6"/>
  <c r="A667" i="6"/>
  <c r="C667" i="6"/>
  <c r="D667" i="6"/>
  <c r="E667" i="6"/>
  <c r="F667" i="6"/>
  <c r="H667" i="6"/>
  <c r="A668" i="6"/>
  <c r="C668" i="6"/>
  <c r="D668" i="6"/>
  <c r="E668" i="6"/>
  <c r="F668" i="6"/>
  <c r="H668" i="6"/>
  <c r="A669" i="6"/>
  <c r="C669" i="6"/>
  <c r="D669" i="6"/>
  <c r="E669" i="6"/>
  <c r="F669" i="6"/>
  <c r="H669" i="6"/>
  <c r="A670" i="6"/>
  <c r="C670" i="6"/>
  <c r="D670" i="6"/>
  <c r="E670" i="6"/>
  <c r="F670" i="6"/>
  <c r="H670" i="6"/>
  <c r="A671" i="6"/>
  <c r="C671" i="6"/>
  <c r="D671" i="6"/>
  <c r="E671" i="6"/>
  <c r="H671" i="6" s="1"/>
  <c r="F671" i="6"/>
  <c r="A672" i="6"/>
  <c r="C672" i="6"/>
  <c r="D672" i="6"/>
  <c r="E672" i="6"/>
  <c r="F672" i="6"/>
  <c r="H672" i="6"/>
  <c r="A673" i="6"/>
  <c r="C673" i="6"/>
  <c r="D673" i="6"/>
  <c r="E673" i="6"/>
  <c r="H673" i="6" s="1"/>
  <c r="F673" i="6"/>
  <c r="A674" i="6"/>
  <c r="C674" i="6"/>
  <c r="D674" i="6"/>
  <c r="E674" i="6"/>
  <c r="H674" i="6" s="1"/>
  <c r="F674" i="6"/>
  <c r="A675" i="6"/>
  <c r="C675" i="6"/>
  <c r="D675" i="6"/>
  <c r="E675" i="6"/>
  <c r="F675" i="6"/>
  <c r="H675" i="6"/>
  <c r="A676" i="6"/>
  <c r="C676" i="6"/>
  <c r="D676" i="6"/>
  <c r="E676" i="6"/>
  <c r="H676" i="6" s="1"/>
  <c r="F676" i="6"/>
  <c r="A677" i="6"/>
  <c r="C677" i="6"/>
  <c r="D677" i="6"/>
  <c r="E677" i="6"/>
  <c r="H677" i="6" s="1"/>
  <c r="F677" i="6"/>
  <c r="A678" i="6"/>
  <c r="C678" i="6"/>
  <c r="D678" i="6"/>
  <c r="E678" i="6"/>
  <c r="H678" i="6" s="1"/>
  <c r="F678" i="6"/>
  <c r="A679" i="6"/>
  <c r="C679" i="6"/>
  <c r="D679" i="6"/>
  <c r="E679" i="6"/>
  <c r="H679" i="6" s="1"/>
  <c r="F679" i="6"/>
  <c r="A680" i="6"/>
  <c r="C680" i="6"/>
  <c r="D680" i="6"/>
  <c r="E680" i="6"/>
  <c r="F680" i="6"/>
  <c r="H680" i="6"/>
  <c r="A681" i="6"/>
  <c r="C681" i="6"/>
  <c r="D681" i="6"/>
  <c r="E681" i="6"/>
  <c r="F681" i="6"/>
  <c r="H681" i="6"/>
  <c r="A682" i="6"/>
  <c r="C682" i="6"/>
  <c r="D682" i="6"/>
  <c r="E682" i="6"/>
  <c r="F682" i="6"/>
  <c r="H682" i="6"/>
  <c r="A683" i="6"/>
  <c r="C683" i="6"/>
  <c r="D683" i="6"/>
  <c r="E683" i="6"/>
  <c r="H683" i="6" s="1"/>
  <c r="F683" i="6"/>
  <c r="A684" i="6"/>
  <c r="C684" i="6"/>
  <c r="D684" i="6"/>
  <c r="E684" i="6"/>
  <c r="F684" i="6"/>
  <c r="H684" i="6"/>
  <c r="A685" i="6"/>
  <c r="C685" i="6"/>
  <c r="D685" i="6"/>
  <c r="E685" i="6"/>
  <c r="H685" i="6" s="1"/>
  <c r="F685" i="6"/>
  <c r="A686" i="6"/>
  <c r="C686" i="6"/>
  <c r="D686" i="6"/>
  <c r="E686" i="6"/>
  <c r="H686" i="6" s="1"/>
  <c r="F686" i="6"/>
  <c r="A687" i="6"/>
  <c r="C687" i="6"/>
  <c r="D687" i="6"/>
  <c r="E687" i="6"/>
  <c r="H687" i="6" s="1"/>
  <c r="F687" i="6"/>
  <c r="A688" i="6"/>
  <c r="C688" i="6"/>
  <c r="D688" i="6"/>
  <c r="E688" i="6"/>
  <c r="H688" i="6" s="1"/>
  <c r="F688" i="6"/>
  <c r="A689" i="6"/>
  <c r="C689" i="6"/>
  <c r="D689" i="6"/>
  <c r="E689" i="6"/>
  <c r="H689" i="6" s="1"/>
  <c r="F689" i="6"/>
  <c r="A690" i="6"/>
  <c r="C690" i="6"/>
  <c r="D690" i="6"/>
  <c r="E690" i="6"/>
  <c r="H690" i="6" s="1"/>
  <c r="F690" i="6"/>
  <c r="A691" i="6"/>
  <c r="C691" i="6"/>
  <c r="D691" i="6"/>
  <c r="E691" i="6"/>
  <c r="F691" i="6"/>
  <c r="H691" i="6"/>
  <c r="A692" i="6"/>
  <c r="C692" i="6"/>
  <c r="D692" i="6"/>
  <c r="E692" i="6"/>
  <c r="F692" i="6"/>
  <c r="H692" i="6"/>
  <c r="A693" i="6"/>
  <c r="C693" i="6"/>
  <c r="D693" i="6"/>
  <c r="E693" i="6"/>
  <c r="F693" i="6"/>
  <c r="H693" i="6"/>
  <c r="A694" i="6"/>
  <c r="C694" i="6"/>
  <c r="D694" i="6"/>
  <c r="E694" i="6"/>
  <c r="H694" i="6" s="1"/>
  <c r="F694" i="6"/>
  <c r="A695" i="6"/>
  <c r="C695" i="6"/>
  <c r="D695" i="6"/>
  <c r="E695" i="6"/>
  <c r="H695" i="6" s="1"/>
  <c r="F695" i="6"/>
  <c r="A696" i="6"/>
  <c r="C696" i="6"/>
  <c r="D696" i="6"/>
  <c r="E696" i="6"/>
  <c r="H696" i="6" s="1"/>
  <c r="F696" i="6"/>
  <c r="A697" i="6"/>
  <c r="C697" i="6"/>
  <c r="D697" i="6"/>
  <c r="E697" i="6"/>
  <c r="H697" i="6" s="1"/>
  <c r="F697" i="6"/>
  <c r="A698" i="6"/>
  <c r="C698" i="6"/>
  <c r="D698" i="6"/>
  <c r="E698" i="6"/>
  <c r="H698" i="6" s="1"/>
  <c r="F698" i="6"/>
  <c r="A699" i="6"/>
  <c r="C699" i="6"/>
  <c r="D699" i="6"/>
  <c r="E699" i="6"/>
  <c r="H699" i="6" s="1"/>
  <c r="F699" i="6"/>
  <c r="A700" i="6"/>
  <c r="C700" i="6"/>
  <c r="D700" i="6"/>
  <c r="E700" i="6"/>
  <c r="H700" i="6" s="1"/>
  <c r="F700" i="6"/>
  <c r="A701" i="6"/>
  <c r="C701" i="6"/>
  <c r="D701" i="6"/>
  <c r="E701" i="6"/>
  <c r="H701" i="6" s="1"/>
  <c r="F701" i="6"/>
  <c r="A702" i="6"/>
  <c r="C702" i="6"/>
  <c r="D702" i="6"/>
  <c r="E702" i="6"/>
  <c r="H702" i="6" s="1"/>
  <c r="F702" i="6"/>
  <c r="A703" i="6"/>
  <c r="C703" i="6"/>
  <c r="D703" i="6"/>
  <c r="E703" i="6"/>
  <c r="F703" i="6"/>
  <c r="H703" i="6"/>
  <c r="A704" i="6"/>
  <c r="C704" i="6"/>
  <c r="D704" i="6"/>
  <c r="E704" i="6"/>
  <c r="H704" i="6" s="1"/>
  <c r="F704" i="6"/>
  <c r="A705" i="6"/>
  <c r="C705" i="6"/>
  <c r="D705" i="6"/>
  <c r="E705" i="6"/>
  <c r="H705" i="6" s="1"/>
  <c r="F705" i="6"/>
  <c r="A706" i="6"/>
  <c r="C706" i="6"/>
  <c r="D706" i="6"/>
  <c r="E706" i="6"/>
  <c r="F706" i="6"/>
  <c r="H706" i="6"/>
  <c r="A707" i="6"/>
  <c r="C707" i="6"/>
  <c r="D707" i="6"/>
  <c r="E707" i="6"/>
  <c r="H707" i="6" s="1"/>
  <c r="F707" i="6"/>
  <c r="A708" i="6"/>
  <c r="C708" i="6"/>
  <c r="D708" i="6"/>
  <c r="E708" i="6"/>
  <c r="H708" i="6" s="1"/>
  <c r="F708" i="6"/>
  <c r="A709" i="6"/>
  <c r="C709" i="6"/>
  <c r="D709" i="6"/>
  <c r="E709" i="6"/>
  <c r="H709" i="6" s="1"/>
  <c r="F709" i="6"/>
  <c r="A710" i="6"/>
  <c r="C710" i="6"/>
  <c r="D710" i="6"/>
  <c r="E710" i="6"/>
  <c r="H710" i="6" s="1"/>
  <c r="F710" i="6"/>
  <c r="A711" i="6"/>
  <c r="C711" i="6"/>
  <c r="D711" i="6"/>
  <c r="E711" i="6"/>
  <c r="F711" i="6"/>
  <c r="H711" i="6"/>
  <c r="A712" i="6"/>
  <c r="C712" i="6"/>
  <c r="D712" i="6"/>
  <c r="E712" i="6"/>
  <c r="H712" i="6" s="1"/>
  <c r="F712" i="6"/>
  <c r="A713" i="6"/>
  <c r="C713" i="6"/>
  <c r="D713" i="6"/>
  <c r="E713" i="6"/>
  <c r="H713" i="6" s="1"/>
  <c r="F713" i="6"/>
  <c r="A714" i="6"/>
  <c r="C714" i="6"/>
  <c r="D714" i="6"/>
  <c r="E714" i="6"/>
  <c r="H714" i="6" s="1"/>
  <c r="F714" i="6"/>
  <c r="A715" i="6"/>
  <c r="C715" i="6"/>
  <c r="D715" i="6"/>
  <c r="E715" i="6"/>
  <c r="F715" i="6"/>
  <c r="H715" i="6"/>
  <c r="A716" i="6"/>
  <c r="C716" i="6"/>
  <c r="D716" i="6"/>
  <c r="E716" i="6"/>
  <c r="H716" i="6" s="1"/>
  <c r="F716" i="6"/>
  <c r="A717" i="6"/>
  <c r="C717" i="6"/>
  <c r="D717" i="6"/>
  <c r="E717" i="6"/>
  <c r="H717" i="6" s="1"/>
  <c r="F717" i="6"/>
  <c r="A718" i="6"/>
  <c r="C718" i="6"/>
  <c r="D718" i="6"/>
  <c r="E718" i="6"/>
  <c r="F718" i="6"/>
  <c r="H718" i="6"/>
  <c r="A719" i="6"/>
  <c r="C719" i="6"/>
  <c r="D719" i="6"/>
  <c r="E719" i="6"/>
  <c r="H719" i="6" s="1"/>
  <c r="F719" i="6"/>
  <c r="A720" i="6"/>
  <c r="C720" i="6"/>
  <c r="D720" i="6"/>
  <c r="E720" i="6"/>
  <c r="F720" i="6"/>
  <c r="H720" i="6"/>
  <c r="A721" i="6"/>
  <c r="C721" i="6"/>
  <c r="D721" i="6"/>
  <c r="E721" i="6"/>
  <c r="H721" i="6" s="1"/>
  <c r="F721" i="6"/>
  <c r="A722" i="6"/>
  <c r="C722" i="6"/>
  <c r="D722" i="6"/>
  <c r="E722" i="6"/>
  <c r="H722" i="6" s="1"/>
  <c r="F722" i="6"/>
  <c r="A723" i="6"/>
  <c r="C723" i="6"/>
  <c r="D723" i="6"/>
  <c r="E723" i="6"/>
  <c r="F723" i="6"/>
  <c r="H723" i="6"/>
  <c r="A724" i="6"/>
  <c r="C724" i="6"/>
  <c r="D724" i="6"/>
  <c r="E724" i="6"/>
  <c r="F724" i="6"/>
  <c r="H724" i="6"/>
  <c r="A725" i="6"/>
  <c r="C725" i="6"/>
  <c r="D725" i="6"/>
  <c r="E725" i="6"/>
  <c r="H725" i="6" s="1"/>
  <c r="F725" i="6"/>
  <c r="A726" i="6"/>
  <c r="C726" i="6"/>
  <c r="D726" i="6"/>
  <c r="E726" i="6"/>
  <c r="H726" i="6" s="1"/>
  <c r="F726" i="6"/>
  <c r="A727" i="6"/>
  <c r="C727" i="6"/>
  <c r="D727" i="6"/>
  <c r="E727" i="6"/>
  <c r="F727" i="6"/>
  <c r="H727" i="6"/>
  <c r="A728" i="6"/>
  <c r="C728" i="6"/>
  <c r="D728" i="6"/>
  <c r="E728" i="6"/>
  <c r="F728" i="6"/>
  <c r="H728" i="6"/>
  <c r="A729" i="6"/>
  <c r="C729" i="6"/>
  <c r="D729" i="6"/>
  <c r="E729" i="6"/>
  <c r="F729" i="6"/>
  <c r="H729" i="6"/>
  <c r="A730" i="6"/>
  <c r="C730" i="6"/>
  <c r="D730" i="6"/>
  <c r="E730" i="6"/>
  <c r="H730" i="6" s="1"/>
  <c r="F730" i="6"/>
  <c r="A731" i="6"/>
  <c r="C731" i="6"/>
  <c r="D731" i="6"/>
  <c r="E731" i="6"/>
  <c r="H731" i="6" s="1"/>
  <c r="F731" i="6"/>
  <c r="A732" i="6"/>
  <c r="C732" i="6"/>
  <c r="D732" i="6"/>
  <c r="E732" i="6"/>
  <c r="F732" i="6"/>
  <c r="H732" i="6"/>
  <c r="A733" i="6"/>
  <c r="C733" i="6"/>
  <c r="D733" i="6"/>
  <c r="E733" i="6"/>
  <c r="F733" i="6"/>
  <c r="H733" i="6"/>
  <c r="A734" i="6"/>
  <c r="C734" i="6"/>
  <c r="D734" i="6"/>
  <c r="E734" i="6"/>
  <c r="H734" i="6" s="1"/>
  <c r="F734" i="6"/>
  <c r="A735" i="6"/>
  <c r="C735" i="6"/>
  <c r="D735" i="6"/>
  <c r="E735" i="6"/>
  <c r="H735" i="6" s="1"/>
  <c r="F735" i="6"/>
  <c r="A736" i="6"/>
  <c r="C736" i="6"/>
  <c r="D736" i="6"/>
  <c r="E736" i="6"/>
  <c r="F736" i="6"/>
  <c r="H736" i="6"/>
  <c r="A737" i="6"/>
  <c r="C737" i="6"/>
  <c r="D737" i="6"/>
  <c r="E737" i="6"/>
  <c r="H737" i="6" s="1"/>
  <c r="F737" i="6"/>
  <c r="A738" i="6"/>
  <c r="C738" i="6"/>
  <c r="D738" i="6"/>
  <c r="E738" i="6"/>
  <c r="H738" i="6" s="1"/>
  <c r="F738" i="6"/>
  <c r="A739" i="6"/>
  <c r="C739" i="6"/>
  <c r="D739" i="6"/>
  <c r="E739" i="6"/>
  <c r="H739" i="6" s="1"/>
  <c r="F739" i="6"/>
  <c r="A740" i="6"/>
  <c r="C740" i="6"/>
  <c r="D740" i="6"/>
  <c r="E740" i="6"/>
  <c r="H740" i="6" s="1"/>
  <c r="F740" i="6"/>
  <c r="A741" i="6"/>
  <c r="C741" i="6"/>
  <c r="D741" i="6"/>
  <c r="E741" i="6"/>
  <c r="F741" i="6"/>
  <c r="H741" i="6"/>
  <c r="A742" i="6"/>
  <c r="C742" i="6"/>
  <c r="D742" i="6"/>
  <c r="E742" i="6"/>
  <c r="F742" i="6"/>
  <c r="H742" i="6"/>
  <c r="A743" i="6"/>
  <c r="C743" i="6"/>
  <c r="D743" i="6"/>
  <c r="E743" i="6"/>
  <c r="H743" i="6" s="1"/>
  <c r="F743" i="6"/>
  <c r="A744" i="6"/>
  <c r="C744" i="6"/>
  <c r="D744" i="6"/>
  <c r="E744" i="6"/>
  <c r="H744" i="6" s="1"/>
  <c r="F744" i="6"/>
  <c r="A745" i="6"/>
  <c r="C745" i="6"/>
  <c r="D745" i="6"/>
  <c r="E745" i="6"/>
  <c r="H745" i="6" s="1"/>
  <c r="F745" i="6"/>
  <c r="A746" i="6"/>
  <c r="C746" i="6"/>
  <c r="D746" i="6"/>
  <c r="E746" i="6"/>
  <c r="H746" i="6" s="1"/>
  <c r="F746" i="6"/>
  <c r="A747" i="6"/>
  <c r="C747" i="6"/>
  <c r="D747" i="6"/>
  <c r="E747" i="6"/>
  <c r="F747" i="6"/>
  <c r="H747" i="6"/>
  <c r="A748" i="6"/>
  <c r="C748" i="6"/>
  <c r="D748" i="6"/>
  <c r="E748" i="6"/>
  <c r="F748" i="6"/>
  <c r="H748" i="6"/>
  <c r="A749" i="6"/>
  <c r="C749" i="6"/>
  <c r="D749" i="6"/>
  <c r="E749" i="6"/>
  <c r="H749" i="6" s="1"/>
  <c r="F749" i="6"/>
  <c r="A750" i="6"/>
  <c r="C750" i="6"/>
  <c r="D750" i="6"/>
  <c r="E750" i="6"/>
  <c r="H750" i="6" s="1"/>
  <c r="F750" i="6"/>
  <c r="A751" i="6"/>
  <c r="C751" i="6"/>
  <c r="D751" i="6"/>
  <c r="E751" i="6"/>
  <c r="F751" i="6"/>
  <c r="H751" i="6"/>
  <c r="A752" i="6"/>
  <c r="C752" i="6"/>
  <c r="D752" i="6"/>
  <c r="E752" i="6"/>
  <c r="H752" i="6" s="1"/>
  <c r="F752" i="6"/>
  <c r="A753" i="6"/>
  <c r="C753" i="6"/>
  <c r="D753" i="6"/>
  <c r="E753" i="6"/>
  <c r="H753" i="6" s="1"/>
  <c r="F753" i="6"/>
  <c r="O333" i="3"/>
  <c r="Q333" i="3"/>
  <c r="O334" i="3"/>
  <c r="Q334" i="3"/>
  <c r="O335" i="3"/>
  <c r="Q335" i="3"/>
  <c r="O336" i="3"/>
  <c r="Q336" i="3"/>
  <c r="O337" i="3"/>
  <c r="Q337" i="3"/>
  <c r="O338" i="3"/>
  <c r="Q338" i="3"/>
  <c r="O339" i="3"/>
  <c r="Q339" i="3"/>
  <c r="O340" i="3"/>
  <c r="Q340" i="3"/>
  <c r="O341" i="3"/>
  <c r="Q341" i="3"/>
  <c r="O342" i="3"/>
  <c r="Q342" i="3"/>
  <c r="O343" i="3"/>
  <c r="Q343" i="3"/>
  <c r="O344" i="3"/>
  <c r="Q344" i="3"/>
  <c r="O345" i="3"/>
  <c r="Q345" i="3"/>
  <c r="O346" i="3"/>
  <c r="Q346" i="3"/>
  <c r="O347" i="3"/>
  <c r="Q347" i="3"/>
  <c r="O348" i="3"/>
  <c r="Q348" i="3"/>
  <c r="O349" i="3"/>
  <c r="Q349" i="3"/>
  <c r="O350" i="3"/>
  <c r="Q350" i="3"/>
  <c r="O351" i="3"/>
  <c r="Q351" i="3"/>
  <c r="O352" i="3"/>
  <c r="Q352" i="3"/>
  <c r="O353" i="3"/>
  <c r="Q353" i="3"/>
  <c r="O354" i="3"/>
  <c r="Q354" i="3"/>
  <c r="O355" i="3"/>
  <c r="Q355" i="3"/>
  <c r="O356" i="3"/>
  <c r="Q356" i="3"/>
  <c r="O357" i="3"/>
  <c r="Q357" i="3"/>
  <c r="O358" i="3"/>
  <c r="Q358" i="3"/>
  <c r="O359" i="3"/>
  <c r="Q359" i="3"/>
  <c r="O360" i="3"/>
  <c r="Q360" i="3"/>
  <c r="O361" i="3"/>
  <c r="Q361" i="3"/>
  <c r="O362" i="3"/>
  <c r="Q362" i="3"/>
  <c r="O363" i="3"/>
  <c r="Q363" i="3"/>
  <c r="O364" i="3"/>
  <c r="Q364" i="3"/>
  <c r="O365" i="3"/>
  <c r="Q365" i="3"/>
  <c r="O366" i="3"/>
  <c r="Q366" i="3"/>
  <c r="O367" i="3"/>
  <c r="Q367" i="3"/>
  <c r="O368" i="3"/>
  <c r="Q368" i="3"/>
  <c r="O369" i="3"/>
  <c r="Q369" i="3"/>
  <c r="O370" i="3"/>
  <c r="Q370" i="3"/>
  <c r="O371" i="3"/>
  <c r="Q371" i="3"/>
  <c r="O372" i="3"/>
  <c r="Q372" i="3"/>
  <c r="O373" i="3"/>
  <c r="Q373" i="3"/>
  <c r="O374" i="3"/>
  <c r="Q374" i="3"/>
  <c r="O375" i="3"/>
  <c r="Q375" i="3"/>
  <c r="O376" i="3"/>
  <c r="Q376" i="3"/>
  <c r="O377" i="3"/>
  <c r="Q377" i="3"/>
  <c r="O378" i="3"/>
  <c r="Q378" i="3"/>
  <c r="O379" i="3"/>
  <c r="Q379" i="3"/>
  <c r="O380" i="3"/>
  <c r="Q380" i="3"/>
  <c r="O381" i="3"/>
  <c r="Q381" i="3"/>
  <c r="O382" i="3"/>
  <c r="Q382" i="3"/>
  <c r="O383" i="3"/>
  <c r="Q383" i="3"/>
  <c r="O384" i="3"/>
  <c r="Q384" i="3"/>
  <c r="O385" i="3"/>
  <c r="Q385" i="3"/>
  <c r="O386" i="3"/>
  <c r="Q386" i="3"/>
  <c r="O387" i="3"/>
  <c r="Q387" i="3"/>
  <c r="O388" i="3"/>
  <c r="Q388" i="3"/>
  <c r="O389" i="3"/>
  <c r="Q389" i="3"/>
  <c r="O390" i="3"/>
  <c r="Q390" i="3"/>
  <c r="O391" i="3"/>
  <c r="Q391" i="3"/>
  <c r="O392" i="3"/>
  <c r="Q392" i="3"/>
  <c r="O393" i="3"/>
  <c r="Q393" i="3"/>
  <c r="O394" i="3"/>
  <c r="Q394" i="3"/>
  <c r="O395" i="3"/>
  <c r="Q395" i="3"/>
  <c r="O396" i="3"/>
  <c r="Q396" i="3"/>
  <c r="O397" i="3"/>
  <c r="Q397" i="3"/>
  <c r="O398" i="3"/>
  <c r="Q398" i="3"/>
  <c r="O399" i="3"/>
  <c r="Q399" i="3"/>
  <c r="O400" i="3"/>
  <c r="Q400" i="3"/>
  <c r="O401" i="3"/>
  <c r="Q401" i="3"/>
  <c r="O402" i="3"/>
  <c r="Q402" i="3"/>
  <c r="O403" i="3"/>
  <c r="Q403" i="3"/>
  <c r="O404" i="3"/>
  <c r="Q404" i="3"/>
  <c r="O405" i="3"/>
  <c r="Q405" i="3"/>
  <c r="O406" i="3"/>
  <c r="Q406" i="3"/>
  <c r="O407" i="3"/>
  <c r="Q407" i="3"/>
  <c r="O408" i="3"/>
  <c r="Q408" i="3"/>
  <c r="O409" i="3"/>
  <c r="Q409" i="3"/>
  <c r="O410" i="3"/>
  <c r="Q410" i="3"/>
  <c r="O411" i="3"/>
  <c r="Q411" i="3"/>
  <c r="O412" i="3"/>
  <c r="Q412" i="3"/>
  <c r="O413" i="3"/>
  <c r="Q413" i="3"/>
  <c r="O414" i="3"/>
  <c r="Q414" i="3"/>
  <c r="O415" i="3"/>
  <c r="Q415" i="3"/>
  <c r="O416" i="3"/>
  <c r="Q416" i="3"/>
  <c r="O417" i="3"/>
  <c r="Q417" i="3"/>
  <c r="O418" i="3"/>
  <c r="Q418" i="3"/>
  <c r="O419" i="3"/>
  <c r="Q419" i="3"/>
  <c r="O420" i="3"/>
  <c r="Q420" i="3"/>
  <c r="O421" i="3"/>
  <c r="Q421" i="3"/>
  <c r="O422" i="3"/>
  <c r="Q422" i="3"/>
  <c r="O423" i="3"/>
  <c r="Q423" i="3"/>
  <c r="O424" i="3"/>
  <c r="Q424" i="3"/>
  <c r="O425" i="3"/>
  <c r="Q425" i="3"/>
  <c r="O426" i="3"/>
  <c r="Q426" i="3"/>
  <c r="O427" i="3"/>
  <c r="Q427" i="3"/>
  <c r="O428" i="3"/>
  <c r="Q428" i="3"/>
  <c r="O429" i="3"/>
  <c r="Q429" i="3"/>
  <c r="O430" i="3"/>
  <c r="Q430" i="3"/>
  <c r="O431" i="3"/>
  <c r="Q431" i="3"/>
  <c r="O432" i="3"/>
  <c r="Q432" i="3"/>
  <c r="O433" i="3"/>
  <c r="Q433" i="3"/>
  <c r="O434" i="3"/>
  <c r="Q434" i="3"/>
  <c r="O435" i="3"/>
  <c r="Q435" i="3"/>
  <c r="O436" i="3"/>
  <c r="Q436" i="3"/>
  <c r="O437" i="3"/>
  <c r="Q437" i="3"/>
  <c r="O438" i="3"/>
  <c r="Q438" i="3"/>
  <c r="O439" i="3"/>
  <c r="Q439" i="3"/>
  <c r="O440" i="3"/>
  <c r="Q440" i="3"/>
  <c r="O441" i="3"/>
  <c r="Q441" i="3"/>
  <c r="O442" i="3"/>
  <c r="Q442" i="3"/>
  <c r="O443" i="3"/>
  <c r="Q443" i="3"/>
  <c r="O444" i="3"/>
  <c r="Q444" i="3"/>
  <c r="O445" i="3"/>
  <c r="Q445" i="3"/>
  <c r="O446" i="3"/>
  <c r="Q446" i="3"/>
  <c r="O447" i="3"/>
  <c r="Q447" i="3"/>
  <c r="O448" i="3"/>
  <c r="Q448" i="3"/>
  <c r="O449" i="3"/>
  <c r="Q449" i="3"/>
  <c r="O450" i="3"/>
  <c r="Q450" i="3"/>
  <c r="O451" i="3"/>
  <c r="Q451" i="3"/>
  <c r="O452" i="3"/>
  <c r="Q452" i="3"/>
  <c r="O453" i="3"/>
  <c r="Q453" i="3"/>
  <c r="O454" i="3"/>
  <c r="Q454" i="3"/>
  <c r="O455" i="3"/>
  <c r="Q455" i="3"/>
  <c r="O456" i="3"/>
  <c r="Q456" i="3"/>
  <c r="O457" i="3"/>
  <c r="Q457" i="3"/>
  <c r="O458" i="3"/>
  <c r="Q458" i="3"/>
  <c r="O459" i="3"/>
  <c r="Q459" i="3"/>
  <c r="O460" i="3"/>
  <c r="Q460" i="3"/>
  <c r="O461" i="3"/>
  <c r="Q461" i="3"/>
  <c r="O462" i="3"/>
  <c r="Q462" i="3"/>
  <c r="O463" i="3"/>
  <c r="Q463" i="3"/>
  <c r="O464" i="3"/>
  <c r="Q464" i="3"/>
  <c r="O465" i="3"/>
  <c r="Q465" i="3"/>
  <c r="O466" i="3"/>
  <c r="Q466" i="3"/>
  <c r="O467" i="3"/>
  <c r="Q467" i="3"/>
  <c r="O468" i="3"/>
  <c r="Q468" i="3"/>
  <c r="O469" i="3"/>
  <c r="Q469" i="3"/>
  <c r="O470" i="3"/>
  <c r="Q470" i="3"/>
  <c r="O471" i="3"/>
  <c r="Q471" i="3"/>
  <c r="O472" i="3"/>
  <c r="Q472" i="3"/>
  <c r="O473" i="3"/>
  <c r="Q473" i="3"/>
  <c r="O474" i="3"/>
  <c r="Q474" i="3"/>
  <c r="O475" i="3"/>
  <c r="Q475" i="3"/>
  <c r="O476" i="3"/>
  <c r="Q476" i="3"/>
  <c r="O477" i="3"/>
  <c r="Q477" i="3"/>
  <c r="O478" i="3"/>
  <c r="Q478" i="3"/>
  <c r="O479" i="3"/>
  <c r="Q479" i="3"/>
  <c r="O480" i="3"/>
  <c r="Q480" i="3"/>
  <c r="O481" i="3"/>
  <c r="Q481" i="3"/>
  <c r="O482" i="3"/>
  <c r="Q482" i="3"/>
  <c r="O483" i="3"/>
  <c r="Q483" i="3"/>
  <c r="O484" i="3"/>
  <c r="Q484" i="3"/>
  <c r="O485" i="3"/>
  <c r="Q485" i="3"/>
  <c r="O486" i="3"/>
  <c r="Q486" i="3"/>
  <c r="O487" i="3"/>
  <c r="Q487" i="3"/>
  <c r="O488" i="3"/>
  <c r="Q488" i="3"/>
  <c r="O489" i="3"/>
  <c r="Q489" i="3"/>
  <c r="O490" i="3"/>
  <c r="Q490" i="3"/>
  <c r="O491" i="3"/>
  <c r="Q491" i="3"/>
  <c r="O492" i="3"/>
  <c r="Q492" i="3"/>
  <c r="O493" i="3"/>
  <c r="Q493" i="3"/>
  <c r="O494" i="3"/>
  <c r="Q494" i="3"/>
  <c r="O495" i="3"/>
  <c r="Q495" i="3"/>
  <c r="O496" i="3"/>
  <c r="Q496" i="3"/>
  <c r="O497" i="3"/>
  <c r="Q497" i="3"/>
  <c r="O498" i="3"/>
  <c r="Q498" i="3"/>
  <c r="O499" i="3"/>
  <c r="Q499" i="3"/>
  <c r="O500" i="3"/>
  <c r="Q500" i="3"/>
  <c r="O501" i="3"/>
  <c r="Q501" i="3"/>
  <c r="O502" i="3"/>
  <c r="Q502" i="3"/>
  <c r="O503" i="3"/>
  <c r="Q503" i="3"/>
  <c r="O504" i="3"/>
  <c r="Q504" i="3"/>
  <c r="O505" i="3"/>
  <c r="Q505" i="3"/>
  <c r="O506" i="3"/>
  <c r="Q506" i="3"/>
  <c r="O507" i="3"/>
  <c r="Q507" i="3"/>
  <c r="O508" i="3"/>
  <c r="Q508" i="3"/>
  <c r="O509" i="3"/>
  <c r="Q509" i="3"/>
  <c r="O510" i="3"/>
  <c r="Q510" i="3"/>
  <c r="O511" i="3"/>
  <c r="Q511" i="3"/>
  <c r="O512" i="3"/>
  <c r="Q512" i="3"/>
  <c r="O513" i="3"/>
  <c r="Q513" i="3"/>
  <c r="O514" i="3"/>
  <c r="Q514" i="3"/>
  <c r="O515" i="3"/>
  <c r="Q515" i="3"/>
  <c r="O516" i="3"/>
  <c r="Q516" i="3"/>
  <c r="O517" i="3"/>
  <c r="Q517" i="3"/>
  <c r="O518" i="3"/>
  <c r="Q518" i="3"/>
  <c r="O519" i="3"/>
  <c r="Q519" i="3"/>
  <c r="O520" i="3"/>
  <c r="Q520" i="3"/>
  <c r="O521" i="3"/>
  <c r="Q521" i="3"/>
  <c r="O522" i="3"/>
  <c r="Q522" i="3"/>
  <c r="O523" i="3"/>
  <c r="Q523" i="3"/>
  <c r="O524" i="3"/>
  <c r="Q524" i="3"/>
  <c r="O525" i="3"/>
  <c r="Q525" i="3"/>
  <c r="O526" i="3"/>
  <c r="Q526" i="3"/>
  <c r="O527" i="3"/>
  <c r="Q527" i="3"/>
  <c r="O528" i="3"/>
  <c r="Q528" i="3"/>
  <c r="O529" i="3"/>
  <c r="Q529" i="3"/>
  <c r="O530" i="3"/>
  <c r="Q530" i="3"/>
  <c r="O531" i="3"/>
  <c r="Q531" i="3"/>
  <c r="O532" i="3"/>
  <c r="Q532" i="3"/>
  <c r="O533" i="3"/>
  <c r="Q533" i="3"/>
  <c r="O534" i="3"/>
  <c r="Q534" i="3"/>
  <c r="O535" i="3"/>
  <c r="Q535" i="3"/>
  <c r="O536" i="3"/>
  <c r="Q536" i="3"/>
  <c r="O537" i="3"/>
  <c r="Q537" i="3"/>
  <c r="O538" i="3"/>
  <c r="Q538" i="3"/>
  <c r="O539" i="3"/>
  <c r="Q539" i="3"/>
  <c r="O540" i="3"/>
  <c r="Q540" i="3"/>
  <c r="O541" i="3"/>
  <c r="Q541" i="3"/>
  <c r="O542" i="3"/>
  <c r="Q542" i="3"/>
  <c r="O543" i="3"/>
  <c r="Q543" i="3"/>
  <c r="O544" i="3"/>
  <c r="Q544" i="3"/>
  <c r="O545" i="3"/>
  <c r="Q545" i="3"/>
  <c r="O546" i="3"/>
  <c r="Q546" i="3"/>
  <c r="O547" i="3"/>
  <c r="Q547" i="3"/>
  <c r="O548" i="3"/>
  <c r="Q548" i="3"/>
  <c r="O549" i="3"/>
  <c r="Q549" i="3"/>
  <c r="O550" i="3"/>
  <c r="Q550" i="3"/>
  <c r="O551" i="3"/>
  <c r="Q551" i="3"/>
  <c r="O552" i="3"/>
  <c r="Q552" i="3"/>
  <c r="O553" i="3"/>
  <c r="Q553" i="3"/>
  <c r="O554" i="3"/>
  <c r="Q554" i="3"/>
  <c r="O555" i="3"/>
  <c r="Q555" i="3"/>
  <c r="O556" i="3"/>
  <c r="Q556" i="3"/>
  <c r="O557" i="3"/>
  <c r="Q557" i="3"/>
  <c r="O558" i="3"/>
  <c r="Q558" i="3"/>
  <c r="O559" i="3"/>
  <c r="Q559" i="3"/>
  <c r="O560" i="3"/>
  <c r="Q560" i="3"/>
  <c r="O561" i="3"/>
  <c r="Q561" i="3"/>
  <c r="O562" i="3"/>
  <c r="Q562" i="3"/>
  <c r="O563" i="3"/>
  <c r="Q563" i="3"/>
  <c r="O564" i="3"/>
  <c r="Q564" i="3"/>
  <c r="O565" i="3"/>
  <c r="Q565" i="3"/>
  <c r="O566" i="3"/>
  <c r="Q566" i="3"/>
  <c r="O567" i="3"/>
  <c r="Q567" i="3"/>
  <c r="O568" i="3"/>
  <c r="Q568" i="3"/>
  <c r="O569" i="3"/>
  <c r="Q569" i="3"/>
  <c r="O570" i="3"/>
  <c r="Q570" i="3"/>
  <c r="O571" i="3"/>
  <c r="Q571" i="3"/>
  <c r="O572" i="3"/>
  <c r="Q572" i="3"/>
  <c r="O573" i="3"/>
  <c r="Q573" i="3"/>
  <c r="O574" i="3"/>
  <c r="Q574" i="3"/>
  <c r="O575" i="3"/>
  <c r="Q575" i="3"/>
  <c r="O576" i="3"/>
  <c r="Q576" i="3"/>
  <c r="O577" i="3"/>
  <c r="Q577" i="3"/>
  <c r="O578" i="3"/>
  <c r="Q578" i="3"/>
  <c r="O579" i="3"/>
  <c r="Q579" i="3"/>
  <c r="O580" i="3"/>
  <c r="Q580" i="3"/>
  <c r="O581" i="3"/>
  <c r="Q581" i="3"/>
  <c r="O582" i="3"/>
  <c r="Q582" i="3"/>
  <c r="O583" i="3"/>
  <c r="Q583" i="3"/>
  <c r="O584" i="3"/>
  <c r="Q584" i="3"/>
  <c r="O585" i="3"/>
  <c r="Q585" i="3"/>
  <c r="O586" i="3"/>
  <c r="Q586" i="3"/>
  <c r="O587" i="3"/>
  <c r="Q587" i="3"/>
  <c r="O588" i="3"/>
  <c r="Q588" i="3"/>
  <c r="O589" i="3"/>
  <c r="Q589" i="3"/>
  <c r="O590" i="3"/>
  <c r="Q590" i="3"/>
  <c r="O591" i="3"/>
  <c r="Q591" i="3"/>
  <c r="O592" i="3"/>
  <c r="Q592" i="3"/>
  <c r="O593" i="3"/>
  <c r="Q593" i="3"/>
  <c r="O594" i="3"/>
  <c r="Q594" i="3"/>
  <c r="O595" i="3"/>
  <c r="Q595" i="3"/>
  <c r="O596" i="3"/>
  <c r="Q596" i="3"/>
  <c r="O597" i="3"/>
  <c r="Q597" i="3"/>
  <c r="O598" i="3"/>
  <c r="Q598" i="3"/>
  <c r="O599" i="3"/>
  <c r="Q599" i="3"/>
  <c r="O600" i="3"/>
  <c r="Q600" i="3"/>
  <c r="O601" i="3"/>
  <c r="Q601" i="3"/>
  <c r="O602" i="3"/>
  <c r="Q602" i="3"/>
  <c r="O603" i="3"/>
  <c r="Q603" i="3"/>
  <c r="O604" i="3"/>
  <c r="Q604" i="3"/>
  <c r="O605" i="3"/>
  <c r="Q605" i="3"/>
  <c r="O606" i="3"/>
  <c r="Q606" i="3"/>
  <c r="O607" i="3"/>
  <c r="Q607" i="3"/>
  <c r="O608" i="3"/>
  <c r="Q608" i="3"/>
  <c r="O609" i="3"/>
  <c r="Q609" i="3"/>
  <c r="O610" i="3"/>
  <c r="Q610" i="3"/>
  <c r="O611" i="3"/>
  <c r="Q611" i="3"/>
  <c r="O612" i="3"/>
  <c r="Q612" i="3"/>
  <c r="O613" i="3"/>
  <c r="Q613" i="3"/>
  <c r="O614" i="3"/>
  <c r="Q614" i="3"/>
  <c r="O615" i="3"/>
  <c r="Q615" i="3"/>
  <c r="O616" i="3"/>
  <c r="Q616" i="3"/>
  <c r="O617" i="3"/>
  <c r="Q617" i="3"/>
  <c r="O618" i="3"/>
  <c r="Q618" i="3"/>
  <c r="O619" i="3"/>
  <c r="Q619" i="3"/>
  <c r="O620" i="3"/>
  <c r="Q620" i="3"/>
  <c r="O621" i="3"/>
  <c r="Q621" i="3"/>
  <c r="O622" i="3"/>
  <c r="Q622" i="3"/>
  <c r="O623" i="3"/>
  <c r="Q623" i="3"/>
  <c r="O624" i="3"/>
  <c r="Q624" i="3"/>
  <c r="O625" i="3"/>
  <c r="Q625" i="3"/>
  <c r="O626" i="3"/>
  <c r="Q626" i="3"/>
  <c r="O627" i="3"/>
  <c r="Q627" i="3"/>
  <c r="O628" i="3"/>
  <c r="Q628" i="3"/>
  <c r="O629" i="3"/>
  <c r="Q629" i="3"/>
  <c r="O630" i="3"/>
  <c r="Q630" i="3"/>
  <c r="O631" i="3"/>
  <c r="Q631" i="3"/>
  <c r="O632" i="3"/>
  <c r="Q632" i="3"/>
  <c r="O633" i="3"/>
  <c r="Q633" i="3"/>
  <c r="O634" i="3"/>
  <c r="Q634" i="3"/>
  <c r="O635" i="3"/>
  <c r="Q635" i="3"/>
  <c r="O636" i="3"/>
  <c r="Q636" i="3"/>
  <c r="O637" i="3"/>
  <c r="Q637" i="3"/>
  <c r="O638" i="3"/>
  <c r="Q638" i="3"/>
  <c r="O639" i="3"/>
  <c r="Q639" i="3"/>
  <c r="O640" i="3"/>
  <c r="Q640" i="3"/>
  <c r="O641" i="3"/>
  <c r="Q641" i="3"/>
  <c r="O642" i="3"/>
  <c r="Q642" i="3"/>
  <c r="O643" i="3"/>
  <c r="Q643" i="3"/>
  <c r="O644" i="3"/>
  <c r="Q644" i="3"/>
  <c r="O645" i="3"/>
  <c r="Q645" i="3"/>
  <c r="O646" i="3"/>
  <c r="Q646" i="3"/>
  <c r="O647" i="3"/>
  <c r="Q647" i="3"/>
  <c r="O648" i="3"/>
  <c r="Q648" i="3"/>
  <c r="O649" i="3"/>
  <c r="Q649" i="3"/>
  <c r="O650" i="3"/>
  <c r="Q650" i="3"/>
  <c r="O651" i="3"/>
  <c r="Q651" i="3"/>
  <c r="O652" i="3"/>
  <c r="Q652" i="3"/>
  <c r="O653" i="3"/>
  <c r="Q653" i="3"/>
  <c r="O654" i="3"/>
  <c r="Q654" i="3"/>
  <c r="O655" i="3"/>
  <c r="Q655" i="3"/>
  <c r="O656" i="3"/>
  <c r="Q656" i="3"/>
  <c r="O657" i="3"/>
  <c r="Q657" i="3"/>
  <c r="O658" i="3"/>
  <c r="Q658" i="3"/>
  <c r="O659" i="3"/>
  <c r="Q659" i="3"/>
  <c r="O660" i="3"/>
  <c r="Q660" i="3"/>
  <c r="O661" i="3"/>
  <c r="Q661" i="3"/>
  <c r="O662" i="3"/>
  <c r="Q662" i="3"/>
  <c r="O663" i="3"/>
  <c r="Q663" i="3"/>
  <c r="O664" i="3"/>
  <c r="Q664" i="3"/>
  <c r="O665" i="3"/>
  <c r="Q665" i="3"/>
  <c r="O666" i="3"/>
  <c r="Q666" i="3"/>
  <c r="O667" i="3"/>
  <c r="Q667" i="3"/>
  <c r="O668" i="3"/>
  <c r="Q668" i="3"/>
  <c r="O669" i="3"/>
  <c r="Q669" i="3"/>
  <c r="O670" i="3"/>
  <c r="Q670" i="3"/>
  <c r="O671" i="3"/>
  <c r="Q671" i="3"/>
  <c r="O672" i="3"/>
  <c r="Q672" i="3"/>
  <c r="O673" i="3"/>
  <c r="Q673" i="3"/>
  <c r="O674" i="3"/>
  <c r="Q674" i="3"/>
  <c r="O675" i="3"/>
  <c r="Q675" i="3"/>
  <c r="O676" i="3"/>
  <c r="Q676" i="3"/>
  <c r="O677" i="3"/>
  <c r="Q677" i="3"/>
  <c r="O678" i="3"/>
  <c r="Q678" i="3"/>
  <c r="O679" i="3"/>
  <c r="Q679" i="3"/>
  <c r="O680" i="3"/>
  <c r="Q680" i="3"/>
  <c r="O681" i="3"/>
  <c r="Q681" i="3"/>
  <c r="O682" i="3"/>
  <c r="Q682" i="3"/>
  <c r="O683" i="3"/>
  <c r="Q683" i="3"/>
  <c r="O684" i="3"/>
  <c r="Q684" i="3"/>
  <c r="O685" i="3"/>
  <c r="Q685" i="3"/>
  <c r="O686" i="3"/>
  <c r="Q686" i="3"/>
  <c r="O687" i="3"/>
  <c r="Q687" i="3"/>
  <c r="O688" i="3"/>
  <c r="Q688" i="3"/>
  <c r="O689" i="3"/>
  <c r="Q689" i="3"/>
  <c r="O690" i="3"/>
  <c r="Q690" i="3"/>
  <c r="O691" i="3"/>
  <c r="Q691" i="3"/>
  <c r="O692" i="3"/>
  <c r="Q692" i="3"/>
  <c r="O693" i="3"/>
  <c r="Q693" i="3"/>
  <c r="O694" i="3"/>
  <c r="Q694" i="3"/>
  <c r="O695" i="3"/>
  <c r="Q695" i="3"/>
  <c r="O696" i="3"/>
  <c r="Q696" i="3"/>
  <c r="O697" i="3"/>
  <c r="Q697" i="3"/>
  <c r="O698" i="3"/>
  <c r="Q698" i="3"/>
  <c r="O699" i="3"/>
  <c r="Q699" i="3"/>
  <c r="O700" i="3"/>
  <c r="Q700" i="3"/>
  <c r="O701" i="3"/>
  <c r="Q701" i="3"/>
  <c r="O702" i="3"/>
  <c r="Q702" i="3"/>
  <c r="O703" i="3"/>
  <c r="Q703" i="3"/>
  <c r="O704" i="3"/>
  <c r="Q704" i="3"/>
  <c r="O705" i="3"/>
  <c r="Q705" i="3"/>
  <c r="O706" i="3"/>
  <c r="Q706" i="3"/>
  <c r="O707" i="3"/>
  <c r="Q707" i="3"/>
  <c r="O708" i="3"/>
  <c r="Q708" i="3"/>
  <c r="O709" i="3"/>
  <c r="Q709" i="3"/>
  <c r="O710" i="3"/>
  <c r="Q710" i="3"/>
  <c r="O711" i="3"/>
  <c r="Q711" i="3"/>
  <c r="O712" i="3"/>
  <c r="Q712" i="3"/>
  <c r="O713" i="3"/>
  <c r="Q713" i="3"/>
  <c r="O714" i="3"/>
  <c r="Q714" i="3"/>
  <c r="O715" i="3"/>
  <c r="Q715" i="3"/>
  <c r="O716" i="3"/>
  <c r="Q716" i="3"/>
  <c r="O717" i="3"/>
  <c r="Q717" i="3"/>
  <c r="O718" i="3"/>
  <c r="Q718" i="3"/>
  <c r="O719" i="3"/>
  <c r="Q719" i="3"/>
  <c r="O720" i="3"/>
  <c r="Q720" i="3"/>
  <c r="O721" i="3"/>
  <c r="Q721" i="3"/>
  <c r="O722" i="3"/>
  <c r="Q722" i="3"/>
  <c r="O723" i="3"/>
  <c r="Q723" i="3"/>
  <c r="O724" i="3"/>
  <c r="Q724" i="3"/>
  <c r="O725" i="3"/>
  <c r="Q725" i="3"/>
  <c r="O726" i="3"/>
  <c r="Q726" i="3"/>
  <c r="O727" i="3"/>
  <c r="Q727" i="3"/>
  <c r="O728" i="3"/>
  <c r="Q728" i="3"/>
  <c r="O729" i="3"/>
  <c r="Q729" i="3"/>
  <c r="O730" i="3"/>
  <c r="Q730" i="3"/>
  <c r="O731" i="3"/>
  <c r="Q731" i="3"/>
  <c r="O732" i="3"/>
  <c r="Q732" i="3"/>
  <c r="O733" i="3"/>
  <c r="Q733" i="3"/>
  <c r="O734" i="3"/>
  <c r="Q734" i="3"/>
  <c r="O735" i="3"/>
  <c r="Q735" i="3"/>
  <c r="O736" i="3"/>
  <c r="Q736" i="3"/>
  <c r="O737" i="3"/>
  <c r="Q737" i="3"/>
  <c r="O738" i="3"/>
  <c r="Q738" i="3"/>
  <c r="O739" i="3"/>
  <c r="Q739" i="3"/>
  <c r="O740" i="3"/>
  <c r="Q740" i="3"/>
  <c r="O741" i="3"/>
  <c r="Q741" i="3"/>
  <c r="O742" i="3"/>
  <c r="Q742" i="3"/>
  <c r="O743" i="3"/>
  <c r="Q743" i="3"/>
  <c r="O744" i="3"/>
  <c r="Q744" i="3"/>
  <c r="O745" i="3"/>
  <c r="Q745" i="3"/>
  <c r="O746" i="3"/>
  <c r="Q746" i="3"/>
  <c r="O747" i="3"/>
  <c r="Q747" i="3"/>
  <c r="O748" i="3"/>
  <c r="Q748" i="3"/>
  <c r="O749" i="3"/>
  <c r="Q749" i="3"/>
  <c r="O750" i="3"/>
  <c r="Q750" i="3"/>
  <c r="O751" i="3"/>
  <c r="Q751" i="3"/>
  <c r="O752" i="3"/>
  <c r="Q752" i="3"/>
  <c r="O753" i="3"/>
  <c r="Q753" i="3"/>
  <c r="K333" i="3"/>
  <c r="K334" i="3"/>
  <c r="K335" i="3"/>
  <c r="K336" i="3"/>
  <c r="K337" i="3"/>
  <c r="K338" i="3"/>
  <c r="K339" i="3"/>
  <c r="K340" i="3"/>
  <c r="K341" i="3"/>
  <c r="K342" i="3"/>
  <c r="K343" i="3"/>
  <c r="K344" i="3"/>
  <c r="K345" i="3"/>
  <c r="K346" i="3"/>
  <c r="K347" i="3"/>
  <c r="K348" i="3"/>
  <c r="K349" i="3"/>
  <c r="K350" i="3"/>
  <c r="K351" i="3"/>
  <c r="K352" i="3"/>
  <c r="K353" i="3"/>
  <c r="K354" i="3"/>
  <c r="K355" i="3"/>
  <c r="K356" i="3"/>
  <c r="K357" i="3"/>
  <c r="K358" i="3"/>
  <c r="K359" i="3"/>
  <c r="K360" i="3"/>
  <c r="K361" i="3"/>
  <c r="K362" i="3"/>
  <c r="K363" i="3"/>
  <c r="K364" i="3"/>
  <c r="K365" i="3"/>
  <c r="K366" i="3"/>
  <c r="K367" i="3"/>
  <c r="K368" i="3"/>
  <c r="K369" i="3"/>
  <c r="K370" i="3"/>
  <c r="K371" i="3"/>
  <c r="K372" i="3"/>
  <c r="K373" i="3"/>
  <c r="K374" i="3"/>
  <c r="K375" i="3"/>
  <c r="K376" i="3"/>
  <c r="K377" i="3"/>
  <c r="K378" i="3"/>
  <c r="K379" i="3"/>
  <c r="K380" i="3"/>
  <c r="K381" i="3"/>
  <c r="K382" i="3"/>
  <c r="K383" i="3"/>
  <c r="K384" i="3"/>
  <c r="K385" i="3"/>
  <c r="K386" i="3"/>
  <c r="K387" i="3"/>
  <c r="K388" i="3"/>
  <c r="K389" i="3"/>
  <c r="K390" i="3"/>
  <c r="K391" i="3"/>
  <c r="K392" i="3"/>
  <c r="K393" i="3"/>
  <c r="K394" i="3"/>
  <c r="K395" i="3"/>
  <c r="K396" i="3"/>
  <c r="K397" i="3"/>
  <c r="K398" i="3"/>
  <c r="K399" i="3"/>
  <c r="K400" i="3"/>
  <c r="K401" i="3"/>
  <c r="K402" i="3"/>
  <c r="K403" i="3"/>
  <c r="K404" i="3"/>
  <c r="K405" i="3"/>
  <c r="K406" i="3"/>
  <c r="K407" i="3"/>
  <c r="K408" i="3"/>
  <c r="K409" i="3"/>
  <c r="K410" i="3"/>
  <c r="K411" i="3"/>
  <c r="K412" i="3"/>
  <c r="K413" i="3"/>
  <c r="K414" i="3"/>
  <c r="K415" i="3"/>
  <c r="K416" i="3"/>
  <c r="K417" i="3"/>
  <c r="K418" i="3"/>
  <c r="K419" i="3"/>
  <c r="K420" i="3"/>
  <c r="K421" i="3"/>
  <c r="K422" i="3"/>
  <c r="K423" i="3"/>
  <c r="K424" i="3"/>
  <c r="K425" i="3"/>
  <c r="K426" i="3"/>
  <c r="K427" i="3"/>
  <c r="K428" i="3"/>
  <c r="K429" i="3"/>
  <c r="K430" i="3"/>
  <c r="K431" i="3"/>
  <c r="K432" i="3"/>
  <c r="K433" i="3"/>
  <c r="K434" i="3"/>
  <c r="K435" i="3"/>
  <c r="K436" i="3"/>
  <c r="K437" i="3"/>
  <c r="K438" i="3"/>
  <c r="K439" i="3"/>
  <c r="K440" i="3"/>
  <c r="K441" i="3"/>
  <c r="K442" i="3"/>
  <c r="K443" i="3"/>
  <c r="K444" i="3"/>
  <c r="K445" i="3"/>
  <c r="K446" i="3"/>
  <c r="K447" i="3"/>
  <c r="K448" i="3"/>
  <c r="K449" i="3"/>
  <c r="K450" i="3"/>
  <c r="K451" i="3"/>
  <c r="K452" i="3"/>
  <c r="K453" i="3"/>
  <c r="K454" i="3"/>
  <c r="K455" i="3"/>
  <c r="K456" i="3"/>
  <c r="K457" i="3"/>
  <c r="K458" i="3"/>
  <c r="K459" i="3"/>
  <c r="K460" i="3"/>
  <c r="K461" i="3"/>
  <c r="K462" i="3"/>
  <c r="K463" i="3"/>
  <c r="K464" i="3"/>
  <c r="K465" i="3"/>
  <c r="K466" i="3"/>
  <c r="K467" i="3"/>
  <c r="K468" i="3"/>
  <c r="K469" i="3"/>
  <c r="K470" i="3"/>
  <c r="K471" i="3"/>
  <c r="K472" i="3"/>
  <c r="K473" i="3"/>
  <c r="K474" i="3"/>
  <c r="K475" i="3"/>
  <c r="K476" i="3"/>
  <c r="K477" i="3"/>
  <c r="K478" i="3"/>
  <c r="K479" i="3"/>
  <c r="K480" i="3"/>
  <c r="K481" i="3"/>
  <c r="K482" i="3"/>
  <c r="K483" i="3"/>
  <c r="K484" i="3"/>
  <c r="K485" i="3"/>
  <c r="K486" i="3"/>
  <c r="K487" i="3"/>
  <c r="K488" i="3"/>
  <c r="K489" i="3"/>
  <c r="K490" i="3"/>
  <c r="K491" i="3"/>
  <c r="K492" i="3"/>
  <c r="K493" i="3"/>
  <c r="K494" i="3"/>
  <c r="K495" i="3"/>
  <c r="K496" i="3"/>
  <c r="K497" i="3"/>
  <c r="K498" i="3"/>
  <c r="K499" i="3"/>
  <c r="K500" i="3"/>
  <c r="K501" i="3"/>
  <c r="K502" i="3"/>
  <c r="K503" i="3"/>
  <c r="K504" i="3"/>
  <c r="K505" i="3"/>
  <c r="K506" i="3"/>
  <c r="K507" i="3"/>
  <c r="K508" i="3"/>
  <c r="K509" i="3"/>
  <c r="K510" i="3"/>
  <c r="K511" i="3"/>
  <c r="K512" i="3"/>
  <c r="K513" i="3"/>
  <c r="K514" i="3"/>
  <c r="K515" i="3"/>
  <c r="K516" i="3"/>
  <c r="K517" i="3"/>
  <c r="K518" i="3"/>
  <c r="K519" i="3"/>
  <c r="K520" i="3"/>
  <c r="K521" i="3"/>
  <c r="K522" i="3"/>
  <c r="K523" i="3"/>
  <c r="K524" i="3"/>
  <c r="K525" i="3"/>
  <c r="K526" i="3"/>
  <c r="K527" i="3"/>
  <c r="K528" i="3"/>
  <c r="K529" i="3"/>
  <c r="K530" i="3"/>
  <c r="K531" i="3"/>
  <c r="K532" i="3"/>
  <c r="K533" i="3"/>
  <c r="K534" i="3"/>
  <c r="K535" i="3"/>
  <c r="K536" i="3"/>
  <c r="K537" i="3"/>
  <c r="K538" i="3"/>
  <c r="K539" i="3"/>
  <c r="K540" i="3"/>
  <c r="K541" i="3"/>
  <c r="K542" i="3"/>
  <c r="K543" i="3"/>
  <c r="K544" i="3"/>
  <c r="K545" i="3"/>
  <c r="K546" i="3"/>
  <c r="K547" i="3"/>
  <c r="K548" i="3"/>
  <c r="K549" i="3"/>
  <c r="K550" i="3"/>
  <c r="K551" i="3"/>
  <c r="K552" i="3"/>
  <c r="K553" i="3"/>
  <c r="K554" i="3"/>
  <c r="K555" i="3"/>
  <c r="K556" i="3"/>
  <c r="K557" i="3"/>
  <c r="K558" i="3"/>
  <c r="K559" i="3"/>
  <c r="K560" i="3"/>
  <c r="K561" i="3"/>
  <c r="K562" i="3"/>
  <c r="K563" i="3"/>
  <c r="K564" i="3"/>
  <c r="K565" i="3"/>
  <c r="K566" i="3"/>
  <c r="K567" i="3"/>
  <c r="K568" i="3"/>
  <c r="K569" i="3"/>
  <c r="K570" i="3"/>
  <c r="K571" i="3"/>
  <c r="K572" i="3"/>
  <c r="K573" i="3"/>
  <c r="K574" i="3"/>
  <c r="K575" i="3"/>
  <c r="K576" i="3"/>
  <c r="K577" i="3"/>
  <c r="K578" i="3"/>
  <c r="K579" i="3"/>
  <c r="K580" i="3"/>
  <c r="K581" i="3"/>
  <c r="K582" i="3"/>
  <c r="K583" i="3"/>
  <c r="K584" i="3"/>
  <c r="K585" i="3"/>
  <c r="K586" i="3"/>
  <c r="K587" i="3"/>
  <c r="K588" i="3"/>
  <c r="K589" i="3"/>
  <c r="K590" i="3"/>
  <c r="K591" i="3"/>
  <c r="K592" i="3"/>
  <c r="K593" i="3"/>
  <c r="K594" i="3"/>
  <c r="K595" i="3"/>
  <c r="K596" i="3"/>
  <c r="K597" i="3"/>
  <c r="K598" i="3"/>
  <c r="K599" i="3"/>
  <c r="K600" i="3"/>
  <c r="K601" i="3"/>
  <c r="K602" i="3"/>
  <c r="K603" i="3"/>
  <c r="K604" i="3"/>
  <c r="K605" i="3"/>
  <c r="K606" i="3"/>
  <c r="K607" i="3"/>
  <c r="K608" i="3"/>
  <c r="K609" i="3"/>
  <c r="K610" i="3"/>
  <c r="K611" i="3"/>
  <c r="K612" i="3"/>
  <c r="K613" i="3"/>
  <c r="K614" i="3"/>
  <c r="K615" i="3"/>
  <c r="K616" i="3"/>
  <c r="K617" i="3"/>
  <c r="K618" i="3"/>
  <c r="K619" i="3"/>
  <c r="K620" i="3"/>
  <c r="K621" i="3"/>
  <c r="K622" i="3"/>
  <c r="K623" i="3"/>
  <c r="K624" i="3"/>
  <c r="K625" i="3"/>
  <c r="K626" i="3"/>
  <c r="K627" i="3"/>
  <c r="K628" i="3"/>
  <c r="K629" i="3"/>
  <c r="K630" i="3"/>
  <c r="K631" i="3"/>
  <c r="K632" i="3"/>
  <c r="K633" i="3"/>
  <c r="K634" i="3"/>
  <c r="K635" i="3"/>
  <c r="K636" i="3"/>
  <c r="K637" i="3"/>
  <c r="K638" i="3"/>
  <c r="K639" i="3"/>
  <c r="K640" i="3"/>
  <c r="K641" i="3"/>
  <c r="K642" i="3"/>
  <c r="K643" i="3"/>
  <c r="K644" i="3"/>
  <c r="K645" i="3"/>
  <c r="K646" i="3"/>
  <c r="K647" i="3"/>
  <c r="K648" i="3"/>
  <c r="K649" i="3"/>
  <c r="K650" i="3"/>
  <c r="K651" i="3"/>
  <c r="K652" i="3"/>
  <c r="K653" i="3"/>
  <c r="K654" i="3"/>
  <c r="K655" i="3"/>
  <c r="K656" i="3"/>
  <c r="K657" i="3"/>
  <c r="K658" i="3"/>
  <c r="K659" i="3"/>
  <c r="K660" i="3"/>
  <c r="K661" i="3"/>
  <c r="K662" i="3"/>
  <c r="K663" i="3"/>
  <c r="K664" i="3"/>
  <c r="K665" i="3"/>
  <c r="K666" i="3"/>
  <c r="K667" i="3"/>
  <c r="K668" i="3"/>
  <c r="K669" i="3"/>
  <c r="K670" i="3"/>
  <c r="K671" i="3"/>
  <c r="K672" i="3"/>
  <c r="K673" i="3"/>
  <c r="K674" i="3"/>
  <c r="K675" i="3"/>
  <c r="K676" i="3"/>
  <c r="K677" i="3"/>
  <c r="K678" i="3"/>
  <c r="K679" i="3"/>
  <c r="K680" i="3"/>
  <c r="K681" i="3"/>
  <c r="K682" i="3"/>
  <c r="K683" i="3"/>
  <c r="K684" i="3"/>
  <c r="K685" i="3"/>
  <c r="K686" i="3"/>
  <c r="K687" i="3"/>
  <c r="K688" i="3"/>
  <c r="K689" i="3"/>
  <c r="K690" i="3"/>
  <c r="K691" i="3"/>
  <c r="K692" i="3"/>
  <c r="K693" i="3"/>
  <c r="K694" i="3"/>
  <c r="K695" i="3"/>
  <c r="K696" i="3"/>
  <c r="K697" i="3"/>
  <c r="K698" i="3"/>
  <c r="K699" i="3"/>
  <c r="K700" i="3"/>
  <c r="K701" i="3"/>
  <c r="K702" i="3"/>
  <c r="K703" i="3"/>
  <c r="K704" i="3"/>
  <c r="K705" i="3"/>
  <c r="K706" i="3"/>
  <c r="K707" i="3"/>
  <c r="K708" i="3"/>
  <c r="K709" i="3"/>
  <c r="K710" i="3"/>
  <c r="K711" i="3"/>
  <c r="K712" i="3"/>
  <c r="K713" i="3"/>
  <c r="K714" i="3"/>
  <c r="K715" i="3"/>
  <c r="K716" i="3"/>
  <c r="K717" i="3"/>
  <c r="K718" i="3"/>
  <c r="K719" i="3"/>
  <c r="K720" i="3"/>
  <c r="K721" i="3"/>
  <c r="K722" i="3"/>
  <c r="K723" i="3"/>
  <c r="K724" i="3"/>
  <c r="K725" i="3"/>
  <c r="K726" i="3"/>
  <c r="K727" i="3"/>
  <c r="K728" i="3"/>
  <c r="K729" i="3"/>
  <c r="K730" i="3"/>
  <c r="K731" i="3"/>
  <c r="K732" i="3"/>
  <c r="K733" i="3"/>
  <c r="K734" i="3"/>
  <c r="K735" i="3"/>
  <c r="K736" i="3"/>
  <c r="K737" i="3"/>
  <c r="K738" i="3"/>
  <c r="K739" i="3"/>
  <c r="K740" i="3"/>
  <c r="K741" i="3"/>
  <c r="K742" i="3"/>
  <c r="K743" i="3"/>
  <c r="K744" i="3"/>
  <c r="K745" i="3"/>
  <c r="K746" i="3"/>
  <c r="K747" i="3"/>
  <c r="K748" i="3"/>
  <c r="K749" i="3"/>
  <c r="K750" i="3"/>
  <c r="K751" i="3"/>
  <c r="K752" i="3"/>
  <c r="K753" i="3"/>
  <c r="A329" i="6" l="1"/>
  <c r="C329" i="6"/>
  <c r="D329" i="6"/>
  <c r="E329" i="6"/>
  <c r="H329" i="6" s="1"/>
  <c r="F329" i="6"/>
  <c r="A330" i="6"/>
  <c r="C330" i="6"/>
  <c r="D330" i="6"/>
  <c r="E330" i="6"/>
  <c r="H330" i="6" s="1"/>
  <c r="F330" i="6"/>
  <c r="A331" i="6"/>
  <c r="C331" i="6"/>
  <c r="D331" i="6"/>
  <c r="E331" i="6"/>
  <c r="H331" i="6" s="1"/>
  <c r="F331" i="6"/>
  <c r="A332" i="6"/>
  <c r="C332" i="6"/>
  <c r="D332" i="6"/>
  <c r="E332" i="6"/>
  <c r="H332" i="6" s="1"/>
  <c r="F332" i="6"/>
  <c r="A301" i="6"/>
  <c r="C301" i="6"/>
  <c r="D301" i="6"/>
  <c r="E301" i="6"/>
  <c r="H301" i="6" s="1"/>
  <c r="F301" i="6"/>
  <c r="A302" i="6"/>
  <c r="C302" i="6"/>
  <c r="D302" i="6"/>
  <c r="E302" i="6"/>
  <c r="H302" i="6" s="1"/>
  <c r="F302" i="6"/>
  <c r="A303" i="6"/>
  <c r="C303" i="6"/>
  <c r="D303" i="6"/>
  <c r="E303" i="6"/>
  <c r="H303" i="6" s="1"/>
  <c r="F303" i="6"/>
  <c r="A304" i="6"/>
  <c r="C304" i="6"/>
  <c r="D304" i="6"/>
  <c r="E304" i="6"/>
  <c r="H304" i="6" s="1"/>
  <c r="F304" i="6"/>
  <c r="A305" i="6"/>
  <c r="C305" i="6"/>
  <c r="D305" i="6"/>
  <c r="E305" i="6"/>
  <c r="F305" i="6"/>
  <c r="H305" i="6"/>
  <c r="A306" i="6"/>
  <c r="C306" i="6"/>
  <c r="D306" i="6"/>
  <c r="E306" i="6"/>
  <c r="H306" i="6" s="1"/>
  <c r="F306" i="6"/>
  <c r="A307" i="6"/>
  <c r="C307" i="6"/>
  <c r="D307" i="6"/>
  <c r="E307" i="6"/>
  <c r="H307" i="6" s="1"/>
  <c r="F307" i="6"/>
  <c r="A308" i="6"/>
  <c r="C308" i="6"/>
  <c r="D308" i="6"/>
  <c r="E308" i="6"/>
  <c r="H308" i="6" s="1"/>
  <c r="F308" i="6"/>
  <c r="A309" i="6"/>
  <c r="C309" i="6"/>
  <c r="D309" i="6"/>
  <c r="E309" i="6"/>
  <c r="H309" i="6" s="1"/>
  <c r="F309" i="6"/>
  <c r="A310" i="6"/>
  <c r="C310" i="6"/>
  <c r="D310" i="6"/>
  <c r="E310" i="6"/>
  <c r="F310" i="6"/>
  <c r="H310" i="6"/>
  <c r="A311" i="6"/>
  <c r="C311" i="6"/>
  <c r="D311" i="6"/>
  <c r="E311" i="6"/>
  <c r="H311" i="6" s="1"/>
  <c r="F311" i="6"/>
  <c r="A312" i="6"/>
  <c r="C312" i="6"/>
  <c r="D312" i="6"/>
  <c r="E312" i="6"/>
  <c r="H312" i="6" s="1"/>
  <c r="F312" i="6"/>
  <c r="A313" i="6"/>
  <c r="C313" i="6"/>
  <c r="D313" i="6"/>
  <c r="E313" i="6"/>
  <c r="H313" i="6" s="1"/>
  <c r="F313" i="6"/>
  <c r="A314" i="6"/>
  <c r="C314" i="6"/>
  <c r="D314" i="6"/>
  <c r="E314" i="6"/>
  <c r="H314" i="6" s="1"/>
  <c r="F314" i="6"/>
  <c r="A315" i="6"/>
  <c r="C315" i="6"/>
  <c r="D315" i="6"/>
  <c r="E315" i="6"/>
  <c r="H315" i="6" s="1"/>
  <c r="F315" i="6"/>
  <c r="A316" i="6"/>
  <c r="C316" i="6"/>
  <c r="D316" i="6"/>
  <c r="E316" i="6"/>
  <c r="H316" i="6" s="1"/>
  <c r="F316" i="6"/>
  <c r="A317" i="6"/>
  <c r="C317" i="6"/>
  <c r="D317" i="6"/>
  <c r="E317" i="6"/>
  <c r="H317" i="6" s="1"/>
  <c r="F317" i="6"/>
  <c r="A318" i="6"/>
  <c r="C318" i="6"/>
  <c r="D318" i="6"/>
  <c r="E318" i="6"/>
  <c r="H318" i="6" s="1"/>
  <c r="F318" i="6"/>
  <c r="A319" i="6"/>
  <c r="C319" i="6"/>
  <c r="D319" i="6"/>
  <c r="E319" i="6"/>
  <c r="H319" i="6" s="1"/>
  <c r="F319" i="6"/>
  <c r="A320" i="6"/>
  <c r="C320" i="6"/>
  <c r="D320" i="6"/>
  <c r="E320" i="6"/>
  <c r="H320" i="6" s="1"/>
  <c r="F320" i="6"/>
  <c r="A321" i="6"/>
  <c r="C321" i="6"/>
  <c r="D321" i="6"/>
  <c r="E321" i="6"/>
  <c r="H321" i="6" s="1"/>
  <c r="F321" i="6"/>
  <c r="A322" i="6"/>
  <c r="C322" i="6"/>
  <c r="D322" i="6"/>
  <c r="E322" i="6"/>
  <c r="H322" i="6" s="1"/>
  <c r="F322" i="6"/>
  <c r="A323" i="6"/>
  <c r="C323" i="6"/>
  <c r="D323" i="6"/>
  <c r="E323" i="6"/>
  <c r="H323" i="6" s="1"/>
  <c r="F323" i="6"/>
  <c r="A324" i="6"/>
  <c r="C324" i="6"/>
  <c r="D324" i="6"/>
  <c r="E324" i="6"/>
  <c r="H324" i="6" s="1"/>
  <c r="F324" i="6"/>
  <c r="A325" i="6"/>
  <c r="C325" i="6"/>
  <c r="D325" i="6"/>
  <c r="E325" i="6"/>
  <c r="H325" i="6" s="1"/>
  <c r="F325" i="6"/>
  <c r="A326" i="6"/>
  <c r="C326" i="6"/>
  <c r="D326" i="6"/>
  <c r="E326" i="6"/>
  <c r="H326" i="6" s="1"/>
  <c r="F326" i="6"/>
  <c r="A327" i="6"/>
  <c r="C327" i="6"/>
  <c r="D327" i="6"/>
  <c r="E327" i="6"/>
  <c r="H327" i="6" s="1"/>
  <c r="F327" i="6"/>
  <c r="A328" i="6"/>
  <c r="C328" i="6"/>
  <c r="D328" i="6"/>
  <c r="E328" i="6"/>
  <c r="H328" i="6" s="1"/>
  <c r="F328" i="6"/>
  <c r="A14" i="6"/>
  <c r="C14" i="6"/>
  <c r="D14" i="6"/>
  <c r="E14" i="6"/>
  <c r="H14" i="6" s="1"/>
  <c r="F14" i="6"/>
  <c r="A15" i="6"/>
  <c r="C15" i="6"/>
  <c r="D15" i="6"/>
  <c r="E15" i="6"/>
  <c r="H15" i="6" s="1"/>
  <c r="F15" i="6"/>
  <c r="A16" i="6"/>
  <c r="C16" i="6"/>
  <c r="D16" i="6"/>
  <c r="E16" i="6"/>
  <c r="F16" i="6"/>
  <c r="H16" i="6"/>
  <c r="A17" i="6"/>
  <c r="C17" i="6"/>
  <c r="D17" i="6"/>
  <c r="E17" i="6"/>
  <c r="H17" i="6" s="1"/>
  <c r="F17" i="6"/>
  <c r="A18" i="6"/>
  <c r="C18" i="6"/>
  <c r="D18" i="6"/>
  <c r="E18" i="6"/>
  <c r="H18" i="6" s="1"/>
  <c r="F18" i="6"/>
  <c r="A19" i="6"/>
  <c r="C19" i="6"/>
  <c r="D19" i="6"/>
  <c r="E19" i="6"/>
  <c r="H19" i="6" s="1"/>
  <c r="F19" i="6"/>
  <c r="A20" i="6"/>
  <c r="C20" i="6"/>
  <c r="D20" i="6"/>
  <c r="E20" i="6"/>
  <c r="H20" i="6" s="1"/>
  <c r="F20" i="6"/>
  <c r="A21" i="6"/>
  <c r="C21" i="6"/>
  <c r="D21" i="6"/>
  <c r="E21" i="6"/>
  <c r="H21" i="6" s="1"/>
  <c r="F21" i="6"/>
  <c r="A22" i="6"/>
  <c r="C22" i="6"/>
  <c r="D22" i="6"/>
  <c r="E22" i="6"/>
  <c r="H22" i="6" s="1"/>
  <c r="F22" i="6"/>
  <c r="A23" i="6"/>
  <c r="C23" i="6"/>
  <c r="D23" i="6"/>
  <c r="E23" i="6"/>
  <c r="H23" i="6" s="1"/>
  <c r="F23" i="6"/>
  <c r="A24" i="6"/>
  <c r="C24" i="6"/>
  <c r="D24" i="6"/>
  <c r="E24" i="6"/>
  <c r="H24" i="6" s="1"/>
  <c r="F24" i="6"/>
  <c r="A25" i="6"/>
  <c r="C25" i="6"/>
  <c r="D25" i="6"/>
  <c r="E25" i="6"/>
  <c r="F25" i="6"/>
  <c r="H25" i="6"/>
  <c r="A26" i="6"/>
  <c r="C26" i="6"/>
  <c r="D26" i="6"/>
  <c r="E26" i="6"/>
  <c r="H26" i="6" s="1"/>
  <c r="F26" i="6"/>
  <c r="A27" i="6"/>
  <c r="C27" i="6"/>
  <c r="D27" i="6"/>
  <c r="E27" i="6"/>
  <c r="H27" i="6" s="1"/>
  <c r="F27" i="6"/>
  <c r="A28" i="6"/>
  <c r="C28" i="6"/>
  <c r="D28" i="6"/>
  <c r="E28" i="6"/>
  <c r="H28" i="6" s="1"/>
  <c r="F28" i="6"/>
  <c r="A29" i="6"/>
  <c r="C29" i="6"/>
  <c r="D29" i="6"/>
  <c r="E29" i="6"/>
  <c r="H29" i="6" s="1"/>
  <c r="F29" i="6"/>
  <c r="A30" i="6"/>
  <c r="C30" i="6"/>
  <c r="D30" i="6"/>
  <c r="E30" i="6"/>
  <c r="H30" i="6" s="1"/>
  <c r="F30" i="6"/>
  <c r="A31" i="6"/>
  <c r="C31" i="6"/>
  <c r="D31" i="6"/>
  <c r="E31" i="6"/>
  <c r="H31" i="6" s="1"/>
  <c r="F31" i="6"/>
  <c r="A32" i="6"/>
  <c r="C32" i="6"/>
  <c r="D32" i="6"/>
  <c r="E32" i="6"/>
  <c r="H32" i="6" s="1"/>
  <c r="F32" i="6"/>
  <c r="A33" i="6"/>
  <c r="C33" i="6"/>
  <c r="D33" i="6"/>
  <c r="E33" i="6"/>
  <c r="H33" i="6" s="1"/>
  <c r="F33" i="6"/>
  <c r="A34" i="6"/>
  <c r="C34" i="6"/>
  <c r="D34" i="6"/>
  <c r="E34" i="6"/>
  <c r="H34" i="6" s="1"/>
  <c r="F34" i="6"/>
  <c r="A35" i="6"/>
  <c r="C35" i="6"/>
  <c r="D35" i="6"/>
  <c r="E35" i="6"/>
  <c r="H35" i="6" s="1"/>
  <c r="F35" i="6"/>
  <c r="A36" i="6"/>
  <c r="C36" i="6"/>
  <c r="D36" i="6"/>
  <c r="E36" i="6"/>
  <c r="H36" i="6" s="1"/>
  <c r="F36" i="6"/>
  <c r="A37" i="6"/>
  <c r="C37" i="6"/>
  <c r="D37" i="6"/>
  <c r="E37" i="6"/>
  <c r="H37" i="6" s="1"/>
  <c r="F37" i="6"/>
  <c r="A38" i="6"/>
  <c r="C38" i="6"/>
  <c r="D38" i="6"/>
  <c r="E38" i="6"/>
  <c r="H38" i="6" s="1"/>
  <c r="F38" i="6"/>
  <c r="A39" i="6"/>
  <c r="C39" i="6"/>
  <c r="D39" i="6"/>
  <c r="E39" i="6"/>
  <c r="H39" i="6" s="1"/>
  <c r="F39" i="6"/>
  <c r="A40" i="6"/>
  <c r="C40" i="6"/>
  <c r="D40" i="6"/>
  <c r="E40" i="6"/>
  <c r="H40" i="6" s="1"/>
  <c r="F40" i="6"/>
  <c r="A41" i="6"/>
  <c r="C41" i="6"/>
  <c r="D41" i="6"/>
  <c r="E41" i="6"/>
  <c r="H41" i="6" s="1"/>
  <c r="F41" i="6"/>
  <c r="A42" i="6"/>
  <c r="C42" i="6"/>
  <c r="D42" i="6"/>
  <c r="E42" i="6"/>
  <c r="H42" i="6" s="1"/>
  <c r="F42" i="6"/>
  <c r="A43" i="6"/>
  <c r="C43" i="6"/>
  <c r="D43" i="6"/>
  <c r="E43" i="6"/>
  <c r="H43" i="6" s="1"/>
  <c r="F43" i="6"/>
  <c r="A44" i="6"/>
  <c r="C44" i="6"/>
  <c r="D44" i="6"/>
  <c r="E44" i="6"/>
  <c r="F44" i="6"/>
  <c r="H44" i="6"/>
  <c r="A45" i="6"/>
  <c r="C45" i="6"/>
  <c r="D45" i="6"/>
  <c r="E45" i="6"/>
  <c r="H45" i="6" s="1"/>
  <c r="F45" i="6"/>
  <c r="A46" i="6"/>
  <c r="C46" i="6"/>
  <c r="D46" i="6"/>
  <c r="E46" i="6"/>
  <c r="H46" i="6" s="1"/>
  <c r="F46" i="6"/>
  <c r="A47" i="6"/>
  <c r="C47" i="6"/>
  <c r="D47" i="6"/>
  <c r="E47" i="6"/>
  <c r="H47" i="6" s="1"/>
  <c r="F47" i="6"/>
  <c r="A48" i="6"/>
  <c r="C48" i="6"/>
  <c r="D48" i="6"/>
  <c r="E48" i="6"/>
  <c r="H48" i="6" s="1"/>
  <c r="F48" i="6"/>
  <c r="A49" i="6"/>
  <c r="C49" i="6"/>
  <c r="D49" i="6"/>
  <c r="E49" i="6"/>
  <c r="H49" i="6" s="1"/>
  <c r="F49" i="6"/>
  <c r="A50" i="6"/>
  <c r="C50" i="6"/>
  <c r="D50" i="6"/>
  <c r="E50" i="6"/>
  <c r="H50" i="6" s="1"/>
  <c r="F50" i="6"/>
  <c r="A51" i="6"/>
  <c r="C51" i="6"/>
  <c r="D51" i="6"/>
  <c r="E51" i="6"/>
  <c r="H51" i="6" s="1"/>
  <c r="F51" i="6"/>
  <c r="A52" i="6"/>
  <c r="C52" i="6"/>
  <c r="D52" i="6"/>
  <c r="E52" i="6"/>
  <c r="H52" i="6" s="1"/>
  <c r="F52" i="6"/>
  <c r="A53" i="6"/>
  <c r="C53" i="6"/>
  <c r="D53" i="6"/>
  <c r="E53" i="6"/>
  <c r="H53" i="6" s="1"/>
  <c r="F53" i="6"/>
  <c r="A54" i="6"/>
  <c r="C54" i="6"/>
  <c r="D54" i="6"/>
  <c r="E54" i="6"/>
  <c r="H54" i="6" s="1"/>
  <c r="F54" i="6"/>
  <c r="A55" i="6"/>
  <c r="C55" i="6"/>
  <c r="D55" i="6"/>
  <c r="E55" i="6"/>
  <c r="H55" i="6" s="1"/>
  <c r="F55" i="6"/>
  <c r="A56" i="6"/>
  <c r="C56" i="6"/>
  <c r="D56" i="6"/>
  <c r="E56" i="6"/>
  <c r="H56" i="6" s="1"/>
  <c r="F56" i="6"/>
  <c r="A57" i="6"/>
  <c r="C57" i="6"/>
  <c r="D57" i="6"/>
  <c r="E57" i="6"/>
  <c r="H57" i="6" s="1"/>
  <c r="F57" i="6"/>
  <c r="A58" i="6"/>
  <c r="C58" i="6"/>
  <c r="D58" i="6"/>
  <c r="E58" i="6"/>
  <c r="H58" i="6" s="1"/>
  <c r="F58" i="6"/>
  <c r="A59" i="6"/>
  <c r="C59" i="6"/>
  <c r="D59" i="6"/>
  <c r="E59" i="6"/>
  <c r="H59" i="6" s="1"/>
  <c r="F59" i="6"/>
  <c r="A60" i="6"/>
  <c r="C60" i="6"/>
  <c r="D60" i="6"/>
  <c r="E60" i="6"/>
  <c r="H60" i="6" s="1"/>
  <c r="F60" i="6"/>
  <c r="A61" i="6"/>
  <c r="C61" i="6"/>
  <c r="D61" i="6"/>
  <c r="E61" i="6"/>
  <c r="F61" i="6"/>
  <c r="H61" i="6"/>
  <c r="A62" i="6"/>
  <c r="C62" i="6"/>
  <c r="D62" i="6"/>
  <c r="E62" i="6"/>
  <c r="H62" i="6" s="1"/>
  <c r="F62" i="6"/>
  <c r="A63" i="6"/>
  <c r="C63" i="6"/>
  <c r="D63" i="6"/>
  <c r="E63" i="6"/>
  <c r="H63" i="6" s="1"/>
  <c r="F63" i="6"/>
  <c r="A64" i="6"/>
  <c r="C64" i="6"/>
  <c r="D64" i="6"/>
  <c r="E64" i="6"/>
  <c r="H64" i="6" s="1"/>
  <c r="F64" i="6"/>
  <c r="A65" i="6"/>
  <c r="C65" i="6"/>
  <c r="D65" i="6"/>
  <c r="E65" i="6"/>
  <c r="H65" i="6" s="1"/>
  <c r="F65" i="6"/>
  <c r="A66" i="6"/>
  <c r="C66" i="6"/>
  <c r="D66" i="6"/>
  <c r="E66" i="6"/>
  <c r="H66" i="6" s="1"/>
  <c r="F66" i="6"/>
  <c r="A67" i="6"/>
  <c r="C67" i="6"/>
  <c r="D67" i="6"/>
  <c r="E67" i="6"/>
  <c r="H67" i="6" s="1"/>
  <c r="F67" i="6"/>
  <c r="A68" i="6"/>
  <c r="C68" i="6"/>
  <c r="D68" i="6"/>
  <c r="E68" i="6"/>
  <c r="F68" i="6"/>
  <c r="H68" i="6"/>
  <c r="A69" i="6"/>
  <c r="C69" i="6"/>
  <c r="D69" i="6"/>
  <c r="E69" i="6"/>
  <c r="H69" i="6" s="1"/>
  <c r="F69" i="6"/>
  <c r="A70" i="6"/>
  <c r="C70" i="6"/>
  <c r="D70" i="6"/>
  <c r="E70" i="6"/>
  <c r="H70" i="6" s="1"/>
  <c r="F70" i="6"/>
  <c r="A71" i="6"/>
  <c r="C71" i="6"/>
  <c r="D71" i="6"/>
  <c r="E71" i="6"/>
  <c r="H71" i="6" s="1"/>
  <c r="F71" i="6"/>
  <c r="A72" i="6"/>
  <c r="C72" i="6"/>
  <c r="D72" i="6"/>
  <c r="E72" i="6"/>
  <c r="H72" i="6" s="1"/>
  <c r="F72" i="6"/>
  <c r="A73" i="6"/>
  <c r="C73" i="6"/>
  <c r="D73" i="6"/>
  <c r="E73" i="6"/>
  <c r="H73" i="6" s="1"/>
  <c r="F73" i="6"/>
  <c r="A74" i="6"/>
  <c r="C74" i="6"/>
  <c r="D74" i="6"/>
  <c r="E74" i="6"/>
  <c r="H74" i="6" s="1"/>
  <c r="F74" i="6"/>
  <c r="A75" i="6"/>
  <c r="C75" i="6"/>
  <c r="D75" i="6"/>
  <c r="E75" i="6"/>
  <c r="H75" i="6" s="1"/>
  <c r="F75" i="6"/>
  <c r="A76" i="6"/>
  <c r="C76" i="6"/>
  <c r="D76" i="6"/>
  <c r="E76" i="6"/>
  <c r="H76" i="6" s="1"/>
  <c r="F76" i="6"/>
  <c r="A77" i="6"/>
  <c r="C77" i="6"/>
  <c r="D77" i="6"/>
  <c r="E77" i="6"/>
  <c r="F77" i="6"/>
  <c r="H77" i="6"/>
  <c r="A78" i="6"/>
  <c r="C78" i="6"/>
  <c r="D78" i="6"/>
  <c r="E78" i="6"/>
  <c r="H78" i="6" s="1"/>
  <c r="F78" i="6"/>
  <c r="A79" i="6"/>
  <c r="C79" i="6"/>
  <c r="D79" i="6"/>
  <c r="E79" i="6"/>
  <c r="H79" i="6" s="1"/>
  <c r="F79" i="6"/>
  <c r="A80" i="6"/>
  <c r="C80" i="6"/>
  <c r="D80" i="6"/>
  <c r="E80" i="6"/>
  <c r="H80" i="6" s="1"/>
  <c r="F80" i="6"/>
  <c r="A81" i="6"/>
  <c r="C81" i="6"/>
  <c r="D81" i="6"/>
  <c r="E81" i="6"/>
  <c r="H81" i="6" s="1"/>
  <c r="F81" i="6"/>
  <c r="A82" i="6"/>
  <c r="C82" i="6"/>
  <c r="D82" i="6"/>
  <c r="E82" i="6"/>
  <c r="H82" i="6" s="1"/>
  <c r="F82" i="6"/>
  <c r="A83" i="6"/>
  <c r="C83" i="6"/>
  <c r="D83" i="6"/>
  <c r="E83" i="6"/>
  <c r="H83" i="6" s="1"/>
  <c r="F83" i="6"/>
  <c r="A84" i="6"/>
  <c r="C84" i="6"/>
  <c r="D84" i="6"/>
  <c r="E84" i="6"/>
  <c r="H84" i="6" s="1"/>
  <c r="F84" i="6"/>
  <c r="A85" i="6"/>
  <c r="C85" i="6"/>
  <c r="D85" i="6"/>
  <c r="E85" i="6"/>
  <c r="H85" i="6" s="1"/>
  <c r="F85" i="6"/>
  <c r="A86" i="6"/>
  <c r="C86" i="6"/>
  <c r="D86" i="6"/>
  <c r="E86" i="6"/>
  <c r="H86" i="6" s="1"/>
  <c r="F86" i="6"/>
  <c r="A87" i="6"/>
  <c r="C87" i="6"/>
  <c r="D87" i="6"/>
  <c r="E87" i="6"/>
  <c r="H87" i="6" s="1"/>
  <c r="F87" i="6"/>
  <c r="A88" i="6"/>
  <c r="C88" i="6"/>
  <c r="D88" i="6"/>
  <c r="E88" i="6"/>
  <c r="H88" i="6" s="1"/>
  <c r="F88" i="6"/>
  <c r="A89" i="6"/>
  <c r="C89" i="6"/>
  <c r="D89" i="6"/>
  <c r="E89" i="6"/>
  <c r="H89" i="6" s="1"/>
  <c r="F89" i="6"/>
  <c r="A90" i="6"/>
  <c r="C90" i="6"/>
  <c r="D90" i="6"/>
  <c r="E90" i="6"/>
  <c r="H90" i="6" s="1"/>
  <c r="F90" i="6"/>
  <c r="A91" i="6"/>
  <c r="C91" i="6"/>
  <c r="D91" i="6"/>
  <c r="E91" i="6"/>
  <c r="H91" i="6" s="1"/>
  <c r="F91" i="6"/>
  <c r="A92" i="6"/>
  <c r="C92" i="6"/>
  <c r="D92" i="6"/>
  <c r="E92" i="6"/>
  <c r="H92" i="6" s="1"/>
  <c r="F92" i="6"/>
  <c r="A93" i="6"/>
  <c r="C93" i="6"/>
  <c r="D93" i="6"/>
  <c r="E93" i="6"/>
  <c r="H93" i="6" s="1"/>
  <c r="F93" i="6"/>
  <c r="A94" i="6"/>
  <c r="C94" i="6"/>
  <c r="D94" i="6"/>
  <c r="E94" i="6"/>
  <c r="H94" i="6" s="1"/>
  <c r="F94" i="6"/>
  <c r="A95" i="6"/>
  <c r="C95" i="6"/>
  <c r="D95" i="6"/>
  <c r="E95" i="6"/>
  <c r="H95" i="6" s="1"/>
  <c r="F95" i="6"/>
  <c r="A96" i="6"/>
  <c r="C96" i="6"/>
  <c r="D96" i="6"/>
  <c r="E96" i="6"/>
  <c r="H96" i="6" s="1"/>
  <c r="F96" i="6"/>
  <c r="A97" i="6"/>
  <c r="C97" i="6"/>
  <c r="D97" i="6"/>
  <c r="E97" i="6"/>
  <c r="H97" i="6" s="1"/>
  <c r="F97" i="6"/>
  <c r="A98" i="6"/>
  <c r="C98" i="6"/>
  <c r="D98" i="6"/>
  <c r="E98" i="6"/>
  <c r="H98" i="6" s="1"/>
  <c r="F98" i="6"/>
  <c r="A99" i="6"/>
  <c r="C99" i="6"/>
  <c r="D99" i="6"/>
  <c r="E99" i="6"/>
  <c r="H99" i="6" s="1"/>
  <c r="F99" i="6"/>
  <c r="A100" i="6"/>
  <c r="C100" i="6"/>
  <c r="D100" i="6"/>
  <c r="E100" i="6"/>
  <c r="H100" i="6" s="1"/>
  <c r="F100" i="6"/>
  <c r="A101" i="6"/>
  <c r="C101" i="6"/>
  <c r="D101" i="6"/>
  <c r="E101" i="6"/>
  <c r="H101" i="6" s="1"/>
  <c r="F101" i="6"/>
  <c r="A102" i="6"/>
  <c r="C102" i="6"/>
  <c r="D102" i="6"/>
  <c r="E102" i="6"/>
  <c r="H102" i="6" s="1"/>
  <c r="F102" i="6"/>
  <c r="A103" i="6"/>
  <c r="C103" i="6"/>
  <c r="D103" i="6"/>
  <c r="E103" i="6"/>
  <c r="H103" i="6" s="1"/>
  <c r="F103" i="6"/>
  <c r="A104" i="6"/>
  <c r="C104" i="6"/>
  <c r="D104" i="6"/>
  <c r="E104" i="6"/>
  <c r="H104" i="6" s="1"/>
  <c r="F104" i="6"/>
  <c r="A105" i="6"/>
  <c r="C105" i="6"/>
  <c r="D105" i="6"/>
  <c r="E105" i="6"/>
  <c r="H105" i="6" s="1"/>
  <c r="F105" i="6"/>
  <c r="A106" i="6"/>
  <c r="C106" i="6"/>
  <c r="D106" i="6"/>
  <c r="E106" i="6"/>
  <c r="H106" i="6" s="1"/>
  <c r="F106" i="6"/>
  <c r="A107" i="6"/>
  <c r="C107" i="6"/>
  <c r="D107" i="6"/>
  <c r="E107" i="6"/>
  <c r="H107" i="6" s="1"/>
  <c r="F107" i="6"/>
  <c r="A108" i="6"/>
  <c r="C108" i="6"/>
  <c r="D108" i="6"/>
  <c r="E108" i="6"/>
  <c r="H108" i="6" s="1"/>
  <c r="F108" i="6"/>
  <c r="A109" i="6"/>
  <c r="C109" i="6"/>
  <c r="D109" i="6"/>
  <c r="E109" i="6"/>
  <c r="H109" i="6" s="1"/>
  <c r="F109" i="6"/>
  <c r="A110" i="6"/>
  <c r="C110" i="6"/>
  <c r="D110" i="6"/>
  <c r="E110" i="6"/>
  <c r="H110" i="6" s="1"/>
  <c r="F110" i="6"/>
  <c r="A111" i="6"/>
  <c r="C111" i="6"/>
  <c r="D111" i="6"/>
  <c r="E111" i="6"/>
  <c r="H111" i="6" s="1"/>
  <c r="F111" i="6"/>
  <c r="A112" i="6"/>
  <c r="C112" i="6"/>
  <c r="D112" i="6"/>
  <c r="E112" i="6"/>
  <c r="H112" i="6" s="1"/>
  <c r="F112" i="6"/>
  <c r="A113" i="6"/>
  <c r="C113" i="6"/>
  <c r="D113" i="6"/>
  <c r="E113" i="6"/>
  <c r="H113" i="6" s="1"/>
  <c r="F113" i="6"/>
  <c r="A114" i="6"/>
  <c r="C114" i="6"/>
  <c r="D114" i="6"/>
  <c r="E114" i="6"/>
  <c r="H114" i="6" s="1"/>
  <c r="F114" i="6"/>
  <c r="A115" i="6"/>
  <c r="C115" i="6"/>
  <c r="D115" i="6"/>
  <c r="E115" i="6"/>
  <c r="H115" i="6" s="1"/>
  <c r="F115" i="6"/>
  <c r="A116" i="6"/>
  <c r="C116" i="6"/>
  <c r="D116" i="6"/>
  <c r="E116" i="6"/>
  <c r="H116" i="6" s="1"/>
  <c r="F116" i="6"/>
  <c r="A117" i="6"/>
  <c r="C117" i="6"/>
  <c r="D117" i="6"/>
  <c r="E117" i="6"/>
  <c r="H117" i="6" s="1"/>
  <c r="F117" i="6"/>
  <c r="A118" i="6"/>
  <c r="C118" i="6"/>
  <c r="D118" i="6"/>
  <c r="E118" i="6"/>
  <c r="F118" i="6"/>
  <c r="H118" i="6"/>
  <c r="A119" i="6"/>
  <c r="C119" i="6"/>
  <c r="D119" i="6"/>
  <c r="E119" i="6"/>
  <c r="F119" i="6"/>
  <c r="H119" i="6"/>
  <c r="A120" i="6"/>
  <c r="C120" i="6"/>
  <c r="D120" i="6"/>
  <c r="E120" i="6"/>
  <c r="H120" i="6" s="1"/>
  <c r="F120" i="6"/>
  <c r="A121" i="6"/>
  <c r="C121" i="6"/>
  <c r="D121" i="6"/>
  <c r="E121" i="6"/>
  <c r="H121" i="6" s="1"/>
  <c r="F121" i="6"/>
  <c r="A122" i="6"/>
  <c r="C122" i="6"/>
  <c r="D122" i="6"/>
  <c r="E122" i="6"/>
  <c r="H122" i="6" s="1"/>
  <c r="F122" i="6"/>
  <c r="A123" i="6"/>
  <c r="C123" i="6"/>
  <c r="D123" i="6"/>
  <c r="E123" i="6"/>
  <c r="H123" i="6" s="1"/>
  <c r="F123" i="6"/>
  <c r="A124" i="6"/>
  <c r="C124" i="6"/>
  <c r="D124" i="6"/>
  <c r="E124" i="6"/>
  <c r="H124" i="6" s="1"/>
  <c r="F124" i="6"/>
  <c r="A125" i="6"/>
  <c r="C125" i="6"/>
  <c r="D125" i="6"/>
  <c r="E125" i="6"/>
  <c r="H125" i="6" s="1"/>
  <c r="F125" i="6"/>
  <c r="A126" i="6"/>
  <c r="C126" i="6"/>
  <c r="D126" i="6"/>
  <c r="E126" i="6"/>
  <c r="H126" i="6" s="1"/>
  <c r="F126" i="6"/>
  <c r="A127" i="6"/>
  <c r="C127" i="6"/>
  <c r="D127" i="6"/>
  <c r="E127" i="6"/>
  <c r="H127" i="6" s="1"/>
  <c r="F127" i="6"/>
  <c r="A128" i="6"/>
  <c r="C128" i="6"/>
  <c r="D128" i="6"/>
  <c r="E128" i="6"/>
  <c r="H128" i="6" s="1"/>
  <c r="F128" i="6"/>
  <c r="A129" i="6"/>
  <c r="C129" i="6"/>
  <c r="D129" i="6"/>
  <c r="E129" i="6"/>
  <c r="H129" i="6" s="1"/>
  <c r="F129" i="6"/>
  <c r="A130" i="6"/>
  <c r="C130" i="6"/>
  <c r="D130" i="6"/>
  <c r="E130" i="6"/>
  <c r="H130" i="6" s="1"/>
  <c r="F130" i="6"/>
  <c r="A131" i="6"/>
  <c r="C131" i="6"/>
  <c r="D131" i="6"/>
  <c r="E131" i="6"/>
  <c r="H131" i="6" s="1"/>
  <c r="F131" i="6"/>
  <c r="A132" i="6"/>
  <c r="C132" i="6"/>
  <c r="D132" i="6"/>
  <c r="E132" i="6"/>
  <c r="H132" i="6" s="1"/>
  <c r="F132" i="6"/>
  <c r="A133" i="6"/>
  <c r="C133" i="6"/>
  <c r="D133" i="6"/>
  <c r="E133" i="6"/>
  <c r="H133" i="6" s="1"/>
  <c r="F133" i="6"/>
  <c r="A134" i="6"/>
  <c r="C134" i="6"/>
  <c r="D134" i="6"/>
  <c r="E134" i="6"/>
  <c r="H134" i="6" s="1"/>
  <c r="F134" i="6"/>
  <c r="A135" i="6"/>
  <c r="C135" i="6"/>
  <c r="D135" i="6"/>
  <c r="E135" i="6"/>
  <c r="H135" i="6" s="1"/>
  <c r="F135" i="6"/>
  <c r="A136" i="6"/>
  <c r="C136" i="6"/>
  <c r="D136" i="6"/>
  <c r="E136" i="6"/>
  <c r="H136" i="6" s="1"/>
  <c r="F136" i="6"/>
  <c r="A137" i="6"/>
  <c r="C137" i="6"/>
  <c r="D137" i="6"/>
  <c r="E137" i="6"/>
  <c r="H137" i="6" s="1"/>
  <c r="F137" i="6"/>
  <c r="A138" i="6"/>
  <c r="C138" i="6"/>
  <c r="D138" i="6"/>
  <c r="E138" i="6"/>
  <c r="H138" i="6" s="1"/>
  <c r="F138" i="6"/>
  <c r="A139" i="6"/>
  <c r="C139" i="6"/>
  <c r="D139" i="6"/>
  <c r="E139" i="6"/>
  <c r="H139" i="6" s="1"/>
  <c r="F139" i="6"/>
  <c r="A140" i="6"/>
  <c r="C140" i="6"/>
  <c r="D140" i="6"/>
  <c r="E140" i="6"/>
  <c r="H140" i="6" s="1"/>
  <c r="F140" i="6"/>
  <c r="A141" i="6"/>
  <c r="C141" i="6"/>
  <c r="D141" i="6"/>
  <c r="E141" i="6"/>
  <c r="H141" i="6" s="1"/>
  <c r="F141" i="6"/>
  <c r="A142" i="6"/>
  <c r="C142" i="6"/>
  <c r="D142" i="6"/>
  <c r="E142" i="6"/>
  <c r="H142" i="6" s="1"/>
  <c r="F142" i="6"/>
  <c r="A143" i="6"/>
  <c r="C143" i="6"/>
  <c r="D143" i="6"/>
  <c r="E143" i="6"/>
  <c r="H143" i="6" s="1"/>
  <c r="F143" i="6"/>
  <c r="A144" i="6"/>
  <c r="C144" i="6"/>
  <c r="D144" i="6"/>
  <c r="E144" i="6"/>
  <c r="H144" i="6" s="1"/>
  <c r="F144" i="6"/>
  <c r="A145" i="6"/>
  <c r="C145" i="6"/>
  <c r="D145" i="6"/>
  <c r="E145" i="6"/>
  <c r="H145" i="6" s="1"/>
  <c r="F145" i="6"/>
  <c r="A146" i="6"/>
  <c r="C146" i="6"/>
  <c r="D146" i="6"/>
  <c r="E146" i="6"/>
  <c r="H146" i="6" s="1"/>
  <c r="F146" i="6"/>
  <c r="A147" i="6"/>
  <c r="C147" i="6"/>
  <c r="D147" i="6"/>
  <c r="E147" i="6"/>
  <c r="H147" i="6" s="1"/>
  <c r="F147" i="6"/>
  <c r="A148" i="6"/>
  <c r="C148" i="6"/>
  <c r="D148" i="6"/>
  <c r="E148" i="6"/>
  <c r="H148" i="6" s="1"/>
  <c r="F148" i="6"/>
  <c r="A149" i="6"/>
  <c r="C149" i="6"/>
  <c r="D149" i="6"/>
  <c r="E149" i="6"/>
  <c r="H149" i="6" s="1"/>
  <c r="F149" i="6"/>
  <c r="A150" i="6"/>
  <c r="C150" i="6"/>
  <c r="D150" i="6"/>
  <c r="E150" i="6"/>
  <c r="H150" i="6" s="1"/>
  <c r="F150" i="6"/>
  <c r="A151" i="6"/>
  <c r="C151" i="6"/>
  <c r="D151" i="6"/>
  <c r="E151" i="6"/>
  <c r="H151" i="6" s="1"/>
  <c r="F151" i="6"/>
  <c r="A152" i="6"/>
  <c r="C152" i="6"/>
  <c r="D152" i="6"/>
  <c r="E152" i="6"/>
  <c r="H152" i="6" s="1"/>
  <c r="F152" i="6"/>
  <c r="A153" i="6"/>
  <c r="C153" i="6"/>
  <c r="D153" i="6"/>
  <c r="E153" i="6"/>
  <c r="H153" i="6" s="1"/>
  <c r="F153" i="6"/>
  <c r="A154" i="6"/>
  <c r="C154" i="6"/>
  <c r="D154" i="6"/>
  <c r="E154" i="6"/>
  <c r="H154" i="6" s="1"/>
  <c r="F154" i="6"/>
  <c r="A155" i="6"/>
  <c r="C155" i="6"/>
  <c r="D155" i="6"/>
  <c r="E155" i="6"/>
  <c r="H155" i="6" s="1"/>
  <c r="F155" i="6"/>
  <c r="A156" i="6"/>
  <c r="C156" i="6"/>
  <c r="D156" i="6"/>
  <c r="E156" i="6"/>
  <c r="H156" i="6" s="1"/>
  <c r="F156" i="6"/>
  <c r="A157" i="6"/>
  <c r="C157" i="6"/>
  <c r="D157" i="6"/>
  <c r="E157" i="6"/>
  <c r="F157" i="6"/>
  <c r="H157" i="6"/>
  <c r="A158" i="6"/>
  <c r="C158" i="6"/>
  <c r="D158" i="6"/>
  <c r="E158" i="6"/>
  <c r="H158" i="6" s="1"/>
  <c r="F158" i="6"/>
  <c r="A159" i="6"/>
  <c r="C159" i="6"/>
  <c r="D159" i="6"/>
  <c r="E159" i="6"/>
  <c r="H159" i="6" s="1"/>
  <c r="F159" i="6"/>
  <c r="A160" i="6"/>
  <c r="C160" i="6"/>
  <c r="D160" i="6"/>
  <c r="E160" i="6"/>
  <c r="H160" i="6" s="1"/>
  <c r="F160" i="6"/>
  <c r="A161" i="6"/>
  <c r="C161" i="6"/>
  <c r="D161" i="6"/>
  <c r="E161" i="6"/>
  <c r="H161" i="6" s="1"/>
  <c r="F161" i="6"/>
  <c r="A162" i="6"/>
  <c r="C162" i="6"/>
  <c r="D162" i="6"/>
  <c r="E162" i="6"/>
  <c r="H162" i="6" s="1"/>
  <c r="F162" i="6"/>
  <c r="A163" i="6"/>
  <c r="C163" i="6"/>
  <c r="D163" i="6"/>
  <c r="E163" i="6"/>
  <c r="H163" i="6" s="1"/>
  <c r="F163" i="6"/>
  <c r="A164" i="6"/>
  <c r="C164" i="6"/>
  <c r="D164" i="6"/>
  <c r="E164" i="6"/>
  <c r="H164" i="6" s="1"/>
  <c r="F164" i="6"/>
  <c r="A165" i="6"/>
  <c r="C165" i="6"/>
  <c r="D165" i="6"/>
  <c r="E165" i="6"/>
  <c r="H165" i="6" s="1"/>
  <c r="F165" i="6"/>
  <c r="A166" i="6"/>
  <c r="C166" i="6"/>
  <c r="D166" i="6"/>
  <c r="E166" i="6"/>
  <c r="F166" i="6"/>
  <c r="H166" i="6"/>
  <c r="A167" i="6"/>
  <c r="C167" i="6"/>
  <c r="D167" i="6"/>
  <c r="E167" i="6"/>
  <c r="H167" i="6" s="1"/>
  <c r="F167" i="6"/>
  <c r="A168" i="6"/>
  <c r="C168" i="6"/>
  <c r="D168" i="6"/>
  <c r="E168" i="6"/>
  <c r="H168" i="6" s="1"/>
  <c r="F168" i="6"/>
  <c r="A169" i="6"/>
  <c r="C169" i="6"/>
  <c r="D169" i="6"/>
  <c r="E169" i="6"/>
  <c r="H169" i="6" s="1"/>
  <c r="F169" i="6"/>
  <c r="A170" i="6"/>
  <c r="C170" i="6"/>
  <c r="D170" i="6"/>
  <c r="E170" i="6"/>
  <c r="H170" i="6" s="1"/>
  <c r="F170" i="6"/>
  <c r="A171" i="6"/>
  <c r="C171" i="6"/>
  <c r="D171" i="6"/>
  <c r="E171" i="6"/>
  <c r="H171" i="6" s="1"/>
  <c r="F171" i="6"/>
  <c r="A172" i="6"/>
  <c r="C172" i="6"/>
  <c r="D172" i="6"/>
  <c r="E172" i="6"/>
  <c r="H172" i="6" s="1"/>
  <c r="F172" i="6"/>
  <c r="A173" i="6"/>
  <c r="C173" i="6"/>
  <c r="D173" i="6"/>
  <c r="E173" i="6"/>
  <c r="F173" i="6"/>
  <c r="H173" i="6"/>
  <c r="A174" i="6"/>
  <c r="C174" i="6"/>
  <c r="D174" i="6"/>
  <c r="E174" i="6"/>
  <c r="H174" i="6" s="1"/>
  <c r="F174" i="6"/>
  <c r="A175" i="6"/>
  <c r="C175" i="6"/>
  <c r="D175" i="6"/>
  <c r="E175" i="6"/>
  <c r="H175" i="6" s="1"/>
  <c r="F175" i="6"/>
  <c r="A176" i="6"/>
  <c r="C176" i="6"/>
  <c r="D176" i="6"/>
  <c r="E176" i="6"/>
  <c r="H176" i="6" s="1"/>
  <c r="F176" i="6"/>
  <c r="A177" i="6"/>
  <c r="C177" i="6"/>
  <c r="D177" i="6"/>
  <c r="E177" i="6"/>
  <c r="H177" i="6" s="1"/>
  <c r="F177" i="6"/>
  <c r="A178" i="6"/>
  <c r="C178" i="6"/>
  <c r="D178" i="6"/>
  <c r="E178" i="6"/>
  <c r="H178" i="6" s="1"/>
  <c r="F178" i="6"/>
  <c r="A179" i="6"/>
  <c r="C179" i="6"/>
  <c r="D179" i="6"/>
  <c r="E179" i="6"/>
  <c r="H179" i="6" s="1"/>
  <c r="F179" i="6"/>
  <c r="A180" i="6"/>
  <c r="C180" i="6"/>
  <c r="D180" i="6"/>
  <c r="E180" i="6"/>
  <c r="H180" i="6" s="1"/>
  <c r="F180" i="6"/>
  <c r="A181" i="6"/>
  <c r="C181" i="6"/>
  <c r="D181" i="6"/>
  <c r="E181" i="6"/>
  <c r="H181" i="6" s="1"/>
  <c r="F181" i="6"/>
  <c r="A182" i="6"/>
  <c r="C182" i="6"/>
  <c r="D182" i="6"/>
  <c r="E182" i="6"/>
  <c r="H182" i="6" s="1"/>
  <c r="F182" i="6"/>
  <c r="A183" i="6"/>
  <c r="C183" i="6"/>
  <c r="D183" i="6"/>
  <c r="E183" i="6"/>
  <c r="H183" i="6" s="1"/>
  <c r="F183" i="6"/>
  <c r="A184" i="6"/>
  <c r="C184" i="6"/>
  <c r="D184" i="6"/>
  <c r="E184" i="6"/>
  <c r="H184" i="6" s="1"/>
  <c r="F184" i="6"/>
  <c r="A185" i="6"/>
  <c r="C185" i="6"/>
  <c r="D185" i="6"/>
  <c r="E185" i="6"/>
  <c r="H185" i="6" s="1"/>
  <c r="F185" i="6"/>
  <c r="A186" i="6"/>
  <c r="C186" i="6"/>
  <c r="D186" i="6"/>
  <c r="E186" i="6"/>
  <c r="H186" i="6" s="1"/>
  <c r="F186" i="6"/>
  <c r="A187" i="6"/>
  <c r="C187" i="6"/>
  <c r="D187" i="6"/>
  <c r="E187" i="6"/>
  <c r="H187" i="6" s="1"/>
  <c r="F187" i="6"/>
  <c r="A188" i="6"/>
  <c r="C188" i="6"/>
  <c r="D188" i="6"/>
  <c r="E188" i="6"/>
  <c r="H188" i="6" s="1"/>
  <c r="F188" i="6"/>
  <c r="A189" i="6"/>
  <c r="C189" i="6"/>
  <c r="D189" i="6"/>
  <c r="E189" i="6"/>
  <c r="H189" i="6" s="1"/>
  <c r="F189" i="6"/>
  <c r="A190" i="6"/>
  <c r="C190" i="6"/>
  <c r="D190" i="6"/>
  <c r="E190" i="6"/>
  <c r="F190" i="6"/>
  <c r="H190" i="6"/>
  <c r="A191" i="6"/>
  <c r="C191" i="6"/>
  <c r="D191" i="6"/>
  <c r="E191" i="6"/>
  <c r="H191" i="6" s="1"/>
  <c r="F191" i="6"/>
  <c r="A192" i="6"/>
  <c r="C192" i="6"/>
  <c r="D192" i="6"/>
  <c r="E192" i="6"/>
  <c r="H192" i="6" s="1"/>
  <c r="F192" i="6"/>
  <c r="A193" i="6"/>
  <c r="C193" i="6"/>
  <c r="D193" i="6"/>
  <c r="E193" i="6"/>
  <c r="H193" i="6" s="1"/>
  <c r="F193" i="6"/>
  <c r="A194" i="6"/>
  <c r="C194" i="6"/>
  <c r="D194" i="6"/>
  <c r="E194" i="6"/>
  <c r="H194" i="6" s="1"/>
  <c r="F194" i="6"/>
  <c r="A195" i="6"/>
  <c r="C195" i="6"/>
  <c r="D195" i="6"/>
  <c r="E195" i="6"/>
  <c r="H195" i="6" s="1"/>
  <c r="F195" i="6"/>
  <c r="A196" i="6"/>
  <c r="C196" i="6"/>
  <c r="D196" i="6"/>
  <c r="E196" i="6"/>
  <c r="H196" i="6" s="1"/>
  <c r="F196" i="6"/>
  <c r="A197" i="6"/>
  <c r="C197" i="6"/>
  <c r="D197" i="6"/>
  <c r="E197" i="6"/>
  <c r="H197" i="6" s="1"/>
  <c r="F197" i="6"/>
  <c r="A198" i="6"/>
  <c r="C198" i="6"/>
  <c r="D198" i="6"/>
  <c r="E198" i="6"/>
  <c r="H198" i="6" s="1"/>
  <c r="F198" i="6"/>
  <c r="A199" i="6"/>
  <c r="C199" i="6"/>
  <c r="D199" i="6"/>
  <c r="E199" i="6"/>
  <c r="H199" i="6" s="1"/>
  <c r="F199" i="6"/>
  <c r="A200" i="6"/>
  <c r="C200" i="6"/>
  <c r="D200" i="6"/>
  <c r="E200" i="6"/>
  <c r="H200" i="6" s="1"/>
  <c r="F200" i="6"/>
  <c r="A201" i="6"/>
  <c r="C201" i="6"/>
  <c r="D201" i="6"/>
  <c r="E201" i="6"/>
  <c r="H201" i="6" s="1"/>
  <c r="F201" i="6"/>
  <c r="A202" i="6"/>
  <c r="C202" i="6"/>
  <c r="D202" i="6"/>
  <c r="E202" i="6"/>
  <c r="H202" i="6" s="1"/>
  <c r="F202" i="6"/>
  <c r="A203" i="6"/>
  <c r="C203" i="6"/>
  <c r="D203" i="6"/>
  <c r="E203" i="6"/>
  <c r="H203" i="6" s="1"/>
  <c r="F203" i="6"/>
  <c r="A204" i="6"/>
  <c r="C204" i="6"/>
  <c r="D204" i="6"/>
  <c r="E204" i="6"/>
  <c r="H204" i="6" s="1"/>
  <c r="F204" i="6"/>
  <c r="A205" i="6"/>
  <c r="C205" i="6"/>
  <c r="D205" i="6"/>
  <c r="E205" i="6"/>
  <c r="H205" i="6" s="1"/>
  <c r="F205" i="6"/>
  <c r="A206" i="6"/>
  <c r="C206" i="6"/>
  <c r="D206" i="6"/>
  <c r="E206" i="6"/>
  <c r="H206" i="6" s="1"/>
  <c r="F206" i="6"/>
  <c r="A207" i="6"/>
  <c r="C207" i="6"/>
  <c r="D207" i="6"/>
  <c r="E207" i="6"/>
  <c r="H207" i="6" s="1"/>
  <c r="F207" i="6"/>
  <c r="A208" i="6"/>
  <c r="C208" i="6"/>
  <c r="D208" i="6"/>
  <c r="E208" i="6"/>
  <c r="H208" i="6" s="1"/>
  <c r="F208" i="6"/>
  <c r="A209" i="6"/>
  <c r="C209" i="6"/>
  <c r="D209" i="6"/>
  <c r="E209" i="6"/>
  <c r="H209" i="6" s="1"/>
  <c r="F209" i="6"/>
  <c r="A210" i="6"/>
  <c r="C210" i="6"/>
  <c r="D210" i="6"/>
  <c r="E210" i="6"/>
  <c r="H210" i="6" s="1"/>
  <c r="F210" i="6"/>
  <c r="A211" i="6"/>
  <c r="C211" i="6"/>
  <c r="D211" i="6"/>
  <c r="E211" i="6"/>
  <c r="H211" i="6" s="1"/>
  <c r="F211" i="6"/>
  <c r="A212" i="6"/>
  <c r="C212" i="6"/>
  <c r="D212" i="6"/>
  <c r="E212" i="6"/>
  <c r="F212" i="6"/>
  <c r="H212" i="6"/>
  <c r="A213" i="6"/>
  <c r="C213" i="6"/>
  <c r="D213" i="6"/>
  <c r="E213" i="6"/>
  <c r="H213" i="6" s="1"/>
  <c r="F213" i="6"/>
  <c r="A214" i="6"/>
  <c r="C214" i="6"/>
  <c r="D214" i="6"/>
  <c r="E214" i="6"/>
  <c r="H214" i="6" s="1"/>
  <c r="F214" i="6"/>
  <c r="A215" i="6"/>
  <c r="C215" i="6"/>
  <c r="D215" i="6"/>
  <c r="E215" i="6"/>
  <c r="F215" i="6"/>
  <c r="H215" i="6"/>
  <c r="A216" i="6"/>
  <c r="C216" i="6"/>
  <c r="D216" i="6"/>
  <c r="E216" i="6"/>
  <c r="H216" i="6" s="1"/>
  <c r="F216" i="6"/>
  <c r="A217" i="6"/>
  <c r="C217" i="6"/>
  <c r="D217" i="6"/>
  <c r="E217" i="6"/>
  <c r="H217" i="6" s="1"/>
  <c r="F217" i="6"/>
  <c r="A218" i="6"/>
  <c r="C218" i="6"/>
  <c r="D218" i="6"/>
  <c r="E218" i="6"/>
  <c r="H218" i="6" s="1"/>
  <c r="F218" i="6"/>
  <c r="A219" i="6"/>
  <c r="C219" i="6"/>
  <c r="D219" i="6"/>
  <c r="E219" i="6"/>
  <c r="H219" i="6" s="1"/>
  <c r="F219" i="6"/>
  <c r="A220" i="6"/>
  <c r="C220" i="6"/>
  <c r="D220" i="6"/>
  <c r="E220" i="6"/>
  <c r="H220" i="6" s="1"/>
  <c r="F220" i="6"/>
  <c r="A221" i="6"/>
  <c r="C221" i="6"/>
  <c r="D221" i="6"/>
  <c r="E221" i="6"/>
  <c r="H221" i="6" s="1"/>
  <c r="F221" i="6"/>
  <c r="A222" i="6"/>
  <c r="C222" i="6"/>
  <c r="D222" i="6"/>
  <c r="E222" i="6"/>
  <c r="H222" i="6" s="1"/>
  <c r="F222" i="6"/>
  <c r="A223" i="6"/>
  <c r="C223" i="6"/>
  <c r="D223" i="6"/>
  <c r="E223" i="6"/>
  <c r="H223" i="6" s="1"/>
  <c r="F223" i="6"/>
  <c r="A224" i="6"/>
  <c r="C224" i="6"/>
  <c r="D224" i="6"/>
  <c r="E224" i="6"/>
  <c r="H224" i="6" s="1"/>
  <c r="F224" i="6"/>
  <c r="A225" i="6"/>
  <c r="C225" i="6"/>
  <c r="D225" i="6"/>
  <c r="E225" i="6"/>
  <c r="H225" i="6" s="1"/>
  <c r="F225" i="6"/>
  <c r="A226" i="6"/>
  <c r="C226" i="6"/>
  <c r="D226" i="6"/>
  <c r="E226" i="6"/>
  <c r="H226" i="6" s="1"/>
  <c r="F226" i="6"/>
  <c r="A227" i="6"/>
  <c r="C227" i="6"/>
  <c r="D227" i="6"/>
  <c r="E227" i="6"/>
  <c r="F227" i="6"/>
  <c r="H227" i="6"/>
  <c r="A228" i="6"/>
  <c r="C228" i="6"/>
  <c r="D228" i="6"/>
  <c r="E228" i="6"/>
  <c r="H228" i="6" s="1"/>
  <c r="F228" i="6"/>
  <c r="A229" i="6"/>
  <c r="C229" i="6"/>
  <c r="D229" i="6"/>
  <c r="E229" i="6"/>
  <c r="H229" i="6" s="1"/>
  <c r="F229" i="6"/>
  <c r="A230" i="6"/>
  <c r="C230" i="6"/>
  <c r="D230" i="6"/>
  <c r="E230" i="6"/>
  <c r="H230" i="6" s="1"/>
  <c r="F230" i="6"/>
  <c r="A231" i="6"/>
  <c r="C231" i="6"/>
  <c r="D231" i="6"/>
  <c r="E231" i="6"/>
  <c r="H231" i="6" s="1"/>
  <c r="F231" i="6"/>
  <c r="A232" i="6"/>
  <c r="C232" i="6"/>
  <c r="D232" i="6"/>
  <c r="E232" i="6"/>
  <c r="H232" i="6" s="1"/>
  <c r="F232" i="6"/>
  <c r="A233" i="6"/>
  <c r="C233" i="6"/>
  <c r="D233" i="6"/>
  <c r="E233" i="6"/>
  <c r="H233" i="6" s="1"/>
  <c r="F233" i="6"/>
  <c r="A234" i="6"/>
  <c r="C234" i="6"/>
  <c r="D234" i="6"/>
  <c r="E234" i="6"/>
  <c r="H234" i="6" s="1"/>
  <c r="F234" i="6"/>
  <c r="A235" i="6"/>
  <c r="C235" i="6"/>
  <c r="D235" i="6"/>
  <c r="E235" i="6"/>
  <c r="H235" i="6" s="1"/>
  <c r="F235" i="6"/>
  <c r="A236" i="6"/>
  <c r="C236" i="6"/>
  <c r="D236" i="6"/>
  <c r="E236" i="6"/>
  <c r="H236" i="6" s="1"/>
  <c r="F236" i="6"/>
  <c r="A237" i="6"/>
  <c r="C237" i="6"/>
  <c r="D237" i="6"/>
  <c r="E237" i="6"/>
  <c r="H237" i="6" s="1"/>
  <c r="F237" i="6"/>
  <c r="A238" i="6"/>
  <c r="C238" i="6"/>
  <c r="D238" i="6"/>
  <c r="E238" i="6"/>
  <c r="F238" i="6"/>
  <c r="H238" i="6"/>
  <c r="A239" i="6"/>
  <c r="C239" i="6"/>
  <c r="D239" i="6"/>
  <c r="E239" i="6"/>
  <c r="H239" i="6" s="1"/>
  <c r="F239" i="6"/>
  <c r="A240" i="6"/>
  <c r="C240" i="6"/>
  <c r="D240" i="6"/>
  <c r="E240" i="6"/>
  <c r="H240" i="6" s="1"/>
  <c r="F240" i="6"/>
  <c r="A241" i="6"/>
  <c r="C241" i="6"/>
  <c r="D241" i="6"/>
  <c r="E241" i="6"/>
  <c r="F241" i="6"/>
  <c r="H241" i="6"/>
  <c r="A242" i="6"/>
  <c r="C242" i="6"/>
  <c r="D242" i="6"/>
  <c r="E242" i="6"/>
  <c r="H242" i="6" s="1"/>
  <c r="F242" i="6"/>
  <c r="A243" i="6"/>
  <c r="C243" i="6"/>
  <c r="D243" i="6"/>
  <c r="E243" i="6"/>
  <c r="H243" i="6" s="1"/>
  <c r="F243" i="6"/>
  <c r="A244" i="6"/>
  <c r="C244" i="6"/>
  <c r="D244" i="6"/>
  <c r="E244" i="6"/>
  <c r="H244" i="6" s="1"/>
  <c r="F244" i="6"/>
  <c r="A245" i="6"/>
  <c r="C245" i="6"/>
  <c r="D245" i="6"/>
  <c r="E245" i="6"/>
  <c r="H245" i="6" s="1"/>
  <c r="F245" i="6"/>
  <c r="A246" i="6"/>
  <c r="C246" i="6"/>
  <c r="D246" i="6"/>
  <c r="E246" i="6"/>
  <c r="H246" i="6" s="1"/>
  <c r="F246" i="6"/>
  <c r="A247" i="6"/>
  <c r="C247" i="6"/>
  <c r="D247" i="6"/>
  <c r="E247" i="6"/>
  <c r="H247" i="6" s="1"/>
  <c r="F247" i="6"/>
  <c r="A248" i="6"/>
  <c r="C248" i="6"/>
  <c r="D248" i="6"/>
  <c r="E248" i="6"/>
  <c r="H248" i="6" s="1"/>
  <c r="F248" i="6"/>
  <c r="A249" i="6"/>
  <c r="C249" i="6"/>
  <c r="D249" i="6"/>
  <c r="E249" i="6"/>
  <c r="H249" i="6" s="1"/>
  <c r="F249" i="6"/>
  <c r="A250" i="6"/>
  <c r="C250" i="6"/>
  <c r="D250" i="6"/>
  <c r="E250" i="6"/>
  <c r="H250" i="6" s="1"/>
  <c r="F250" i="6"/>
  <c r="A251" i="6"/>
  <c r="C251" i="6"/>
  <c r="D251" i="6"/>
  <c r="E251" i="6"/>
  <c r="H251" i="6" s="1"/>
  <c r="F251" i="6"/>
  <c r="A252" i="6"/>
  <c r="C252" i="6"/>
  <c r="D252" i="6"/>
  <c r="E252" i="6"/>
  <c r="H252" i="6" s="1"/>
  <c r="F252" i="6"/>
  <c r="A253" i="6"/>
  <c r="C253" i="6"/>
  <c r="D253" i="6"/>
  <c r="E253" i="6"/>
  <c r="H253" i="6" s="1"/>
  <c r="F253" i="6"/>
  <c r="A254" i="6"/>
  <c r="C254" i="6"/>
  <c r="D254" i="6"/>
  <c r="E254" i="6"/>
  <c r="H254" i="6" s="1"/>
  <c r="F254" i="6"/>
  <c r="A255" i="6"/>
  <c r="C255" i="6"/>
  <c r="D255" i="6"/>
  <c r="E255" i="6"/>
  <c r="H255" i="6" s="1"/>
  <c r="F255" i="6"/>
  <c r="A256" i="6"/>
  <c r="C256" i="6"/>
  <c r="D256" i="6"/>
  <c r="E256" i="6"/>
  <c r="H256" i="6" s="1"/>
  <c r="F256" i="6"/>
  <c r="A257" i="6"/>
  <c r="C257" i="6"/>
  <c r="D257" i="6"/>
  <c r="E257" i="6"/>
  <c r="H257" i="6" s="1"/>
  <c r="F257" i="6"/>
  <c r="A258" i="6"/>
  <c r="C258" i="6"/>
  <c r="D258" i="6"/>
  <c r="E258" i="6"/>
  <c r="H258" i="6" s="1"/>
  <c r="F258" i="6"/>
  <c r="A259" i="6"/>
  <c r="C259" i="6"/>
  <c r="D259" i="6"/>
  <c r="E259" i="6"/>
  <c r="H259" i="6" s="1"/>
  <c r="F259" i="6"/>
  <c r="A260" i="6"/>
  <c r="C260" i="6"/>
  <c r="D260" i="6"/>
  <c r="E260" i="6"/>
  <c r="H260" i="6" s="1"/>
  <c r="F260" i="6"/>
  <c r="A261" i="6"/>
  <c r="C261" i="6"/>
  <c r="D261" i="6"/>
  <c r="E261" i="6"/>
  <c r="H261" i="6" s="1"/>
  <c r="F261" i="6"/>
  <c r="A262" i="6"/>
  <c r="C262" i="6"/>
  <c r="D262" i="6"/>
  <c r="E262" i="6"/>
  <c r="F262" i="6"/>
  <c r="H262" i="6"/>
  <c r="A263" i="6"/>
  <c r="C263" i="6"/>
  <c r="D263" i="6"/>
  <c r="E263" i="6"/>
  <c r="H263" i="6" s="1"/>
  <c r="F263" i="6"/>
  <c r="A264" i="6"/>
  <c r="C264" i="6"/>
  <c r="D264" i="6"/>
  <c r="E264" i="6"/>
  <c r="H264" i="6" s="1"/>
  <c r="F264" i="6"/>
  <c r="A265" i="6"/>
  <c r="C265" i="6"/>
  <c r="D265" i="6"/>
  <c r="E265" i="6"/>
  <c r="H265" i="6" s="1"/>
  <c r="F265" i="6"/>
  <c r="A266" i="6"/>
  <c r="C266" i="6"/>
  <c r="D266" i="6"/>
  <c r="E266" i="6"/>
  <c r="H266" i="6" s="1"/>
  <c r="F266" i="6"/>
  <c r="A267" i="6"/>
  <c r="C267" i="6"/>
  <c r="D267" i="6"/>
  <c r="E267" i="6"/>
  <c r="H267" i="6" s="1"/>
  <c r="F267" i="6"/>
  <c r="A268" i="6"/>
  <c r="C268" i="6"/>
  <c r="D268" i="6"/>
  <c r="E268" i="6"/>
  <c r="H268" i="6" s="1"/>
  <c r="F268" i="6"/>
  <c r="A269" i="6"/>
  <c r="C269" i="6"/>
  <c r="D269" i="6"/>
  <c r="E269" i="6"/>
  <c r="H269" i="6" s="1"/>
  <c r="F269" i="6"/>
  <c r="A270" i="6"/>
  <c r="C270" i="6"/>
  <c r="D270" i="6"/>
  <c r="E270" i="6"/>
  <c r="H270" i="6" s="1"/>
  <c r="F270" i="6"/>
  <c r="A271" i="6"/>
  <c r="C271" i="6"/>
  <c r="D271" i="6"/>
  <c r="E271" i="6"/>
  <c r="H271" i="6" s="1"/>
  <c r="F271" i="6"/>
  <c r="A272" i="6"/>
  <c r="C272" i="6"/>
  <c r="D272" i="6"/>
  <c r="E272" i="6"/>
  <c r="H272" i="6" s="1"/>
  <c r="F272" i="6"/>
  <c r="A273" i="6"/>
  <c r="C273" i="6"/>
  <c r="D273" i="6"/>
  <c r="E273" i="6"/>
  <c r="F273" i="6"/>
  <c r="H273" i="6"/>
  <c r="A274" i="6"/>
  <c r="C274" i="6"/>
  <c r="D274" i="6"/>
  <c r="E274" i="6"/>
  <c r="H274" i="6" s="1"/>
  <c r="F274" i="6"/>
  <c r="A275" i="6"/>
  <c r="C275" i="6"/>
  <c r="D275" i="6"/>
  <c r="E275" i="6"/>
  <c r="H275" i="6" s="1"/>
  <c r="F275" i="6"/>
  <c r="A276" i="6"/>
  <c r="C276" i="6"/>
  <c r="D276" i="6"/>
  <c r="E276" i="6"/>
  <c r="H276" i="6" s="1"/>
  <c r="F276" i="6"/>
  <c r="A277" i="6"/>
  <c r="C277" i="6"/>
  <c r="D277" i="6"/>
  <c r="E277" i="6"/>
  <c r="H277" i="6" s="1"/>
  <c r="F277" i="6"/>
  <c r="A278" i="6"/>
  <c r="C278" i="6"/>
  <c r="D278" i="6"/>
  <c r="E278" i="6"/>
  <c r="H278" i="6" s="1"/>
  <c r="F278" i="6"/>
  <c r="A279" i="6"/>
  <c r="C279" i="6"/>
  <c r="D279" i="6"/>
  <c r="E279" i="6"/>
  <c r="H279" i="6" s="1"/>
  <c r="F279" i="6"/>
  <c r="A280" i="6"/>
  <c r="C280" i="6"/>
  <c r="D280" i="6"/>
  <c r="E280" i="6"/>
  <c r="H280" i="6" s="1"/>
  <c r="F280" i="6"/>
  <c r="A281" i="6"/>
  <c r="C281" i="6"/>
  <c r="D281" i="6"/>
  <c r="E281" i="6"/>
  <c r="F281" i="6"/>
  <c r="H281" i="6"/>
  <c r="A282" i="6"/>
  <c r="C282" i="6"/>
  <c r="D282" i="6"/>
  <c r="E282" i="6"/>
  <c r="H282" i="6" s="1"/>
  <c r="F282" i="6"/>
  <c r="A283" i="6"/>
  <c r="C283" i="6"/>
  <c r="D283" i="6"/>
  <c r="E283" i="6"/>
  <c r="H283" i="6" s="1"/>
  <c r="F283" i="6"/>
  <c r="A284" i="6"/>
  <c r="C284" i="6"/>
  <c r="D284" i="6"/>
  <c r="E284" i="6"/>
  <c r="H284" i="6" s="1"/>
  <c r="F284" i="6"/>
  <c r="A285" i="6"/>
  <c r="C285" i="6"/>
  <c r="D285" i="6"/>
  <c r="E285" i="6"/>
  <c r="H285" i="6" s="1"/>
  <c r="F285" i="6"/>
  <c r="A286" i="6"/>
  <c r="C286" i="6"/>
  <c r="D286" i="6"/>
  <c r="E286" i="6"/>
  <c r="H286" i="6" s="1"/>
  <c r="F286" i="6"/>
  <c r="A287" i="6"/>
  <c r="C287" i="6"/>
  <c r="D287" i="6"/>
  <c r="E287" i="6"/>
  <c r="H287" i="6" s="1"/>
  <c r="F287" i="6"/>
  <c r="A288" i="6"/>
  <c r="C288" i="6"/>
  <c r="D288" i="6"/>
  <c r="E288" i="6"/>
  <c r="F288" i="6"/>
  <c r="H288" i="6"/>
  <c r="A289" i="6"/>
  <c r="C289" i="6"/>
  <c r="D289" i="6"/>
  <c r="E289" i="6"/>
  <c r="H289" i="6" s="1"/>
  <c r="F289" i="6"/>
  <c r="A290" i="6"/>
  <c r="C290" i="6"/>
  <c r="D290" i="6"/>
  <c r="E290" i="6"/>
  <c r="H290" i="6" s="1"/>
  <c r="F290" i="6"/>
  <c r="A291" i="6"/>
  <c r="C291" i="6"/>
  <c r="D291" i="6"/>
  <c r="E291" i="6"/>
  <c r="H291" i="6" s="1"/>
  <c r="F291" i="6"/>
  <c r="A292" i="6"/>
  <c r="C292" i="6"/>
  <c r="D292" i="6"/>
  <c r="E292" i="6"/>
  <c r="H292" i="6" s="1"/>
  <c r="F292" i="6"/>
  <c r="A293" i="6"/>
  <c r="C293" i="6"/>
  <c r="D293" i="6"/>
  <c r="E293" i="6"/>
  <c r="H293" i="6" s="1"/>
  <c r="F293" i="6"/>
  <c r="A294" i="6"/>
  <c r="C294" i="6"/>
  <c r="D294" i="6"/>
  <c r="E294" i="6"/>
  <c r="H294" i="6" s="1"/>
  <c r="F294" i="6"/>
  <c r="A295" i="6"/>
  <c r="C295" i="6"/>
  <c r="D295" i="6"/>
  <c r="E295" i="6"/>
  <c r="H295" i="6" s="1"/>
  <c r="F295" i="6"/>
  <c r="A296" i="6"/>
  <c r="C296" i="6"/>
  <c r="D296" i="6"/>
  <c r="E296" i="6"/>
  <c r="H296" i="6" s="1"/>
  <c r="F296" i="6"/>
  <c r="A297" i="6"/>
  <c r="C297" i="6"/>
  <c r="D297" i="6"/>
  <c r="E297" i="6"/>
  <c r="H297" i="6" s="1"/>
  <c r="F297" i="6"/>
  <c r="A298" i="6"/>
  <c r="C298" i="6"/>
  <c r="D298" i="6"/>
  <c r="E298" i="6"/>
  <c r="F298" i="6"/>
  <c r="H298" i="6"/>
  <c r="A299" i="6"/>
  <c r="C299" i="6"/>
  <c r="D299" i="6"/>
  <c r="E299" i="6"/>
  <c r="H299" i="6" s="1"/>
  <c r="F299" i="6"/>
  <c r="A300" i="6"/>
  <c r="C300" i="6"/>
  <c r="D300" i="6"/>
  <c r="E300" i="6"/>
  <c r="H300" i="6" s="1"/>
  <c r="F300" i="6"/>
  <c r="K114" i="3"/>
  <c r="O114" i="3"/>
  <c r="Q114" i="3"/>
  <c r="K115" i="3"/>
  <c r="O115" i="3"/>
  <c r="Q115" i="3"/>
  <c r="K116" i="3"/>
  <c r="O116" i="3"/>
  <c r="Q116" i="3"/>
  <c r="K117" i="3"/>
  <c r="O117" i="3"/>
  <c r="Q117" i="3"/>
  <c r="K118" i="3"/>
  <c r="O118" i="3"/>
  <c r="Q118" i="3"/>
  <c r="K119" i="3"/>
  <c r="O119" i="3"/>
  <c r="Q119" i="3"/>
  <c r="K120" i="3"/>
  <c r="O120" i="3"/>
  <c r="Q120" i="3"/>
  <c r="K121" i="3"/>
  <c r="O121" i="3"/>
  <c r="Q121" i="3"/>
  <c r="K122" i="3"/>
  <c r="O122" i="3"/>
  <c r="Q122" i="3"/>
  <c r="K123" i="3"/>
  <c r="O123" i="3"/>
  <c r="Q123" i="3"/>
  <c r="K124" i="3"/>
  <c r="O124" i="3"/>
  <c r="Q124" i="3"/>
  <c r="K125" i="3"/>
  <c r="O125" i="3"/>
  <c r="Q125" i="3"/>
  <c r="K126" i="3"/>
  <c r="O126" i="3"/>
  <c r="Q126" i="3"/>
  <c r="K127" i="3"/>
  <c r="O127" i="3"/>
  <c r="Q127" i="3"/>
  <c r="K128" i="3"/>
  <c r="O128" i="3"/>
  <c r="Q128" i="3"/>
  <c r="K129" i="3"/>
  <c r="O129" i="3"/>
  <c r="Q129" i="3"/>
  <c r="K130" i="3"/>
  <c r="O130" i="3"/>
  <c r="Q130" i="3"/>
  <c r="K131" i="3"/>
  <c r="O131" i="3"/>
  <c r="Q131" i="3"/>
  <c r="K132" i="3"/>
  <c r="O132" i="3"/>
  <c r="Q132" i="3"/>
  <c r="K133" i="3"/>
  <c r="O133" i="3"/>
  <c r="Q133" i="3"/>
  <c r="K134" i="3"/>
  <c r="O134" i="3"/>
  <c r="Q134" i="3"/>
  <c r="K135" i="3"/>
  <c r="O135" i="3"/>
  <c r="Q135" i="3"/>
  <c r="K136" i="3"/>
  <c r="O136" i="3"/>
  <c r="Q136" i="3"/>
  <c r="K137" i="3"/>
  <c r="O137" i="3"/>
  <c r="Q137" i="3"/>
  <c r="K138" i="3"/>
  <c r="O138" i="3"/>
  <c r="Q138" i="3"/>
  <c r="K139" i="3"/>
  <c r="O139" i="3"/>
  <c r="Q139" i="3"/>
  <c r="K140" i="3"/>
  <c r="O140" i="3"/>
  <c r="Q140" i="3"/>
  <c r="K141" i="3"/>
  <c r="O141" i="3"/>
  <c r="Q141" i="3"/>
  <c r="K142" i="3"/>
  <c r="O142" i="3"/>
  <c r="Q142" i="3"/>
  <c r="K143" i="3"/>
  <c r="O143" i="3"/>
  <c r="Q143" i="3"/>
  <c r="K144" i="3"/>
  <c r="O144" i="3"/>
  <c r="Q144" i="3"/>
  <c r="K145" i="3"/>
  <c r="O145" i="3"/>
  <c r="Q145" i="3"/>
  <c r="K146" i="3"/>
  <c r="O146" i="3"/>
  <c r="Q146" i="3"/>
  <c r="K147" i="3"/>
  <c r="O147" i="3"/>
  <c r="Q147" i="3"/>
  <c r="K148" i="3"/>
  <c r="O148" i="3"/>
  <c r="Q148" i="3"/>
  <c r="K149" i="3"/>
  <c r="O149" i="3"/>
  <c r="Q149" i="3"/>
  <c r="K150" i="3"/>
  <c r="O150" i="3"/>
  <c r="Q150" i="3"/>
  <c r="K151" i="3"/>
  <c r="O151" i="3"/>
  <c r="Q151" i="3"/>
  <c r="K152" i="3"/>
  <c r="O152" i="3"/>
  <c r="Q152" i="3"/>
  <c r="K153" i="3"/>
  <c r="O153" i="3"/>
  <c r="Q153" i="3"/>
  <c r="K154" i="3"/>
  <c r="O154" i="3"/>
  <c r="Q154" i="3"/>
  <c r="K155" i="3"/>
  <c r="O155" i="3"/>
  <c r="Q155" i="3"/>
  <c r="K156" i="3"/>
  <c r="O156" i="3"/>
  <c r="Q156" i="3"/>
  <c r="K157" i="3"/>
  <c r="O157" i="3"/>
  <c r="Q157" i="3"/>
  <c r="K158" i="3"/>
  <c r="O158" i="3"/>
  <c r="Q158" i="3"/>
  <c r="K159" i="3"/>
  <c r="O159" i="3"/>
  <c r="Q159" i="3"/>
  <c r="K160" i="3"/>
  <c r="O160" i="3"/>
  <c r="Q160" i="3"/>
  <c r="K161" i="3"/>
  <c r="O161" i="3"/>
  <c r="Q161" i="3"/>
  <c r="K162" i="3"/>
  <c r="O162" i="3"/>
  <c r="Q162" i="3"/>
  <c r="K163" i="3"/>
  <c r="O163" i="3"/>
  <c r="Q163" i="3"/>
  <c r="K164" i="3"/>
  <c r="O164" i="3"/>
  <c r="Q164" i="3"/>
  <c r="K165" i="3"/>
  <c r="O165" i="3"/>
  <c r="Q165" i="3"/>
  <c r="K166" i="3"/>
  <c r="O166" i="3"/>
  <c r="Q166" i="3"/>
  <c r="K167" i="3"/>
  <c r="O167" i="3"/>
  <c r="Q167" i="3"/>
  <c r="K168" i="3"/>
  <c r="O168" i="3"/>
  <c r="Q168" i="3"/>
  <c r="K169" i="3"/>
  <c r="O169" i="3"/>
  <c r="Q169" i="3"/>
  <c r="K170" i="3"/>
  <c r="O170" i="3"/>
  <c r="Q170" i="3"/>
  <c r="K171" i="3"/>
  <c r="O171" i="3"/>
  <c r="Q171" i="3"/>
  <c r="K172" i="3"/>
  <c r="O172" i="3"/>
  <c r="Q172" i="3"/>
  <c r="K173" i="3"/>
  <c r="O173" i="3"/>
  <c r="Q173" i="3"/>
  <c r="K174" i="3"/>
  <c r="O174" i="3"/>
  <c r="Q174" i="3"/>
  <c r="K175" i="3"/>
  <c r="O175" i="3"/>
  <c r="Q175" i="3"/>
  <c r="K176" i="3"/>
  <c r="O176" i="3"/>
  <c r="Q176" i="3"/>
  <c r="K177" i="3"/>
  <c r="O177" i="3"/>
  <c r="Q177" i="3"/>
  <c r="K178" i="3"/>
  <c r="O178" i="3"/>
  <c r="Q178" i="3"/>
  <c r="K179" i="3"/>
  <c r="O179" i="3"/>
  <c r="Q179" i="3"/>
  <c r="K180" i="3"/>
  <c r="O180" i="3"/>
  <c r="Q180" i="3"/>
  <c r="K181" i="3"/>
  <c r="O181" i="3"/>
  <c r="Q181" i="3"/>
  <c r="K182" i="3"/>
  <c r="O182" i="3"/>
  <c r="Q182" i="3"/>
  <c r="K183" i="3"/>
  <c r="O183" i="3"/>
  <c r="Q183" i="3"/>
  <c r="K184" i="3"/>
  <c r="O184" i="3"/>
  <c r="Q184" i="3"/>
  <c r="K185" i="3"/>
  <c r="O185" i="3"/>
  <c r="Q185" i="3"/>
  <c r="K186" i="3"/>
  <c r="O186" i="3"/>
  <c r="Q186" i="3"/>
  <c r="K187" i="3"/>
  <c r="O187" i="3"/>
  <c r="Q187" i="3"/>
  <c r="K188" i="3"/>
  <c r="O188" i="3"/>
  <c r="Q188" i="3"/>
  <c r="K189" i="3"/>
  <c r="O189" i="3"/>
  <c r="Q189" i="3"/>
  <c r="K190" i="3"/>
  <c r="O190" i="3"/>
  <c r="Q190" i="3"/>
  <c r="K191" i="3"/>
  <c r="O191" i="3"/>
  <c r="Q191" i="3"/>
  <c r="K192" i="3"/>
  <c r="O192" i="3"/>
  <c r="Q192" i="3"/>
  <c r="K193" i="3"/>
  <c r="O193" i="3"/>
  <c r="Q193" i="3"/>
  <c r="K194" i="3"/>
  <c r="O194" i="3"/>
  <c r="Q194" i="3"/>
  <c r="K195" i="3"/>
  <c r="O195" i="3"/>
  <c r="Q195" i="3"/>
  <c r="K196" i="3"/>
  <c r="O196" i="3"/>
  <c r="Q196" i="3"/>
  <c r="K197" i="3"/>
  <c r="O197" i="3"/>
  <c r="Q197" i="3"/>
  <c r="K198" i="3"/>
  <c r="O198" i="3"/>
  <c r="Q198" i="3"/>
  <c r="K199" i="3"/>
  <c r="O199" i="3"/>
  <c r="Q199" i="3"/>
  <c r="K200" i="3"/>
  <c r="O200" i="3"/>
  <c r="Q200" i="3"/>
  <c r="K201" i="3"/>
  <c r="O201" i="3"/>
  <c r="Q201" i="3"/>
  <c r="K202" i="3"/>
  <c r="O202" i="3"/>
  <c r="Q202" i="3"/>
  <c r="K203" i="3"/>
  <c r="O203" i="3"/>
  <c r="Q203" i="3"/>
  <c r="K204" i="3"/>
  <c r="O204" i="3"/>
  <c r="Q204" i="3"/>
  <c r="K205" i="3"/>
  <c r="O205" i="3"/>
  <c r="Q205" i="3"/>
  <c r="K206" i="3"/>
  <c r="O206" i="3"/>
  <c r="Q206" i="3"/>
  <c r="K207" i="3"/>
  <c r="O207" i="3"/>
  <c r="Q207" i="3"/>
  <c r="K208" i="3"/>
  <c r="O208" i="3"/>
  <c r="Q208" i="3"/>
  <c r="K209" i="3"/>
  <c r="O209" i="3"/>
  <c r="Q209" i="3"/>
  <c r="K210" i="3"/>
  <c r="O210" i="3"/>
  <c r="Q210" i="3"/>
  <c r="K211" i="3"/>
  <c r="O211" i="3"/>
  <c r="Q211" i="3"/>
  <c r="K212" i="3"/>
  <c r="O212" i="3"/>
  <c r="Q212" i="3"/>
  <c r="K213" i="3"/>
  <c r="O213" i="3"/>
  <c r="Q213" i="3"/>
  <c r="K214" i="3"/>
  <c r="O214" i="3"/>
  <c r="Q214" i="3"/>
  <c r="K215" i="3"/>
  <c r="O215" i="3"/>
  <c r="Q215" i="3"/>
  <c r="K216" i="3"/>
  <c r="O216" i="3"/>
  <c r="Q216" i="3"/>
  <c r="K217" i="3"/>
  <c r="O217" i="3"/>
  <c r="Q217" i="3"/>
  <c r="K218" i="3"/>
  <c r="O218" i="3"/>
  <c r="Q218" i="3"/>
  <c r="K219" i="3"/>
  <c r="O219" i="3"/>
  <c r="Q219" i="3"/>
  <c r="K220" i="3"/>
  <c r="O220" i="3"/>
  <c r="Q220" i="3"/>
  <c r="K221" i="3"/>
  <c r="O221" i="3"/>
  <c r="Q221" i="3"/>
  <c r="K222" i="3"/>
  <c r="O222" i="3"/>
  <c r="Q222" i="3"/>
  <c r="K223" i="3"/>
  <c r="O223" i="3"/>
  <c r="Q223" i="3"/>
  <c r="K224" i="3"/>
  <c r="O224" i="3"/>
  <c r="Q224" i="3"/>
  <c r="K225" i="3"/>
  <c r="O225" i="3"/>
  <c r="Q225" i="3"/>
  <c r="K226" i="3"/>
  <c r="O226" i="3"/>
  <c r="Q226" i="3"/>
  <c r="K227" i="3"/>
  <c r="O227" i="3"/>
  <c r="Q227" i="3"/>
  <c r="K228" i="3"/>
  <c r="O228" i="3"/>
  <c r="Q228" i="3"/>
  <c r="K229" i="3"/>
  <c r="O229" i="3"/>
  <c r="Q229" i="3"/>
  <c r="K230" i="3"/>
  <c r="O230" i="3"/>
  <c r="Q230" i="3"/>
  <c r="K231" i="3"/>
  <c r="O231" i="3"/>
  <c r="Q231" i="3"/>
  <c r="K232" i="3"/>
  <c r="O232" i="3"/>
  <c r="Q232" i="3"/>
  <c r="K233" i="3"/>
  <c r="O233" i="3"/>
  <c r="Q233" i="3"/>
  <c r="K234" i="3"/>
  <c r="O234" i="3"/>
  <c r="Q234" i="3"/>
  <c r="K235" i="3"/>
  <c r="O235" i="3"/>
  <c r="Q235" i="3"/>
  <c r="K236" i="3"/>
  <c r="O236" i="3"/>
  <c r="Q236" i="3"/>
  <c r="K237" i="3"/>
  <c r="O237" i="3"/>
  <c r="Q237" i="3"/>
  <c r="K238" i="3"/>
  <c r="O238" i="3"/>
  <c r="Q238" i="3"/>
  <c r="K239" i="3"/>
  <c r="O239" i="3"/>
  <c r="Q239" i="3"/>
  <c r="K240" i="3"/>
  <c r="O240" i="3"/>
  <c r="Q240" i="3"/>
  <c r="K241" i="3"/>
  <c r="O241" i="3"/>
  <c r="Q241" i="3"/>
  <c r="K242" i="3"/>
  <c r="O242" i="3"/>
  <c r="Q242" i="3"/>
  <c r="K243" i="3"/>
  <c r="O243" i="3"/>
  <c r="Q243" i="3"/>
  <c r="K244" i="3"/>
  <c r="O244" i="3"/>
  <c r="Q244" i="3"/>
  <c r="K245" i="3"/>
  <c r="O245" i="3"/>
  <c r="Q245" i="3"/>
  <c r="K246" i="3"/>
  <c r="O246" i="3"/>
  <c r="Q246" i="3"/>
  <c r="K247" i="3"/>
  <c r="O247" i="3"/>
  <c r="Q247" i="3"/>
  <c r="K248" i="3"/>
  <c r="O248" i="3"/>
  <c r="Q248" i="3"/>
  <c r="K249" i="3"/>
  <c r="O249" i="3"/>
  <c r="Q249" i="3"/>
  <c r="K250" i="3"/>
  <c r="O250" i="3"/>
  <c r="Q250" i="3"/>
  <c r="K251" i="3"/>
  <c r="O251" i="3"/>
  <c r="Q251" i="3"/>
  <c r="K252" i="3"/>
  <c r="O252" i="3"/>
  <c r="Q252" i="3"/>
  <c r="K253" i="3"/>
  <c r="O253" i="3"/>
  <c r="Q253" i="3"/>
  <c r="K254" i="3"/>
  <c r="O254" i="3"/>
  <c r="Q254" i="3"/>
  <c r="K255" i="3"/>
  <c r="O255" i="3"/>
  <c r="Q255" i="3"/>
  <c r="K256" i="3"/>
  <c r="O256" i="3"/>
  <c r="Q256" i="3"/>
  <c r="K257" i="3"/>
  <c r="O257" i="3"/>
  <c r="Q257" i="3"/>
  <c r="K258" i="3"/>
  <c r="O258" i="3"/>
  <c r="Q258" i="3"/>
  <c r="K259" i="3"/>
  <c r="O259" i="3"/>
  <c r="Q259" i="3"/>
  <c r="K260" i="3"/>
  <c r="O260" i="3"/>
  <c r="Q260" i="3"/>
  <c r="K261" i="3"/>
  <c r="O261" i="3"/>
  <c r="Q261" i="3"/>
  <c r="K262" i="3"/>
  <c r="O262" i="3"/>
  <c r="Q262" i="3"/>
  <c r="K263" i="3"/>
  <c r="O263" i="3"/>
  <c r="Q263" i="3"/>
  <c r="K264" i="3"/>
  <c r="O264" i="3"/>
  <c r="Q264" i="3"/>
  <c r="K265" i="3"/>
  <c r="O265" i="3"/>
  <c r="Q265" i="3"/>
  <c r="K266" i="3"/>
  <c r="O266" i="3"/>
  <c r="Q266" i="3"/>
  <c r="K267" i="3"/>
  <c r="O267" i="3"/>
  <c r="Q267" i="3"/>
  <c r="K268" i="3"/>
  <c r="O268" i="3"/>
  <c r="Q268" i="3"/>
  <c r="K269" i="3"/>
  <c r="O269" i="3"/>
  <c r="Q269" i="3"/>
  <c r="K270" i="3"/>
  <c r="O270" i="3"/>
  <c r="Q270" i="3"/>
  <c r="K271" i="3"/>
  <c r="O271" i="3"/>
  <c r="Q271" i="3"/>
  <c r="K272" i="3"/>
  <c r="O272" i="3"/>
  <c r="Q272" i="3"/>
  <c r="K273" i="3"/>
  <c r="O273" i="3"/>
  <c r="Q273" i="3"/>
  <c r="K274" i="3"/>
  <c r="O274" i="3"/>
  <c r="Q274" i="3"/>
  <c r="K275" i="3"/>
  <c r="O275" i="3"/>
  <c r="Q275" i="3"/>
  <c r="K276" i="3"/>
  <c r="O276" i="3"/>
  <c r="Q276" i="3"/>
  <c r="K277" i="3"/>
  <c r="O277" i="3"/>
  <c r="Q277" i="3"/>
  <c r="K278" i="3"/>
  <c r="O278" i="3"/>
  <c r="Q278" i="3"/>
  <c r="K279" i="3"/>
  <c r="O279" i="3"/>
  <c r="Q279" i="3"/>
  <c r="K280" i="3"/>
  <c r="O280" i="3"/>
  <c r="Q280" i="3"/>
  <c r="K281" i="3"/>
  <c r="O281" i="3"/>
  <c r="Q281" i="3"/>
  <c r="K282" i="3"/>
  <c r="O282" i="3"/>
  <c r="Q282" i="3"/>
  <c r="K283" i="3"/>
  <c r="O283" i="3"/>
  <c r="Q283" i="3"/>
  <c r="K284" i="3"/>
  <c r="O284" i="3"/>
  <c r="Q284" i="3"/>
  <c r="K285" i="3"/>
  <c r="O285" i="3"/>
  <c r="Q285" i="3"/>
  <c r="K286" i="3"/>
  <c r="O286" i="3"/>
  <c r="Q286" i="3"/>
  <c r="K287" i="3"/>
  <c r="O287" i="3"/>
  <c r="Q287" i="3"/>
  <c r="K288" i="3"/>
  <c r="O288" i="3"/>
  <c r="Q288" i="3"/>
  <c r="K289" i="3"/>
  <c r="O289" i="3"/>
  <c r="Q289" i="3"/>
  <c r="K290" i="3"/>
  <c r="O290" i="3"/>
  <c r="Q290" i="3"/>
  <c r="K291" i="3"/>
  <c r="O291" i="3"/>
  <c r="Q291" i="3"/>
  <c r="K292" i="3"/>
  <c r="O292" i="3"/>
  <c r="Q292" i="3"/>
  <c r="K293" i="3"/>
  <c r="O293" i="3"/>
  <c r="Q293" i="3"/>
  <c r="K294" i="3"/>
  <c r="O294" i="3"/>
  <c r="Q294" i="3"/>
  <c r="K295" i="3"/>
  <c r="O295" i="3"/>
  <c r="Q295" i="3"/>
  <c r="K296" i="3"/>
  <c r="O296" i="3"/>
  <c r="Q296" i="3"/>
  <c r="K297" i="3"/>
  <c r="O297" i="3"/>
  <c r="Q297" i="3"/>
  <c r="K298" i="3"/>
  <c r="O298" i="3"/>
  <c r="Q298" i="3"/>
  <c r="K299" i="3"/>
  <c r="O299" i="3"/>
  <c r="Q299" i="3"/>
  <c r="K300" i="3"/>
  <c r="O300" i="3"/>
  <c r="Q300" i="3"/>
  <c r="K301" i="3"/>
  <c r="O301" i="3"/>
  <c r="Q301" i="3"/>
  <c r="K302" i="3"/>
  <c r="O302" i="3"/>
  <c r="Q302" i="3"/>
  <c r="K303" i="3"/>
  <c r="O303" i="3"/>
  <c r="Q303" i="3"/>
  <c r="K304" i="3"/>
  <c r="O304" i="3"/>
  <c r="Q304" i="3"/>
  <c r="K305" i="3"/>
  <c r="O305" i="3"/>
  <c r="Q305" i="3"/>
  <c r="K306" i="3"/>
  <c r="O306" i="3"/>
  <c r="Q306" i="3"/>
  <c r="K307" i="3"/>
  <c r="O307" i="3"/>
  <c r="Q307" i="3"/>
  <c r="K308" i="3"/>
  <c r="O308" i="3"/>
  <c r="Q308" i="3"/>
  <c r="K309" i="3"/>
  <c r="O309" i="3"/>
  <c r="Q309" i="3"/>
  <c r="K310" i="3"/>
  <c r="O310" i="3"/>
  <c r="Q310" i="3"/>
  <c r="K311" i="3"/>
  <c r="O311" i="3"/>
  <c r="Q311" i="3"/>
  <c r="K312" i="3"/>
  <c r="O312" i="3"/>
  <c r="Q312" i="3"/>
  <c r="K313" i="3"/>
  <c r="O313" i="3"/>
  <c r="Q313" i="3"/>
  <c r="K314" i="3"/>
  <c r="O314" i="3"/>
  <c r="Q314" i="3"/>
  <c r="K315" i="3"/>
  <c r="O315" i="3"/>
  <c r="Q315" i="3"/>
  <c r="K316" i="3"/>
  <c r="O316" i="3"/>
  <c r="Q316" i="3"/>
  <c r="K317" i="3"/>
  <c r="O317" i="3"/>
  <c r="Q317" i="3"/>
  <c r="K318" i="3"/>
  <c r="O318" i="3"/>
  <c r="Q318" i="3"/>
  <c r="K319" i="3"/>
  <c r="O319" i="3"/>
  <c r="Q319" i="3"/>
  <c r="K320" i="3"/>
  <c r="O320" i="3"/>
  <c r="Q320" i="3"/>
  <c r="K321" i="3"/>
  <c r="O321" i="3"/>
  <c r="Q321" i="3"/>
  <c r="K322" i="3"/>
  <c r="O322" i="3"/>
  <c r="Q322" i="3"/>
  <c r="K323" i="3"/>
  <c r="O323" i="3"/>
  <c r="Q323" i="3"/>
  <c r="K324" i="3"/>
  <c r="O324" i="3"/>
  <c r="Q324" i="3"/>
  <c r="K325" i="3"/>
  <c r="O325" i="3"/>
  <c r="Q325" i="3"/>
  <c r="K326" i="3"/>
  <c r="O326" i="3"/>
  <c r="Q326" i="3"/>
  <c r="K327" i="3"/>
  <c r="O327" i="3"/>
  <c r="Q327" i="3"/>
  <c r="K328" i="3"/>
  <c r="O328" i="3"/>
  <c r="Q328" i="3"/>
  <c r="K329" i="3"/>
  <c r="O329" i="3"/>
  <c r="Q329" i="3"/>
  <c r="K330" i="3"/>
  <c r="O330" i="3"/>
  <c r="Q330" i="3"/>
  <c r="K331" i="3"/>
  <c r="O331" i="3"/>
  <c r="Q331" i="3"/>
  <c r="K332" i="3"/>
  <c r="O332" i="3"/>
  <c r="Q332" i="3"/>
  <c r="K14" i="3" l="1"/>
  <c r="O14" i="3"/>
  <c r="Q14" i="3"/>
  <c r="K17" i="3"/>
  <c r="K15" i="3" l="1"/>
  <c r="K16" i="3"/>
  <c r="K18" i="3"/>
  <c r="K19" i="3"/>
  <c r="K20" i="3"/>
  <c r="K21" i="3"/>
  <c r="K22" i="3"/>
  <c r="K23" i="3"/>
  <c r="K24" i="3"/>
  <c r="K25" i="3"/>
  <c r="K26" i="3"/>
  <c r="K27" i="3"/>
  <c r="K28" i="3"/>
  <c r="K29" i="3"/>
  <c r="K30" i="3"/>
  <c r="K31" i="3"/>
  <c r="K32" i="3"/>
  <c r="K33" i="3"/>
  <c r="K34" i="3"/>
  <c r="K35" i="3"/>
  <c r="K36" i="3"/>
  <c r="K37" i="3"/>
  <c r="K38" i="3"/>
  <c r="K39" i="3"/>
  <c r="K40" i="3"/>
  <c r="K41" i="3"/>
  <c r="K42" i="3"/>
  <c r="K43" i="3"/>
  <c r="K44" i="3"/>
  <c r="K45" i="3"/>
  <c r="K46" i="3"/>
  <c r="K47" i="3"/>
  <c r="K48" i="3"/>
  <c r="K49" i="3"/>
  <c r="K50" i="3"/>
  <c r="K51" i="3"/>
  <c r="K52" i="3"/>
  <c r="K53" i="3"/>
  <c r="K54" i="3"/>
  <c r="K55" i="3"/>
  <c r="K56" i="3"/>
  <c r="K57" i="3"/>
  <c r="K58" i="3"/>
  <c r="K59" i="3"/>
  <c r="K60" i="3"/>
  <c r="K61" i="3"/>
  <c r="K62" i="3"/>
  <c r="K63" i="3"/>
  <c r="K64" i="3"/>
  <c r="K65" i="3"/>
  <c r="K66" i="3"/>
  <c r="K67" i="3"/>
  <c r="K68" i="3"/>
  <c r="K69" i="3"/>
  <c r="K70" i="3"/>
  <c r="K71" i="3"/>
  <c r="K72" i="3"/>
  <c r="K73" i="3"/>
  <c r="K74" i="3"/>
  <c r="K75" i="3"/>
  <c r="K76" i="3"/>
  <c r="K77" i="3"/>
  <c r="K78" i="3"/>
  <c r="K79" i="3"/>
  <c r="K80" i="3"/>
  <c r="K81" i="3"/>
  <c r="K82" i="3"/>
  <c r="K83" i="3"/>
  <c r="K84" i="3"/>
  <c r="K85" i="3"/>
  <c r="K86" i="3"/>
  <c r="K87" i="3"/>
  <c r="K88" i="3"/>
  <c r="K89" i="3"/>
  <c r="K90" i="3"/>
  <c r="K91" i="3"/>
  <c r="K92" i="3"/>
  <c r="K93" i="3"/>
  <c r="K94" i="3"/>
  <c r="K95" i="3"/>
  <c r="K96" i="3"/>
  <c r="K97" i="3"/>
  <c r="K98" i="3"/>
  <c r="K99" i="3"/>
  <c r="K100" i="3"/>
  <c r="K101" i="3"/>
  <c r="K102" i="3"/>
  <c r="K103" i="3"/>
  <c r="K104" i="3"/>
  <c r="K105" i="3"/>
  <c r="K106" i="3"/>
  <c r="K107" i="3"/>
  <c r="K108" i="3"/>
  <c r="K109" i="3"/>
  <c r="K110" i="3"/>
  <c r="K111" i="3"/>
  <c r="K112" i="3"/>
  <c r="K113" i="3"/>
  <c r="K13" i="3"/>
  <c r="K12" i="3" l="1"/>
  <c r="B12" i="3" s="1"/>
  <c r="B13" i="3" l="1"/>
  <c r="E12" i="6"/>
  <c r="H12" i="6" s="1"/>
  <c r="B14" i="3" l="1"/>
  <c r="B14" i="6" s="1"/>
  <c r="C5" i="6"/>
  <c r="C3" i="6"/>
  <c r="H2" i="6"/>
  <c r="F2" i="6"/>
  <c r="C2" i="6"/>
  <c r="K4" i="3"/>
  <c r="K2" i="3"/>
  <c r="C3" i="3"/>
  <c r="C4" i="3"/>
  <c r="C5" i="3"/>
  <c r="I2" i="3"/>
  <c r="C2" i="3"/>
  <c r="B15" i="3" l="1"/>
  <c r="B15" i="6" s="1"/>
  <c r="O15" i="3"/>
  <c r="Q15" i="3"/>
  <c r="O16" i="3"/>
  <c r="Q16" i="3"/>
  <c r="O17" i="3"/>
  <c r="Q17" i="3"/>
  <c r="O18" i="3"/>
  <c r="Q18" i="3"/>
  <c r="O19" i="3"/>
  <c r="Q19" i="3"/>
  <c r="O20" i="3"/>
  <c r="Q20" i="3"/>
  <c r="O21" i="3"/>
  <c r="Q21" i="3"/>
  <c r="O22" i="3"/>
  <c r="Q22" i="3"/>
  <c r="O23" i="3"/>
  <c r="Q23" i="3"/>
  <c r="O24" i="3"/>
  <c r="Q24" i="3"/>
  <c r="O25" i="3"/>
  <c r="Q25" i="3"/>
  <c r="O26" i="3"/>
  <c r="Q26" i="3"/>
  <c r="O27" i="3"/>
  <c r="Q27" i="3"/>
  <c r="O28" i="3"/>
  <c r="Q28" i="3"/>
  <c r="O29" i="3"/>
  <c r="Q29" i="3"/>
  <c r="O30" i="3"/>
  <c r="Q30" i="3"/>
  <c r="O31" i="3"/>
  <c r="Q31" i="3"/>
  <c r="O32" i="3"/>
  <c r="Q32" i="3"/>
  <c r="O33" i="3"/>
  <c r="Q33" i="3"/>
  <c r="O34" i="3"/>
  <c r="Q34" i="3"/>
  <c r="O35" i="3"/>
  <c r="Q35" i="3"/>
  <c r="O36" i="3"/>
  <c r="Q36" i="3"/>
  <c r="O37" i="3"/>
  <c r="Q37" i="3"/>
  <c r="O38" i="3"/>
  <c r="Q38" i="3"/>
  <c r="O39" i="3"/>
  <c r="Q39" i="3"/>
  <c r="O40" i="3"/>
  <c r="Q40" i="3"/>
  <c r="O41" i="3"/>
  <c r="Q41" i="3"/>
  <c r="O42" i="3"/>
  <c r="Q42" i="3"/>
  <c r="O43" i="3"/>
  <c r="Q43" i="3"/>
  <c r="O44" i="3"/>
  <c r="Q44" i="3"/>
  <c r="O45" i="3"/>
  <c r="Q45" i="3"/>
  <c r="O46" i="3"/>
  <c r="Q46" i="3"/>
  <c r="O47" i="3"/>
  <c r="Q47" i="3"/>
  <c r="O48" i="3"/>
  <c r="Q48" i="3"/>
  <c r="O49" i="3"/>
  <c r="Q49" i="3"/>
  <c r="O50" i="3"/>
  <c r="Q50" i="3"/>
  <c r="O51" i="3"/>
  <c r="Q51" i="3"/>
  <c r="O52" i="3"/>
  <c r="Q52" i="3"/>
  <c r="O53" i="3"/>
  <c r="Q53" i="3"/>
  <c r="O54" i="3"/>
  <c r="Q54" i="3"/>
  <c r="O55" i="3"/>
  <c r="Q55" i="3"/>
  <c r="O56" i="3"/>
  <c r="Q56" i="3"/>
  <c r="O57" i="3"/>
  <c r="Q57" i="3"/>
  <c r="O58" i="3"/>
  <c r="Q58" i="3"/>
  <c r="O59" i="3"/>
  <c r="Q59" i="3"/>
  <c r="O60" i="3"/>
  <c r="Q60" i="3"/>
  <c r="O61" i="3"/>
  <c r="Q61" i="3"/>
  <c r="O62" i="3"/>
  <c r="Q62" i="3"/>
  <c r="O63" i="3"/>
  <c r="Q63" i="3"/>
  <c r="O64" i="3"/>
  <c r="Q64" i="3"/>
  <c r="O65" i="3"/>
  <c r="Q65" i="3"/>
  <c r="O66" i="3"/>
  <c r="Q66" i="3"/>
  <c r="O67" i="3"/>
  <c r="Q67" i="3"/>
  <c r="O68" i="3"/>
  <c r="Q68" i="3"/>
  <c r="O69" i="3"/>
  <c r="Q69" i="3"/>
  <c r="O70" i="3"/>
  <c r="Q70" i="3"/>
  <c r="O71" i="3"/>
  <c r="Q71" i="3"/>
  <c r="O72" i="3"/>
  <c r="Q72" i="3"/>
  <c r="O73" i="3"/>
  <c r="Q73" i="3"/>
  <c r="O74" i="3"/>
  <c r="Q74" i="3"/>
  <c r="O75" i="3"/>
  <c r="Q75" i="3"/>
  <c r="O76" i="3"/>
  <c r="Q76" i="3"/>
  <c r="O77" i="3"/>
  <c r="Q77" i="3"/>
  <c r="O78" i="3"/>
  <c r="Q78" i="3"/>
  <c r="O79" i="3"/>
  <c r="Q79" i="3"/>
  <c r="O80" i="3"/>
  <c r="Q80" i="3"/>
  <c r="O81" i="3"/>
  <c r="Q81" i="3"/>
  <c r="O82" i="3"/>
  <c r="Q82" i="3"/>
  <c r="O83" i="3"/>
  <c r="Q83" i="3"/>
  <c r="O84" i="3"/>
  <c r="Q84" i="3"/>
  <c r="O85" i="3"/>
  <c r="Q85" i="3"/>
  <c r="O86" i="3"/>
  <c r="Q86" i="3"/>
  <c r="O87" i="3"/>
  <c r="Q87" i="3"/>
  <c r="O88" i="3"/>
  <c r="Q88" i="3"/>
  <c r="O89" i="3"/>
  <c r="Q89" i="3"/>
  <c r="O90" i="3"/>
  <c r="Q90" i="3"/>
  <c r="O91" i="3"/>
  <c r="Q91" i="3"/>
  <c r="O92" i="3"/>
  <c r="Q92" i="3"/>
  <c r="O93" i="3"/>
  <c r="Q93" i="3"/>
  <c r="O94" i="3"/>
  <c r="Q94" i="3"/>
  <c r="O95" i="3"/>
  <c r="Q95" i="3"/>
  <c r="O96" i="3"/>
  <c r="Q96" i="3"/>
  <c r="O97" i="3"/>
  <c r="Q97" i="3"/>
  <c r="O98" i="3"/>
  <c r="Q98" i="3"/>
  <c r="O99" i="3"/>
  <c r="Q99" i="3"/>
  <c r="O100" i="3"/>
  <c r="Q100" i="3"/>
  <c r="O101" i="3"/>
  <c r="Q101" i="3"/>
  <c r="O102" i="3"/>
  <c r="Q102" i="3"/>
  <c r="O103" i="3"/>
  <c r="Q103" i="3"/>
  <c r="O104" i="3"/>
  <c r="Q104" i="3"/>
  <c r="O105" i="3"/>
  <c r="Q105" i="3"/>
  <c r="O106" i="3"/>
  <c r="Q106" i="3"/>
  <c r="O107" i="3"/>
  <c r="Q107" i="3"/>
  <c r="O108" i="3"/>
  <c r="Q108" i="3"/>
  <c r="O109" i="3"/>
  <c r="Q109" i="3"/>
  <c r="O110" i="3"/>
  <c r="Q110" i="3"/>
  <c r="O111" i="3"/>
  <c r="Q111" i="3"/>
  <c r="O112" i="3"/>
  <c r="Q112" i="3"/>
  <c r="O113" i="3"/>
  <c r="Q113" i="3"/>
  <c r="C60" i="2"/>
  <c r="C61" i="2"/>
  <c r="C62" i="2"/>
  <c r="C51" i="2"/>
  <c r="C52" i="2"/>
  <c r="C53" i="2"/>
  <c r="C54" i="2"/>
  <c r="C55" i="2"/>
  <c r="C56" i="2"/>
  <c r="C57" i="2"/>
  <c r="C58" i="2"/>
  <c r="C59"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B16" i="3" l="1"/>
  <c r="B16" i="6" s="1"/>
  <c r="E13" i="6"/>
  <c r="H13" i="6" s="1"/>
  <c r="O13" i="3"/>
  <c r="B17" i="3" l="1"/>
  <c r="B17" i="6" s="1"/>
  <c r="F2" i="8"/>
  <c r="E238" i="8" s="1"/>
  <c r="F13" i="6"/>
  <c r="D13" i="6"/>
  <c r="C13" i="6"/>
  <c r="A13" i="6"/>
  <c r="F12" i="6"/>
  <c r="D12" i="6"/>
  <c r="C12" i="6"/>
  <c r="A12" i="6"/>
  <c r="G13" i="2" s="1"/>
  <c r="C13" i="2"/>
  <c r="Q12" i="3"/>
  <c r="O12" i="3"/>
  <c r="Q13" i="3"/>
  <c r="B18" i="3" l="1"/>
  <c r="B18" i="6" s="1"/>
  <c r="G60" i="2"/>
  <c r="G61" i="2"/>
  <c r="G62" i="2"/>
  <c r="G51" i="2"/>
  <c r="G52" i="2"/>
  <c r="G53" i="2"/>
  <c r="G54" i="2"/>
  <c r="G55" i="2"/>
  <c r="G56" i="2"/>
  <c r="G57" i="2"/>
  <c r="G58" i="2"/>
  <c r="G59"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E4" i="8"/>
  <c r="E8" i="8"/>
  <c r="E12" i="8"/>
  <c r="E16" i="8"/>
  <c r="E20" i="8"/>
  <c r="E24" i="8"/>
  <c r="E28" i="8"/>
  <c r="E32" i="8"/>
  <c r="E36" i="8"/>
  <c r="E40" i="8"/>
  <c r="E44" i="8"/>
  <c r="E52" i="8"/>
  <c r="E64" i="8"/>
  <c r="E73" i="8"/>
  <c r="E87" i="8"/>
  <c r="E96" i="8"/>
  <c r="E105" i="8"/>
  <c r="E119" i="8"/>
  <c r="E128" i="8"/>
  <c r="E137" i="8"/>
  <c r="E141" i="8"/>
  <c r="E151" i="8"/>
  <c r="E182" i="8"/>
  <c r="E218" i="8"/>
  <c r="E2" i="8"/>
  <c r="E3" i="8"/>
  <c r="E7" i="8"/>
  <c r="E11" i="8"/>
  <c r="E15" i="8"/>
  <c r="E19" i="8"/>
  <c r="E23" i="8"/>
  <c r="E27" i="8"/>
  <c r="E31" i="8"/>
  <c r="E35" i="8"/>
  <c r="E39" i="8"/>
  <c r="E43" i="8"/>
  <c r="E48" i="8"/>
  <c r="E56" i="8"/>
  <c r="E71" i="8"/>
  <c r="E80" i="8"/>
  <c r="E89" i="8"/>
  <c r="E103" i="8"/>
  <c r="E112" i="8"/>
  <c r="E121" i="8"/>
  <c r="E135" i="8"/>
  <c r="E139" i="8"/>
  <c r="E146" i="8"/>
  <c r="E154" i="8"/>
  <c r="E190" i="8"/>
  <c r="E248" i="8"/>
  <c r="E244" i="8"/>
  <c r="E240" i="8"/>
  <c r="E236" i="8"/>
  <c r="E232" i="8"/>
  <c r="E228" i="8"/>
  <c r="E224" i="8"/>
  <c r="E220" i="8"/>
  <c r="E216" i="8"/>
  <c r="E212" i="8"/>
  <c r="E208" i="8"/>
  <c r="E204" i="8"/>
  <c r="E200" i="8"/>
  <c r="E196" i="8"/>
  <c r="E192" i="8"/>
  <c r="E188" i="8"/>
  <c r="E184" i="8"/>
  <c r="E180" i="8"/>
  <c r="E176" i="8"/>
  <c r="E172" i="8"/>
  <c r="E168" i="8"/>
  <c r="E164" i="8"/>
  <c r="E160" i="8"/>
  <c r="E156" i="8"/>
  <c r="E152" i="8"/>
  <c r="E148" i="8"/>
  <c r="E144" i="8"/>
  <c r="E140" i="8"/>
  <c r="E249" i="8"/>
  <c r="E245" i="8"/>
  <c r="E241" i="8"/>
  <c r="E237" i="8"/>
  <c r="E233" i="8"/>
  <c r="E229" i="8"/>
  <c r="E225" i="8"/>
  <c r="E221" i="8"/>
  <c r="E217" i="8"/>
  <c r="E213" i="8"/>
  <c r="E209" i="8"/>
  <c r="E205" i="8"/>
  <c r="E201" i="8"/>
  <c r="E197" i="8"/>
  <c r="E193" i="8"/>
  <c r="E189" i="8"/>
  <c r="E185" i="8"/>
  <c r="E181" i="8"/>
  <c r="E177" i="8"/>
  <c r="E173" i="8"/>
  <c r="E169" i="8"/>
  <c r="E165" i="8"/>
  <c r="E161" i="8"/>
  <c r="E157" i="8"/>
  <c r="E250" i="8"/>
  <c r="E247" i="8"/>
  <c r="E243" i="8"/>
  <c r="E239" i="8"/>
  <c r="E235" i="8"/>
  <c r="E231" i="8"/>
  <c r="E227" i="8"/>
  <c r="E223" i="8"/>
  <c r="E219" i="8"/>
  <c r="E215" i="8"/>
  <c r="E211" i="8"/>
  <c r="E207" i="8"/>
  <c r="E203" i="8"/>
  <c r="E199" i="8"/>
  <c r="E195" i="8"/>
  <c r="E191" i="8"/>
  <c r="E187" i="8"/>
  <c r="E183" i="8"/>
  <c r="E179" i="8"/>
  <c r="E175" i="8"/>
  <c r="E171" i="8"/>
  <c r="E167" i="8"/>
  <c r="E163" i="8"/>
  <c r="E159" i="8"/>
  <c r="E155" i="8"/>
  <c r="E246" i="8"/>
  <c r="E234" i="8"/>
  <c r="E242" i="8"/>
  <c r="E226" i="8"/>
  <c r="E210" i="8"/>
  <c r="E194" i="8"/>
  <c r="E178" i="8"/>
  <c r="E162" i="8"/>
  <c r="E147" i="8"/>
  <c r="E145" i="8"/>
  <c r="E138" i="8"/>
  <c r="E134" i="8"/>
  <c r="E130" i="8"/>
  <c r="E126" i="8"/>
  <c r="E122" i="8"/>
  <c r="E118" i="8"/>
  <c r="E114" i="8"/>
  <c r="E110" i="8"/>
  <c r="E106" i="8"/>
  <c r="E102" i="8"/>
  <c r="E98" i="8"/>
  <c r="E94" i="8"/>
  <c r="E90" i="8"/>
  <c r="E86" i="8"/>
  <c r="E82" i="8"/>
  <c r="E78" i="8"/>
  <c r="E74" i="8"/>
  <c r="E70" i="8"/>
  <c r="E66" i="8"/>
  <c r="E62" i="8"/>
  <c r="E14" i="8"/>
  <c r="E26" i="8"/>
  <c r="E42" i="8"/>
  <c r="E50" i="8"/>
  <c r="E58" i="8"/>
  <c r="E63" i="8"/>
  <c r="E65" i="8"/>
  <c r="E79" i="8"/>
  <c r="E81" i="8"/>
  <c r="E97" i="8"/>
  <c r="E104" i="8"/>
  <c r="E5" i="8"/>
  <c r="E9" i="8"/>
  <c r="E13" i="8"/>
  <c r="E17" i="8"/>
  <c r="E21" i="8"/>
  <c r="E25" i="8"/>
  <c r="E29" i="8"/>
  <c r="E33" i="8"/>
  <c r="E37" i="8"/>
  <c r="E41" i="8"/>
  <c r="E45" i="8"/>
  <c r="E49" i="8"/>
  <c r="E53" i="8"/>
  <c r="E57" i="8"/>
  <c r="E60" i="8"/>
  <c r="E67" i="8"/>
  <c r="E69" i="8"/>
  <c r="E76" i="8"/>
  <c r="E83" i="8"/>
  <c r="E85" i="8"/>
  <c r="E92" i="8"/>
  <c r="E99" i="8"/>
  <c r="E101" i="8"/>
  <c r="E108" i="8"/>
  <c r="E115" i="8"/>
  <c r="E117" i="8"/>
  <c r="E124" i="8"/>
  <c r="E131" i="8"/>
  <c r="E133" i="8"/>
  <c r="E143" i="8"/>
  <c r="E150" i="8"/>
  <c r="E153" i="8"/>
  <c r="E166" i="8"/>
  <c r="E174" i="8"/>
  <c r="E202" i="8"/>
  <c r="E47" i="8"/>
  <c r="E51" i="8"/>
  <c r="E55" i="8"/>
  <c r="E59" i="8"/>
  <c r="E61" i="8"/>
  <c r="E68" i="8"/>
  <c r="E75" i="8"/>
  <c r="E77" i="8"/>
  <c r="E84" i="8"/>
  <c r="E91" i="8"/>
  <c r="E93" i="8"/>
  <c r="E100" i="8"/>
  <c r="E107" i="8"/>
  <c r="E109" i="8"/>
  <c r="E116" i="8"/>
  <c r="E123" i="8"/>
  <c r="E125" i="8"/>
  <c r="E132" i="8"/>
  <c r="E142" i="8"/>
  <c r="E149" i="8"/>
  <c r="E170" i="8"/>
  <c r="E198" i="8"/>
  <c r="E206" i="8"/>
  <c r="E230" i="8"/>
  <c r="E6" i="8"/>
  <c r="E10" i="8"/>
  <c r="E18" i="8"/>
  <c r="E22" i="8"/>
  <c r="E30" i="8"/>
  <c r="E34" i="8"/>
  <c r="E38" i="8"/>
  <c r="E46" i="8"/>
  <c r="E54" i="8"/>
  <c r="E72" i="8"/>
  <c r="E88" i="8"/>
  <c r="E95" i="8"/>
  <c r="E111" i="8"/>
  <c r="E113" i="8"/>
  <c r="E120" i="8"/>
  <c r="E127" i="8"/>
  <c r="E129" i="8"/>
  <c r="E136" i="8"/>
  <c r="E158" i="8"/>
  <c r="E186" i="8"/>
  <c r="E214" i="8"/>
  <c r="E222" i="8"/>
  <c r="B19" i="3" l="1"/>
  <c r="B19" i="6" s="1"/>
  <c r="G100" i="8"/>
  <c r="H100" i="8" s="1"/>
  <c r="G120" i="8"/>
  <c r="H120" i="8" s="1"/>
  <c r="G92" i="8"/>
  <c r="H92" i="8" s="1"/>
  <c r="G243" i="8"/>
  <c r="H243" i="8" s="1"/>
  <c r="G31" i="8"/>
  <c r="H31" i="8" s="1"/>
  <c r="G51" i="8"/>
  <c r="H51" i="8" s="1"/>
  <c r="G134" i="8"/>
  <c r="H134" i="8" s="1"/>
  <c r="G55" i="8"/>
  <c r="H55" i="8" s="1"/>
  <c r="G83" i="8"/>
  <c r="H83" i="8" s="1"/>
  <c r="G131" i="8"/>
  <c r="H131" i="8" s="1"/>
  <c r="G172" i="8"/>
  <c r="H172" i="8" s="1"/>
  <c r="G236" i="8"/>
  <c r="H236" i="8" s="1"/>
  <c r="G198" i="8"/>
  <c r="H198" i="8" s="1"/>
  <c r="G246" i="8"/>
  <c r="H246" i="8" s="1"/>
  <c r="G213" i="8"/>
  <c r="H213" i="8" s="1"/>
  <c r="G17" i="8"/>
  <c r="H17" i="8" s="1"/>
  <c r="G211" i="8"/>
  <c r="H211" i="8" s="1"/>
  <c r="G57" i="8"/>
  <c r="H57" i="8" s="1"/>
  <c r="G142" i="8"/>
  <c r="H142" i="8" s="1"/>
  <c r="G132" i="8"/>
  <c r="H132" i="8" s="1"/>
  <c r="G68" i="8"/>
  <c r="H68" i="8" s="1"/>
  <c r="G16" i="8"/>
  <c r="H16" i="8" s="1"/>
  <c r="G163" i="8"/>
  <c r="H163" i="8" s="1"/>
  <c r="G146" i="8"/>
  <c r="H146" i="8" s="1"/>
  <c r="G137" i="8"/>
  <c r="H137" i="8" s="1"/>
  <c r="G114" i="8"/>
  <c r="H114" i="8" s="1"/>
  <c r="G105" i="8"/>
  <c r="H105" i="8" s="1"/>
  <c r="G82" i="8"/>
  <c r="H82" i="8" s="1"/>
  <c r="G73" i="8"/>
  <c r="H73" i="8" s="1"/>
  <c r="G52" i="8"/>
  <c r="H52" i="8" s="1"/>
  <c r="G44" i="8"/>
  <c r="H44" i="8" s="1"/>
  <c r="G195" i="8"/>
  <c r="H195" i="8" s="1"/>
  <c r="G159" i="8"/>
  <c r="H159" i="8" s="1"/>
  <c r="G138" i="8"/>
  <c r="H138" i="8" s="1"/>
  <c r="G129" i="8"/>
  <c r="H129" i="8" s="1"/>
  <c r="G106" i="8"/>
  <c r="H106" i="8" s="1"/>
  <c r="G97" i="8"/>
  <c r="H97" i="8" s="1"/>
  <c r="G74" i="8"/>
  <c r="H74" i="8" s="1"/>
  <c r="G65" i="8"/>
  <c r="H65" i="8" s="1"/>
  <c r="G54" i="8"/>
  <c r="H54" i="8" s="1"/>
  <c r="G46" i="8"/>
  <c r="H46" i="8" s="1"/>
  <c r="G38" i="8"/>
  <c r="H38" i="8" s="1"/>
  <c r="G30" i="8"/>
  <c r="H30" i="8" s="1"/>
  <c r="G22" i="8"/>
  <c r="H22" i="8" s="1"/>
  <c r="G14" i="8"/>
  <c r="H14" i="8" s="1"/>
  <c r="G6" i="8"/>
  <c r="H6" i="8" s="1"/>
  <c r="G39" i="8"/>
  <c r="H39" i="8" s="1"/>
  <c r="G23" i="8"/>
  <c r="H23" i="8" s="1"/>
  <c r="G7" i="8"/>
  <c r="H7" i="8" s="1"/>
  <c r="G40" i="8"/>
  <c r="H40" i="8" s="1"/>
  <c r="G4" i="8"/>
  <c r="H4" i="8" s="1"/>
  <c r="G71" i="8"/>
  <c r="H71" i="8" s="1"/>
  <c r="G87" i="8"/>
  <c r="H87" i="8" s="1"/>
  <c r="G103" i="8"/>
  <c r="H103" i="8" s="1"/>
  <c r="G119" i="8"/>
  <c r="H119" i="8" s="1"/>
  <c r="G135" i="8"/>
  <c r="H135" i="8" s="1"/>
  <c r="G183" i="8"/>
  <c r="H183" i="8" s="1"/>
  <c r="G223" i="8"/>
  <c r="H223" i="8" s="1"/>
  <c r="G160" i="8"/>
  <c r="H160" i="8" s="1"/>
  <c r="G176" i="8"/>
  <c r="H176" i="8" s="1"/>
  <c r="G192" i="8"/>
  <c r="H192" i="8" s="1"/>
  <c r="G208" i="8"/>
  <c r="H208" i="8" s="1"/>
  <c r="G224" i="8"/>
  <c r="H224" i="8" s="1"/>
  <c r="G240" i="8"/>
  <c r="H240" i="8" s="1"/>
  <c r="G154" i="8"/>
  <c r="H154" i="8" s="1"/>
  <c r="G170" i="8"/>
  <c r="H170" i="8" s="1"/>
  <c r="G186" i="8"/>
  <c r="H186" i="8" s="1"/>
  <c r="G202" i="8"/>
  <c r="H202" i="8" s="1"/>
  <c r="G218" i="8"/>
  <c r="H218" i="8" s="1"/>
  <c r="G234" i="8"/>
  <c r="H234" i="8" s="1"/>
  <c r="G250" i="8"/>
  <c r="H250" i="8" s="1"/>
  <c r="G153" i="8"/>
  <c r="H153" i="8" s="1"/>
  <c r="G169" i="8"/>
  <c r="H169" i="8" s="1"/>
  <c r="G185" i="8"/>
  <c r="H185" i="8" s="1"/>
  <c r="G201" i="8"/>
  <c r="H201" i="8" s="1"/>
  <c r="G217" i="8"/>
  <c r="H217" i="8" s="1"/>
  <c r="G233" i="8"/>
  <c r="H233" i="8" s="1"/>
  <c r="G249" i="8"/>
  <c r="H249" i="8" s="1"/>
  <c r="G45" i="8"/>
  <c r="H45" i="8" s="1"/>
  <c r="G9" i="8"/>
  <c r="H9" i="8" s="1"/>
  <c r="G110" i="8"/>
  <c r="H110" i="8" s="1"/>
  <c r="G175" i="8"/>
  <c r="H175" i="8" s="1"/>
  <c r="G227" i="8"/>
  <c r="H227" i="8" s="1"/>
  <c r="G76" i="8"/>
  <c r="H76" i="8" s="1"/>
  <c r="G33" i="8"/>
  <c r="H33" i="8" s="1"/>
  <c r="G5" i="8"/>
  <c r="H5" i="8" s="1"/>
  <c r="G125" i="8"/>
  <c r="H125" i="8" s="1"/>
  <c r="G27" i="8"/>
  <c r="H27" i="8" s="1"/>
  <c r="G64" i="8"/>
  <c r="H64" i="8" s="1"/>
  <c r="G88" i="8"/>
  <c r="H88" i="8" s="1"/>
  <c r="G11" i="8"/>
  <c r="H11" i="8" s="1"/>
  <c r="G99" i="8"/>
  <c r="H99" i="8" s="1"/>
  <c r="G167" i="8"/>
  <c r="H167" i="8" s="1"/>
  <c r="G188" i="8"/>
  <c r="H188" i="8" s="1"/>
  <c r="G247" i="8"/>
  <c r="H247" i="8" s="1"/>
  <c r="G214" i="8"/>
  <c r="H214" i="8" s="1"/>
  <c r="G165" i="8"/>
  <c r="H165" i="8" s="1"/>
  <c r="G197" i="8"/>
  <c r="H197" i="8" s="1"/>
  <c r="G53" i="8"/>
  <c r="H53" i="8" s="1"/>
  <c r="G133" i="8"/>
  <c r="H133" i="8" s="1"/>
  <c r="G41" i="8"/>
  <c r="H41" i="8" s="1"/>
  <c r="G179" i="8"/>
  <c r="H179" i="8" s="1"/>
  <c r="G3" i="8"/>
  <c r="H3" i="8" s="1"/>
  <c r="G12" i="8"/>
  <c r="H12" i="8" s="1"/>
  <c r="G155" i="8"/>
  <c r="H155" i="8" s="1"/>
  <c r="G144" i="8"/>
  <c r="H144" i="8" s="1"/>
  <c r="G112" i="8"/>
  <c r="H112" i="8" s="1"/>
  <c r="G80" i="8"/>
  <c r="H80" i="8" s="1"/>
  <c r="G8" i="8"/>
  <c r="H8" i="8" s="1"/>
  <c r="G187" i="8"/>
  <c r="H187" i="8" s="1"/>
  <c r="G136" i="8"/>
  <c r="H136" i="8" s="1"/>
  <c r="G104" i="8"/>
  <c r="H104" i="8" s="1"/>
  <c r="G72" i="8"/>
  <c r="H72" i="8" s="1"/>
  <c r="G93" i="8"/>
  <c r="H93" i="8" s="1"/>
  <c r="G77" i="8"/>
  <c r="H77" i="8" s="1"/>
  <c r="G61" i="8"/>
  <c r="H61" i="8" s="1"/>
  <c r="G47" i="8"/>
  <c r="H47" i="8" s="1"/>
  <c r="G35" i="8"/>
  <c r="H35" i="8" s="1"/>
  <c r="G19" i="8"/>
  <c r="H19" i="8" s="1"/>
  <c r="G32" i="8"/>
  <c r="H32" i="8" s="1"/>
  <c r="G59" i="8"/>
  <c r="H59" i="8" s="1"/>
  <c r="G75" i="8"/>
  <c r="H75" i="8" s="1"/>
  <c r="G91" i="8"/>
  <c r="H91" i="8" s="1"/>
  <c r="G107" i="8"/>
  <c r="H107" i="8" s="1"/>
  <c r="G123" i="8"/>
  <c r="H123" i="8" s="1"/>
  <c r="G143" i="8"/>
  <c r="H143" i="8" s="1"/>
  <c r="G199" i="8"/>
  <c r="H199" i="8" s="1"/>
  <c r="G239" i="8"/>
  <c r="H239" i="8" s="1"/>
  <c r="G164" i="8"/>
  <c r="H164" i="8" s="1"/>
  <c r="G180" i="8"/>
  <c r="H180" i="8" s="1"/>
  <c r="G196" i="8"/>
  <c r="H196" i="8" s="1"/>
  <c r="G212" i="8"/>
  <c r="H212" i="8" s="1"/>
  <c r="G228" i="8"/>
  <c r="H228" i="8" s="1"/>
  <c r="G244" i="8"/>
  <c r="H244" i="8" s="1"/>
  <c r="G158" i="8"/>
  <c r="H158" i="8" s="1"/>
  <c r="G174" i="8"/>
  <c r="H174" i="8" s="1"/>
  <c r="G190" i="8"/>
  <c r="H190" i="8" s="1"/>
  <c r="G206" i="8"/>
  <c r="H206" i="8" s="1"/>
  <c r="G222" i="8"/>
  <c r="H222" i="8" s="1"/>
  <c r="G238" i="8"/>
  <c r="H238" i="8" s="1"/>
  <c r="G141" i="8"/>
  <c r="H141" i="8" s="1"/>
  <c r="G157" i="8"/>
  <c r="H157" i="8" s="1"/>
  <c r="G173" i="8"/>
  <c r="H173" i="8" s="1"/>
  <c r="G189" i="8"/>
  <c r="H189" i="8" s="1"/>
  <c r="G205" i="8"/>
  <c r="H205" i="8" s="1"/>
  <c r="G221" i="8"/>
  <c r="H221" i="8" s="1"/>
  <c r="G237" i="8"/>
  <c r="H237" i="8" s="1"/>
  <c r="G101" i="8"/>
  <c r="H101" i="8" s="1"/>
  <c r="G37" i="8"/>
  <c r="H37" i="8" s="1"/>
  <c r="G60" i="8"/>
  <c r="H60" i="8" s="1"/>
  <c r="G117" i="8"/>
  <c r="H117" i="8" s="1"/>
  <c r="G108" i="8"/>
  <c r="H108" i="8" s="1"/>
  <c r="G85" i="8"/>
  <c r="H85" i="8" s="1"/>
  <c r="G69" i="8"/>
  <c r="H69" i="8" s="1"/>
  <c r="G29" i="8"/>
  <c r="H29" i="8" s="1"/>
  <c r="G49" i="8"/>
  <c r="H49" i="8" s="1"/>
  <c r="G147" i="8"/>
  <c r="H147" i="8" s="1"/>
  <c r="G20" i="8"/>
  <c r="H20" i="8" s="1"/>
  <c r="G219" i="8"/>
  <c r="H219" i="8" s="1"/>
  <c r="G139" i="8"/>
  <c r="H139" i="8" s="1"/>
  <c r="G128" i="8"/>
  <c r="H128" i="8" s="1"/>
  <c r="G96" i="8"/>
  <c r="H96" i="8" s="1"/>
  <c r="G24" i="8"/>
  <c r="H24" i="8" s="1"/>
  <c r="G67" i="8"/>
  <c r="H67" i="8" s="1"/>
  <c r="G115" i="8"/>
  <c r="H115" i="8" s="1"/>
  <c r="G231" i="8"/>
  <c r="H231" i="8" s="1"/>
  <c r="G156" i="8"/>
  <c r="H156" i="8" s="1"/>
  <c r="G204" i="8"/>
  <c r="H204" i="8" s="1"/>
  <c r="G220" i="8"/>
  <c r="H220" i="8" s="1"/>
  <c r="G166" i="8"/>
  <c r="H166" i="8" s="1"/>
  <c r="G182" i="8"/>
  <c r="H182" i="8" s="1"/>
  <c r="G230" i="8"/>
  <c r="H230" i="8" s="1"/>
  <c r="G149" i="8"/>
  <c r="H149" i="8" s="1"/>
  <c r="G181" i="8"/>
  <c r="H181" i="8" s="1"/>
  <c r="G229" i="8"/>
  <c r="H229" i="8" s="1"/>
  <c r="G245" i="8"/>
  <c r="H245" i="8" s="1"/>
  <c r="G203" i="8"/>
  <c r="H203" i="8" s="1"/>
  <c r="G13" i="8"/>
  <c r="H13" i="8" s="1"/>
  <c r="G171" i="8"/>
  <c r="H171" i="8" s="1"/>
  <c r="G140" i="8"/>
  <c r="H140" i="8" s="1"/>
  <c r="G118" i="8"/>
  <c r="H118" i="8" s="1"/>
  <c r="G109" i="8"/>
  <c r="H109" i="8" s="1"/>
  <c r="G207" i="8"/>
  <c r="H207" i="8" s="1"/>
  <c r="G116" i="8"/>
  <c r="H116" i="8" s="1"/>
  <c r="G102" i="8"/>
  <c r="H102" i="8" s="1"/>
  <c r="G84" i="8"/>
  <c r="H84" i="8" s="1"/>
  <c r="G15" i="8"/>
  <c r="H15" i="8" s="1"/>
  <c r="G36" i="8"/>
  <c r="H36" i="8" s="1"/>
  <c r="G191" i="8"/>
  <c r="H191" i="8" s="1"/>
  <c r="G151" i="8"/>
  <c r="H151" i="8" s="1"/>
  <c r="G130" i="8"/>
  <c r="H130" i="8" s="1"/>
  <c r="G121" i="8"/>
  <c r="H121" i="8" s="1"/>
  <c r="G98" i="8"/>
  <c r="H98" i="8" s="1"/>
  <c r="G89" i="8"/>
  <c r="H89" i="8" s="1"/>
  <c r="G66" i="8"/>
  <c r="H66" i="8" s="1"/>
  <c r="G56" i="8"/>
  <c r="H56" i="8" s="1"/>
  <c r="G48" i="8"/>
  <c r="H48" i="8" s="1"/>
  <c r="G235" i="8"/>
  <c r="H235" i="8" s="1"/>
  <c r="G122" i="8"/>
  <c r="H122" i="8" s="1"/>
  <c r="G113" i="8"/>
  <c r="H113" i="8" s="1"/>
  <c r="G90" i="8"/>
  <c r="H90" i="8" s="1"/>
  <c r="G81" i="8"/>
  <c r="H81" i="8" s="1"/>
  <c r="G58" i="8"/>
  <c r="H58" i="8" s="1"/>
  <c r="G50" i="8"/>
  <c r="H50" i="8" s="1"/>
  <c r="G42" i="8"/>
  <c r="H42" i="8" s="1"/>
  <c r="G34" i="8"/>
  <c r="H34" i="8" s="1"/>
  <c r="G26" i="8"/>
  <c r="H26" i="8" s="1"/>
  <c r="G18" i="8"/>
  <c r="H18" i="8" s="1"/>
  <c r="G10" i="8"/>
  <c r="H10" i="8" s="1"/>
  <c r="G2" i="8"/>
  <c r="H2" i="8" s="1"/>
  <c r="G86" i="8"/>
  <c r="H86" i="8" s="1"/>
  <c r="G70" i="8"/>
  <c r="H70" i="8" s="1"/>
  <c r="G43" i="8"/>
  <c r="H43" i="8" s="1"/>
  <c r="G28" i="8"/>
  <c r="H28" i="8" s="1"/>
  <c r="G63" i="8"/>
  <c r="H63" i="8" s="1"/>
  <c r="G79" i="8"/>
  <c r="H79" i="8" s="1"/>
  <c r="G95" i="8"/>
  <c r="H95" i="8" s="1"/>
  <c r="G111" i="8"/>
  <c r="H111" i="8" s="1"/>
  <c r="G127" i="8"/>
  <c r="H127" i="8" s="1"/>
  <c r="G150" i="8"/>
  <c r="H150" i="8" s="1"/>
  <c r="G215" i="8"/>
  <c r="H215" i="8" s="1"/>
  <c r="G152" i="8"/>
  <c r="H152" i="8" s="1"/>
  <c r="G168" i="8"/>
  <c r="H168" i="8" s="1"/>
  <c r="G184" i="8"/>
  <c r="H184" i="8" s="1"/>
  <c r="G200" i="8"/>
  <c r="H200" i="8" s="1"/>
  <c r="G216" i="8"/>
  <c r="H216" i="8" s="1"/>
  <c r="G232" i="8"/>
  <c r="H232" i="8" s="1"/>
  <c r="G248" i="8"/>
  <c r="H248" i="8" s="1"/>
  <c r="G162" i="8"/>
  <c r="H162" i="8" s="1"/>
  <c r="G178" i="8"/>
  <c r="H178" i="8" s="1"/>
  <c r="G194" i="8"/>
  <c r="H194" i="8" s="1"/>
  <c r="G210" i="8"/>
  <c r="H210" i="8" s="1"/>
  <c r="G226" i="8"/>
  <c r="H226" i="8" s="1"/>
  <c r="G242" i="8"/>
  <c r="H242" i="8" s="1"/>
  <c r="G145" i="8"/>
  <c r="H145" i="8" s="1"/>
  <c r="G161" i="8"/>
  <c r="H161" i="8" s="1"/>
  <c r="G177" i="8"/>
  <c r="H177" i="8" s="1"/>
  <c r="G193" i="8"/>
  <c r="H193" i="8" s="1"/>
  <c r="G209" i="8"/>
  <c r="H209" i="8" s="1"/>
  <c r="G225" i="8"/>
  <c r="H225" i="8" s="1"/>
  <c r="G241" i="8"/>
  <c r="H241" i="8" s="1"/>
  <c r="G94" i="8"/>
  <c r="H94" i="8" s="1"/>
  <c r="G25" i="8"/>
  <c r="H25" i="8" s="1"/>
  <c r="G126" i="8"/>
  <c r="H126" i="8" s="1"/>
  <c r="G124" i="8"/>
  <c r="H124" i="8" s="1"/>
  <c r="G148" i="8"/>
  <c r="H148" i="8" s="1"/>
  <c r="G78" i="8"/>
  <c r="H78" i="8" s="1"/>
  <c r="G62" i="8"/>
  <c r="H62" i="8" s="1"/>
  <c r="G21" i="8"/>
  <c r="H21" i="8" s="1"/>
  <c r="B12" i="6"/>
  <c r="B20" i="3" l="1"/>
  <c r="B21" i="3"/>
  <c r="B20" i="6"/>
  <c r="B13" i="6"/>
  <c r="B22" i="3" l="1"/>
  <c r="B21" i="6"/>
  <c r="B23" i="3" l="1"/>
  <c r="B22" i="6"/>
  <c r="B24" i="3" l="1"/>
  <c r="B23" i="6"/>
  <c r="B25" i="3" l="1"/>
  <c r="B24" i="6"/>
  <c r="B26" i="3" l="1"/>
  <c r="B25" i="6"/>
  <c r="B27" i="3" l="1"/>
  <c r="B26" i="6"/>
  <c r="B28" i="3" l="1"/>
  <c r="B27" i="6"/>
  <c r="B29" i="3" l="1"/>
  <c r="B28" i="6"/>
  <c r="B30" i="3" l="1"/>
  <c r="B29" i="6"/>
  <c r="B31" i="3" l="1"/>
  <c r="B30" i="6"/>
  <c r="B32" i="3" l="1"/>
  <c r="B31" i="6"/>
  <c r="B33" i="3" l="1"/>
  <c r="B32" i="6"/>
  <c r="B34" i="3" l="1"/>
  <c r="B33" i="6"/>
  <c r="B35" i="3" l="1"/>
  <c r="B34" i="6"/>
  <c r="B36" i="3" l="1"/>
  <c r="B35" i="6"/>
  <c r="B37" i="3" l="1"/>
  <c r="B36" i="6"/>
  <c r="B38" i="3" l="1"/>
  <c r="B37" i="6"/>
  <c r="B39" i="3" l="1"/>
  <c r="B38" i="6"/>
  <c r="B40" i="3" l="1"/>
  <c r="B39" i="6"/>
  <c r="B41" i="3" l="1"/>
  <c r="B40" i="6"/>
  <c r="B42" i="3" l="1"/>
  <c r="B41" i="6"/>
  <c r="B43" i="3" l="1"/>
  <c r="B42" i="6"/>
  <c r="B44" i="3" l="1"/>
  <c r="B43" i="6"/>
  <c r="B45" i="3" l="1"/>
  <c r="B44" i="6"/>
  <c r="B46" i="3" l="1"/>
  <c r="B45" i="6"/>
  <c r="B47" i="3" l="1"/>
  <c r="B46" i="6"/>
  <c r="B48" i="3" l="1"/>
  <c r="B47" i="6"/>
  <c r="B49" i="3" l="1"/>
  <c r="B48" i="6"/>
  <c r="B50" i="3" l="1"/>
  <c r="B49" i="6"/>
  <c r="B51" i="3" l="1"/>
  <c r="B50" i="6"/>
  <c r="B52" i="3" l="1"/>
  <c r="B51" i="6"/>
  <c r="B53" i="3" l="1"/>
  <c r="B52" i="6"/>
  <c r="B54" i="3" l="1"/>
  <c r="B53" i="6"/>
  <c r="B55" i="3" l="1"/>
  <c r="B54" i="6"/>
  <c r="B56" i="3" l="1"/>
  <c r="B55" i="6"/>
  <c r="B57" i="3" l="1"/>
  <c r="B56" i="6"/>
  <c r="B58" i="3" l="1"/>
  <c r="B57" i="6"/>
  <c r="B59" i="3" l="1"/>
  <c r="B58" i="6"/>
  <c r="B60" i="3" l="1"/>
  <c r="B59" i="6"/>
  <c r="B61" i="3" l="1"/>
  <c r="B60" i="6"/>
  <c r="B62" i="3" l="1"/>
  <c r="B61" i="6"/>
  <c r="B63" i="3" l="1"/>
  <c r="B62" i="6"/>
  <c r="B64" i="3" l="1"/>
  <c r="B63" i="6"/>
  <c r="B65" i="3" l="1"/>
  <c r="B64" i="6"/>
  <c r="B66" i="3" l="1"/>
  <c r="B65" i="6"/>
  <c r="B67" i="3" l="1"/>
  <c r="B66" i="6"/>
  <c r="B68" i="3" l="1"/>
  <c r="B67" i="6"/>
  <c r="B69" i="3" l="1"/>
  <c r="B68" i="6"/>
  <c r="B70" i="3" l="1"/>
  <c r="B69" i="6"/>
  <c r="B71" i="3" l="1"/>
  <c r="B70" i="6"/>
  <c r="B72" i="3" l="1"/>
  <c r="B71" i="6"/>
  <c r="B73" i="3" l="1"/>
  <c r="B72" i="6"/>
  <c r="B74" i="3" l="1"/>
  <c r="B73" i="6"/>
  <c r="B75" i="3" l="1"/>
  <c r="B74" i="6"/>
  <c r="B76" i="3" l="1"/>
  <c r="B75" i="6"/>
  <c r="B77" i="3" l="1"/>
  <c r="B76" i="6"/>
  <c r="B78" i="3" l="1"/>
  <c r="B77" i="6"/>
  <c r="B79" i="3" l="1"/>
  <c r="B78" i="6"/>
  <c r="B80" i="3" l="1"/>
  <c r="B79" i="6"/>
  <c r="B81" i="3" l="1"/>
  <c r="B80" i="6"/>
  <c r="B82" i="3" l="1"/>
  <c r="B81" i="6"/>
  <c r="B83" i="3" l="1"/>
  <c r="B82" i="6"/>
  <c r="B84" i="3" l="1"/>
  <c r="B83" i="6"/>
  <c r="B85" i="3" l="1"/>
  <c r="B84" i="6"/>
  <c r="B86" i="3" l="1"/>
  <c r="B85" i="6"/>
  <c r="B87" i="3" l="1"/>
  <c r="B86" i="6"/>
  <c r="B88" i="3" l="1"/>
  <c r="B87" i="6"/>
  <c r="B89" i="3" l="1"/>
  <c r="B88" i="6"/>
  <c r="B90" i="3" l="1"/>
  <c r="B89" i="6"/>
  <c r="B91" i="3" l="1"/>
  <c r="B90" i="6"/>
  <c r="B92" i="3" l="1"/>
  <c r="B91" i="6"/>
  <c r="B93" i="3" l="1"/>
  <c r="B92" i="6"/>
  <c r="B94" i="3" l="1"/>
  <c r="B93" i="6"/>
  <c r="B95" i="3" l="1"/>
  <c r="B94" i="6"/>
  <c r="B96" i="3" l="1"/>
  <c r="B95" i="6"/>
  <c r="B97" i="3" l="1"/>
  <c r="B96" i="6"/>
  <c r="B98" i="3" l="1"/>
  <c r="B97" i="6"/>
  <c r="B99" i="3" l="1"/>
  <c r="B98" i="6"/>
  <c r="B100" i="3" l="1"/>
  <c r="B99" i="6"/>
  <c r="B101" i="3" l="1"/>
  <c r="B100" i="6"/>
  <c r="B102" i="3" l="1"/>
  <c r="B101" i="6"/>
  <c r="B103" i="3" l="1"/>
  <c r="B102" i="6"/>
  <c r="B104" i="3" l="1"/>
  <c r="B103" i="6"/>
  <c r="B105" i="3" l="1"/>
  <c r="B104" i="6"/>
  <c r="B106" i="3" l="1"/>
  <c r="B105" i="6"/>
  <c r="B107" i="3" l="1"/>
  <c r="B106" i="6"/>
  <c r="B108" i="3" l="1"/>
  <c r="B107" i="6"/>
  <c r="B109" i="3" l="1"/>
  <c r="B108" i="6"/>
  <c r="B110" i="3" l="1"/>
  <c r="B109" i="6"/>
  <c r="B111" i="3" l="1"/>
  <c r="B110" i="6"/>
  <c r="B112" i="3" l="1"/>
  <c r="B111" i="6"/>
  <c r="B113" i="3" l="1"/>
  <c r="B112" i="6"/>
  <c r="B114" i="3" l="1"/>
  <c r="B113" i="6"/>
  <c r="B115" i="3" l="1"/>
  <c r="B114" i="6"/>
  <c r="B116" i="3" l="1"/>
  <c r="B115" i="6"/>
  <c r="B117" i="3" l="1"/>
  <c r="B116" i="6"/>
  <c r="B118" i="3" l="1"/>
  <c r="B117" i="6"/>
  <c r="B119" i="3" l="1"/>
  <c r="B118" i="6"/>
  <c r="B120" i="3" l="1"/>
  <c r="B119" i="6"/>
  <c r="B121" i="3" l="1"/>
  <c r="B120" i="6"/>
  <c r="B121" i="6" l="1"/>
  <c r="B122" i="3"/>
  <c r="B123" i="3" l="1"/>
  <c r="B122" i="6"/>
  <c r="B124" i="3" l="1"/>
  <c r="B123" i="6"/>
  <c r="B125" i="3" l="1"/>
  <c r="B124" i="6"/>
  <c r="B126" i="3" l="1"/>
  <c r="B125" i="6"/>
  <c r="B127" i="3" l="1"/>
  <c r="B126" i="6"/>
  <c r="B128" i="3" l="1"/>
  <c r="B127" i="6"/>
  <c r="B129" i="3" l="1"/>
  <c r="B128" i="6"/>
  <c r="B130" i="3" l="1"/>
  <c r="B129" i="6"/>
  <c r="B131" i="3" l="1"/>
  <c r="B130" i="6"/>
  <c r="B132" i="3" l="1"/>
  <c r="B131" i="6"/>
  <c r="B133" i="3" l="1"/>
  <c r="B132" i="6"/>
  <c r="B134" i="3" l="1"/>
  <c r="B133" i="6"/>
  <c r="B135" i="3" l="1"/>
  <c r="B134" i="6"/>
  <c r="B136" i="3" l="1"/>
  <c r="B135" i="6"/>
  <c r="B137" i="3" l="1"/>
  <c r="B136" i="6"/>
  <c r="B138" i="3" l="1"/>
  <c r="B137" i="6"/>
  <c r="B139" i="3" l="1"/>
  <c r="B138" i="6"/>
  <c r="B140" i="3" l="1"/>
  <c r="B139" i="6"/>
  <c r="B141" i="3" l="1"/>
  <c r="B140" i="6"/>
  <c r="B142" i="3" l="1"/>
  <c r="B141" i="6"/>
  <c r="B143" i="3" l="1"/>
  <c r="B142" i="6"/>
  <c r="B144" i="3" l="1"/>
  <c r="B143" i="6"/>
  <c r="B145" i="3" l="1"/>
  <c r="B144" i="6"/>
  <c r="B146" i="3" l="1"/>
  <c r="B145" i="6"/>
  <c r="B147" i="3" l="1"/>
  <c r="B146" i="6"/>
  <c r="B148" i="3" l="1"/>
  <c r="B147" i="6"/>
  <c r="B149" i="3" l="1"/>
  <c r="B148" i="6"/>
  <c r="B150" i="3" l="1"/>
  <c r="B149" i="6"/>
  <c r="B151" i="3" l="1"/>
  <c r="B150" i="6"/>
  <c r="B152" i="3" l="1"/>
  <c r="B151" i="6"/>
  <c r="B153" i="3" l="1"/>
  <c r="B152" i="6"/>
  <c r="B154" i="3" l="1"/>
  <c r="B153" i="6"/>
  <c r="B155" i="3" l="1"/>
  <c r="B154" i="6"/>
  <c r="B156" i="3" l="1"/>
  <c r="B155" i="6"/>
  <c r="B157" i="3" l="1"/>
  <c r="B156" i="6"/>
  <c r="B158" i="3" l="1"/>
  <c r="B157" i="6"/>
  <c r="B159" i="3" l="1"/>
  <c r="B158" i="6"/>
  <c r="B160" i="3" l="1"/>
  <c r="B159" i="6"/>
  <c r="B161" i="3" l="1"/>
  <c r="B160" i="6"/>
  <c r="B162" i="3" l="1"/>
  <c r="B161" i="6"/>
  <c r="B163" i="3" l="1"/>
  <c r="B162" i="6"/>
  <c r="B164" i="3" l="1"/>
  <c r="B163" i="6"/>
  <c r="B165" i="3" l="1"/>
  <c r="B164" i="6"/>
  <c r="B166" i="3" l="1"/>
  <c r="B165" i="6"/>
  <c r="B167" i="3" l="1"/>
  <c r="B166" i="6"/>
  <c r="B168" i="3" l="1"/>
  <c r="B167" i="6"/>
  <c r="B169" i="3" l="1"/>
  <c r="B168" i="6"/>
  <c r="B170" i="3" l="1"/>
  <c r="B169" i="6"/>
  <c r="B171" i="3" l="1"/>
  <c r="B170" i="6"/>
  <c r="B172" i="3" l="1"/>
  <c r="B171" i="6"/>
  <c r="B173" i="3" l="1"/>
  <c r="B172" i="6"/>
  <c r="B174" i="3" l="1"/>
  <c r="B173" i="6"/>
  <c r="B175" i="3" l="1"/>
  <c r="B174" i="6"/>
  <c r="B176" i="3" l="1"/>
  <c r="B175" i="6"/>
  <c r="B177" i="3" l="1"/>
  <c r="B176" i="6"/>
  <c r="B178" i="3" l="1"/>
  <c r="B177" i="6"/>
  <c r="B179" i="3" l="1"/>
  <c r="B178" i="6"/>
  <c r="B180" i="3" l="1"/>
  <c r="B179" i="6"/>
  <c r="B181" i="3" l="1"/>
  <c r="B180" i="6"/>
  <c r="B182" i="3" l="1"/>
  <c r="B181" i="6"/>
  <c r="B183" i="3" l="1"/>
  <c r="B182" i="6"/>
  <c r="B184" i="3" l="1"/>
  <c r="B183" i="6"/>
  <c r="B185" i="3" l="1"/>
  <c r="B184" i="6"/>
  <c r="B186" i="3" l="1"/>
  <c r="B185" i="6"/>
  <c r="B187" i="3" l="1"/>
  <c r="B186" i="6"/>
  <c r="B188" i="3" l="1"/>
  <c r="B187" i="6"/>
  <c r="B189" i="3" l="1"/>
  <c r="B188" i="6"/>
  <c r="B190" i="3" l="1"/>
  <c r="B189" i="6"/>
  <c r="B191" i="3" l="1"/>
  <c r="B190" i="6"/>
  <c r="B192" i="3" l="1"/>
  <c r="B191" i="6"/>
  <c r="B193" i="3" l="1"/>
  <c r="B192" i="6"/>
  <c r="B194" i="3" l="1"/>
  <c r="B193" i="6"/>
  <c r="B195" i="3" l="1"/>
  <c r="B194" i="6"/>
  <c r="B196" i="3" l="1"/>
  <c r="B195" i="6"/>
  <c r="B197" i="3" l="1"/>
  <c r="B196" i="6"/>
  <c r="B198" i="3" l="1"/>
  <c r="B197" i="6"/>
  <c r="B199" i="3" l="1"/>
  <c r="B198" i="6"/>
  <c r="B200" i="3" l="1"/>
  <c r="B199" i="6"/>
  <c r="B201" i="3" l="1"/>
  <c r="B200" i="6"/>
  <c r="B202" i="3" l="1"/>
  <c r="B201" i="6"/>
  <c r="B203" i="3" l="1"/>
  <c r="B202" i="6"/>
  <c r="B204" i="3" l="1"/>
  <c r="B203" i="6"/>
  <c r="B205" i="3" l="1"/>
  <c r="B204" i="6"/>
  <c r="B206" i="3" l="1"/>
  <c r="B205" i="6"/>
  <c r="B207" i="3" l="1"/>
  <c r="B206" i="6"/>
  <c r="B208" i="3" l="1"/>
  <c r="B207" i="6"/>
  <c r="B209" i="3" l="1"/>
  <c r="B208" i="6"/>
  <c r="B210" i="3" l="1"/>
  <c r="B209" i="6"/>
  <c r="B211" i="3" l="1"/>
  <c r="B210" i="6"/>
  <c r="B212" i="3" l="1"/>
  <c r="B211" i="6"/>
  <c r="B213" i="3" l="1"/>
  <c r="B212" i="6"/>
  <c r="B214" i="3" l="1"/>
  <c r="B213" i="6"/>
  <c r="B215" i="3" l="1"/>
  <c r="B214" i="6"/>
  <c r="B216" i="3" l="1"/>
  <c r="B215" i="6"/>
  <c r="B217" i="3" l="1"/>
  <c r="B216" i="6"/>
  <c r="B218" i="3" l="1"/>
  <c r="B217" i="6"/>
  <c r="B219" i="3" l="1"/>
  <c r="B218" i="6"/>
  <c r="B220" i="3" l="1"/>
  <c r="B219" i="6"/>
  <c r="B221" i="3" l="1"/>
  <c r="B220" i="6"/>
  <c r="B222" i="3" l="1"/>
  <c r="B221" i="6"/>
  <c r="B223" i="3" l="1"/>
  <c r="B222" i="6"/>
  <c r="B224" i="3" l="1"/>
  <c r="B223" i="6"/>
  <c r="B225" i="3" l="1"/>
  <c r="B224" i="6"/>
  <c r="B226" i="3" l="1"/>
  <c r="B225" i="6"/>
  <c r="B227" i="3" l="1"/>
  <c r="B226" i="6"/>
  <c r="B228" i="3" l="1"/>
  <c r="B227" i="6"/>
  <c r="B229" i="3" l="1"/>
  <c r="B228" i="6"/>
  <c r="B230" i="3" l="1"/>
  <c r="B229" i="6"/>
  <c r="B231" i="3" l="1"/>
  <c r="B230" i="6"/>
  <c r="B232" i="3" l="1"/>
  <c r="B231" i="6"/>
  <c r="B233" i="3" l="1"/>
  <c r="B232" i="6"/>
  <c r="B234" i="3" l="1"/>
  <c r="B233" i="6"/>
  <c r="B235" i="3" l="1"/>
  <c r="B234" i="6"/>
  <c r="B236" i="3" l="1"/>
  <c r="B235" i="6"/>
  <c r="B237" i="3" l="1"/>
  <c r="B236" i="6"/>
  <c r="B238" i="3" l="1"/>
  <c r="B237" i="6"/>
  <c r="B239" i="3" l="1"/>
  <c r="B238" i="6"/>
  <c r="B240" i="3" l="1"/>
  <c r="B239" i="6"/>
  <c r="B241" i="3" l="1"/>
  <c r="B240" i="6"/>
  <c r="B242" i="3" l="1"/>
  <c r="B241" i="6"/>
  <c r="B243" i="3" l="1"/>
  <c r="B242" i="6"/>
  <c r="B244" i="3" l="1"/>
  <c r="B243" i="6"/>
  <c r="B245" i="3" l="1"/>
  <c r="B244" i="6"/>
  <c r="B246" i="3" l="1"/>
  <c r="B245" i="6"/>
  <c r="B247" i="3" l="1"/>
  <c r="B246" i="6"/>
  <c r="B248" i="3" l="1"/>
  <c r="B247" i="6"/>
  <c r="B249" i="3" l="1"/>
  <c r="B248" i="6"/>
  <c r="B250" i="3" l="1"/>
  <c r="B249" i="6"/>
  <c r="B251" i="3" l="1"/>
  <c r="B250" i="6"/>
  <c r="B252" i="3" l="1"/>
  <c r="B251" i="6"/>
  <c r="B253" i="3" l="1"/>
  <c r="B252" i="6"/>
  <c r="B254" i="3" l="1"/>
  <c r="B253" i="6"/>
  <c r="B255" i="3" l="1"/>
  <c r="B254" i="6"/>
  <c r="B256" i="3" l="1"/>
  <c r="B255" i="6"/>
  <c r="B257" i="3" l="1"/>
  <c r="B256" i="6"/>
  <c r="B258" i="3" l="1"/>
  <c r="B257" i="6"/>
  <c r="B259" i="3" l="1"/>
  <c r="B258" i="6"/>
  <c r="B260" i="3" l="1"/>
  <c r="B259" i="6"/>
  <c r="B261" i="3" l="1"/>
  <c r="B260" i="6"/>
  <c r="B262" i="3" l="1"/>
  <c r="B261" i="6"/>
  <c r="B263" i="3" l="1"/>
  <c r="B262" i="6"/>
  <c r="B264" i="3" l="1"/>
  <c r="B263" i="6"/>
  <c r="B265" i="3" l="1"/>
  <c r="B264" i="6"/>
  <c r="B266" i="3" l="1"/>
  <c r="B265" i="6"/>
  <c r="B267" i="3" l="1"/>
  <c r="B266" i="6"/>
  <c r="B268" i="3" l="1"/>
  <c r="B267" i="6"/>
  <c r="B269" i="3" l="1"/>
  <c r="B268" i="6"/>
  <c r="B270" i="3" l="1"/>
  <c r="B269" i="6"/>
  <c r="B271" i="3" l="1"/>
  <c r="B270" i="6"/>
  <c r="B272" i="3" l="1"/>
  <c r="B271" i="6"/>
  <c r="B273" i="3" l="1"/>
  <c r="B272" i="6"/>
  <c r="B274" i="3" l="1"/>
  <c r="B273" i="6"/>
  <c r="B275" i="3" l="1"/>
  <c r="B274" i="6"/>
  <c r="B276" i="3" l="1"/>
  <c r="B275" i="6"/>
  <c r="B277" i="3" l="1"/>
  <c r="B276" i="6"/>
  <c r="B278" i="3" l="1"/>
  <c r="B277" i="6"/>
  <c r="B279" i="3" l="1"/>
  <c r="B278" i="6"/>
  <c r="B280" i="3" l="1"/>
  <c r="B279" i="6"/>
  <c r="B281" i="3" l="1"/>
  <c r="B280" i="6"/>
  <c r="B282" i="3" l="1"/>
  <c r="B281" i="6"/>
  <c r="B283" i="3" l="1"/>
  <c r="B282" i="6"/>
  <c r="B284" i="3" l="1"/>
  <c r="B283" i="6"/>
  <c r="B285" i="3" l="1"/>
  <c r="B284" i="6"/>
  <c r="B286" i="3" l="1"/>
  <c r="B285" i="6"/>
  <c r="B287" i="3" l="1"/>
  <c r="B286" i="6"/>
  <c r="B288" i="3" l="1"/>
  <c r="B287" i="6"/>
  <c r="B289" i="3" l="1"/>
  <c r="B288" i="6"/>
  <c r="B290" i="3" l="1"/>
  <c r="B289" i="6"/>
  <c r="B291" i="3" l="1"/>
  <c r="B290" i="6"/>
  <c r="B292" i="3" l="1"/>
  <c r="B291" i="6"/>
  <c r="B293" i="3" l="1"/>
  <c r="B292" i="6"/>
  <c r="B294" i="3" l="1"/>
  <c r="B293" i="6"/>
  <c r="B295" i="3" l="1"/>
  <c r="B294" i="6"/>
  <c r="B296" i="3" l="1"/>
  <c r="B295" i="6"/>
  <c r="B297" i="3" l="1"/>
  <c r="B296" i="6"/>
  <c r="B298" i="3" l="1"/>
  <c r="B297" i="6"/>
  <c r="B299" i="3" l="1"/>
  <c r="B298" i="6"/>
  <c r="B300" i="3" l="1"/>
  <c r="B299" i="6"/>
  <c r="B301" i="3" l="1"/>
  <c r="B300" i="6"/>
  <c r="B302" i="3" l="1"/>
  <c r="B301" i="6"/>
  <c r="B303" i="3" l="1"/>
  <c r="B302" i="6"/>
  <c r="B304" i="3" l="1"/>
  <c r="B303" i="6"/>
  <c r="B305" i="3" l="1"/>
  <c r="B304" i="6"/>
  <c r="B306" i="3" l="1"/>
  <c r="B305" i="6"/>
  <c r="B307" i="3" l="1"/>
  <c r="B306" i="6"/>
  <c r="B308" i="3" l="1"/>
  <c r="B307" i="6"/>
  <c r="B309" i="3" l="1"/>
  <c r="B308" i="6"/>
  <c r="B310" i="3" l="1"/>
  <c r="B309" i="6"/>
  <c r="B311" i="3" l="1"/>
  <c r="B310" i="6"/>
  <c r="B312" i="3" l="1"/>
  <c r="B311" i="6"/>
  <c r="B313" i="3" l="1"/>
  <c r="B312" i="6"/>
  <c r="B314" i="3" l="1"/>
  <c r="B313" i="6"/>
  <c r="B315" i="3" l="1"/>
  <c r="B314" i="6"/>
  <c r="B316" i="3" l="1"/>
  <c r="B315" i="6"/>
  <c r="B317" i="3" l="1"/>
  <c r="B316" i="6"/>
  <c r="B318" i="3" l="1"/>
  <c r="B317" i="6"/>
  <c r="B319" i="3" l="1"/>
  <c r="B318" i="6"/>
  <c r="B320" i="3" l="1"/>
  <c r="B319" i="6"/>
  <c r="B321" i="3" l="1"/>
  <c r="B320" i="6"/>
  <c r="B322" i="3" l="1"/>
  <c r="B321" i="6"/>
  <c r="B323" i="3" l="1"/>
  <c r="B322" i="6"/>
  <c r="B324" i="3" l="1"/>
  <c r="B323" i="6"/>
  <c r="B325" i="3" l="1"/>
  <c r="B324" i="6"/>
  <c r="B326" i="3" l="1"/>
  <c r="B325" i="6"/>
  <c r="B327" i="3" l="1"/>
  <c r="B326" i="6"/>
  <c r="B328" i="3" l="1"/>
  <c r="B327" i="6"/>
  <c r="B329" i="3" l="1"/>
  <c r="B328" i="6"/>
  <c r="B330" i="3" l="1"/>
  <c r="B329" i="6"/>
  <c r="B331" i="3" l="1"/>
  <c r="B330" i="6"/>
  <c r="B332" i="3" l="1"/>
  <c r="B333" i="3" s="1"/>
  <c r="B331" i="6"/>
  <c r="B334" i="3" l="1"/>
  <c r="B333" i="6"/>
  <c r="B332" i="6"/>
  <c r="B334" i="6" l="1"/>
  <c r="B335" i="3"/>
  <c r="B335" i="6" l="1"/>
  <c r="B336" i="3"/>
  <c r="B336" i="6" l="1"/>
  <c r="B337" i="3"/>
  <c r="B337" i="6" l="1"/>
  <c r="B338" i="3"/>
  <c r="B338" i="6" l="1"/>
  <c r="B339" i="3"/>
  <c r="B339" i="6" l="1"/>
  <c r="B340" i="3"/>
  <c r="B340" i="6" l="1"/>
  <c r="B341" i="3"/>
  <c r="B341" i="6" l="1"/>
  <c r="B342" i="3"/>
  <c r="B342" i="6" l="1"/>
  <c r="B343" i="3"/>
  <c r="B343" i="6" l="1"/>
  <c r="B344" i="3"/>
  <c r="B344" i="6" l="1"/>
  <c r="B345" i="3"/>
  <c r="B346" i="3" l="1"/>
  <c r="B345" i="6"/>
  <c r="B347" i="3" l="1"/>
  <c r="B346" i="6"/>
  <c r="B348" i="3" l="1"/>
  <c r="B347" i="6"/>
  <c r="B349" i="3" l="1"/>
  <c r="B348" i="6"/>
  <c r="B350" i="3" l="1"/>
  <c r="B349" i="6"/>
  <c r="B351" i="3" l="1"/>
  <c r="B350" i="6"/>
  <c r="B352" i="3" l="1"/>
  <c r="B351" i="6"/>
  <c r="B353" i="3" l="1"/>
  <c r="B352" i="6"/>
  <c r="B354" i="3" l="1"/>
  <c r="B353" i="6"/>
  <c r="B355" i="3" l="1"/>
  <c r="B354" i="6"/>
  <c r="B356" i="3" l="1"/>
  <c r="B355" i="6"/>
  <c r="B357" i="3" l="1"/>
  <c r="B356" i="6"/>
  <c r="B358" i="3" l="1"/>
  <c r="B357" i="6"/>
  <c r="B359" i="3" l="1"/>
  <c r="B358" i="6"/>
  <c r="B360" i="3" l="1"/>
  <c r="B359" i="6"/>
  <c r="B361" i="3" l="1"/>
  <c r="B360" i="6"/>
  <c r="B362" i="3" l="1"/>
  <c r="B361" i="6"/>
  <c r="B363" i="3" l="1"/>
  <c r="B362" i="6"/>
  <c r="B364" i="3" l="1"/>
  <c r="B363" i="6"/>
  <c r="B365" i="3" l="1"/>
  <c r="B364" i="6"/>
  <c r="B366" i="3" l="1"/>
  <c r="B365" i="6"/>
  <c r="B367" i="3" l="1"/>
  <c r="B366" i="6"/>
  <c r="B368" i="3" l="1"/>
  <c r="B367" i="6"/>
  <c r="B369" i="3" l="1"/>
  <c r="B368" i="6"/>
  <c r="B370" i="3" l="1"/>
  <c r="B369" i="6"/>
  <c r="B371" i="3" l="1"/>
  <c r="B370" i="6"/>
  <c r="B372" i="3" l="1"/>
  <c r="B371" i="6"/>
  <c r="B373" i="3" l="1"/>
  <c r="B372" i="6"/>
  <c r="B374" i="3" l="1"/>
  <c r="B373" i="6"/>
  <c r="B375" i="3" l="1"/>
  <c r="B374" i="6"/>
  <c r="B376" i="3" l="1"/>
  <c r="B375" i="6"/>
  <c r="B377" i="3" l="1"/>
  <c r="B376" i="6"/>
  <c r="B378" i="3" l="1"/>
  <c r="B377" i="6"/>
  <c r="B379" i="3" l="1"/>
  <c r="B378" i="6"/>
  <c r="B380" i="3" l="1"/>
  <c r="B379" i="6"/>
  <c r="B381" i="3" l="1"/>
  <c r="B380" i="6"/>
  <c r="B382" i="3" l="1"/>
  <c r="B381" i="6"/>
  <c r="B383" i="3" l="1"/>
  <c r="B382" i="6"/>
  <c r="B384" i="3" l="1"/>
  <c r="B383" i="6"/>
  <c r="B385" i="3" l="1"/>
  <c r="B384" i="6"/>
  <c r="B386" i="3" l="1"/>
  <c r="B385" i="6"/>
  <c r="B387" i="3" l="1"/>
  <c r="B386" i="6"/>
  <c r="B388" i="3" l="1"/>
  <c r="B387" i="6"/>
  <c r="B389" i="3" l="1"/>
  <c r="B388" i="6"/>
  <c r="B390" i="3" l="1"/>
  <c r="B389" i="6"/>
  <c r="B391" i="3" l="1"/>
  <c r="B390" i="6"/>
  <c r="B392" i="3" l="1"/>
  <c r="B391" i="6"/>
  <c r="B393" i="3" l="1"/>
  <c r="B392" i="6"/>
  <c r="B394" i="3" l="1"/>
  <c r="B393" i="6"/>
  <c r="B395" i="3" l="1"/>
  <c r="B394" i="6"/>
  <c r="B396" i="3" l="1"/>
  <c r="B395" i="6"/>
  <c r="B397" i="3" l="1"/>
  <c r="B396" i="6"/>
  <c r="B398" i="3" l="1"/>
  <c r="B397" i="6"/>
  <c r="B399" i="3" l="1"/>
  <c r="B398" i="6"/>
  <c r="B400" i="3" l="1"/>
  <c r="B399" i="6"/>
  <c r="B401" i="3" l="1"/>
  <c r="B400" i="6"/>
  <c r="B402" i="3" l="1"/>
  <c r="B401" i="6"/>
  <c r="B403" i="3" l="1"/>
  <c r="B402" i="6"/>
  <c r="B404" i="3" l="1"/>
  <c r="B403" i="6"/>
  <c r="B405" i="3" l="1"/>
  <c r="B404" i="6"/>
  <c r="B406" i="3" l="1"/>
  <c r="B405" i="6"/>
  <c r="B407" i="3" l="1"/>
  <c r="B406" i="6"/>
  <c r="B408" i="3" l="1"/>
  <c r="B407" i="6"/>
  <c r="B409" i="3" l="1"/>
  <c r="B408" i="6"/>
  <c r="B410" i="3" l="1"/>
  <c r="B409" i="6"/>
  <c r="B411" i="3" l="1"/>
  <c r="B410" i="6"/>
  <c r="B412" i="3" l="1"/>
  <c r="B411" i="6"/>
  <c r="B413" i="3" l="1"/>
  <c r="B412" i="6"/>
  <c r="B414" i="3" l="1"/>
  <c r="B413" i="6"/>
  <c r="B415" i="3" l="1"/>
  <c r="B414" i="6"/>
  <c r="B416" i="3" l="1"/>
  <c r="B415" i="6"/>
  <c r="B417" i="3" l="1"/>
  <c r="B416" i="6"/>
  <c r="B418" i="3" l="1"/>
  <c r="B417" i="6"/>
  <c r="B419" i="3" l="1"/>
  <c r="B418" i="6"/>
  <c r="B420" i="3" l="1"/>
  <c r="B419" i="6"/>
  <c r="B421" i="3" l="1"/>
  <c r="B420" i="6"/>
  <c r="B422" i="3" l="1"/>
  <c r="B421" i="6"/>
  <c r="B423" i="3" l="1"/>
  <c r="B422" i="6"/>
  <c r="B424" i="3" l="1"/>
  <c r="B423" i="6"/>
  <c r="B425" i="3" l="1"/>
  <c r="B424" i="6"/>
  <c r="B426" i="3" l="1"/>
  <c r="B425" i="6"/>
  <c r="B427" i="3" l="1"/>
  <c r="B426" i="6"/>
  <c r="B428" i="3" l="1"/>
  <c r="B427" i="6"/>
  <c r="B429" i="3" l="1"/>
  <c r="B428" i="6"/>
  <c r="B430" i="3" l="1"/>
  <c r="B429" i="6"/>
  <c r="B431" i="3" l="1"/>
  <c r="B430" i="6"/>
  <c r="B432" i="3" l="1"/>
  <c r="B431" i="6"/>
  <c r="B433" i="3" l="1"/>
  <c r="B432" i="6"/>
  <c r="B434" i="3" l="1"/>
  <c r="B433" i="6"/>
  <c r="B435" i="3" l="1"/>
  <c r="B434" i="6"/>
  <c r="B436" i="3" l="1"/>
  <c r="B435" i="6"/>
  <c r="B437" i="3" l="1"/>
  <c r="B436" i="6"/>
  <c r="B438" i="3" l="1"/>
  <c r="B437" i="6"/>
  <c r="B439" i="3" l="1"/>
  <c r="B438" i="6"/>
  <c r="B440" i="3" l="1"/>
  <c r="B439" i="6"/>
  <c r="B441" i="3" l="1"/>
  <c r="B440" i="6"/>
  <c r="B442" i="3" l="1"/>
  <c r="B441" i="6"/>
  <c r="B443" i="3" l="1"/>
  <c r="B442" i="6"/>
  <c r="B444" i="3" l="1"/>
  <c r="B443" i="6"/>
  <c r="B445" i="3" l="1"/>
  <c r="B444" i="6"/>
  <c r="B446" i="3" l="1"/>
  <c r="B445" i="6"/>
  <c r="B447" i="3" l="1"/>
  <c r="B446" i="6"/>
  <c r="B448" i="3" l="1"/>
  <c r="B447" i="6"/>
  <c r="B449" i="3" l="1"/>
  <c r="B448" i="6"/>
  <c r="B450" i="3" l="1"/>
  <c r="B449" i="6"/>
  <c r="B451" i="3" l="1"/>
  <c r="B450" i="6"/>
  <c r="B452" i="3" l="1"/>
  <c r="B451" i="6"/>
  <c r="B453" i="3" l="1"/>
  <c r="B452" i="6"/>
  <c r="B454" i="3" l="1"/>
  <c r="B453" i="6"/>
  <c r="B455" i="3" l="1"/>
  <c r="B454" i="6"/>
  <c r="B456" i="3" l="1"/>
  <c r="B455" i="6"/>
  <c r="B457" i="3" l="1"/>
  <c r="B456" i="6"/>
  <c r="B458" i="3" l="1"/>
  <c r="B457" i="6"/>
  <c r="B459" i="3" l="1"/>
  <c r="B458" i="6"/>
  <c r="B460" i="3" l="1"/>
  <c r="B459" i="6"/>
  <c r="B461" i="3" l="1"/>
  <c r="B460" i="6"/>
  <c r="B462" i="3" l="1"/>
  <c r="B461" i="6"/>
  <c r="B463" i="3" l="1"/>
  <c r="B462" i="6"/>
  <c r="B464" i="3" l="1"/>
  <c r="B463" i="6"/>
  <c r="B465" i="3" l="1"/>
  <c r="B464" i="6"/>
  <c r="B466" i="3" l="1"/>
  <c r="B465" i="6"/>
  <c r="B467" i="3" l="1"/>
  <c r="B466" i="6"/>
  <c r="B468" i="3" l="1"/>
  <c r="B467" i="6"/>
  <c r="B469" i="3" l="1"/>
  <c r="B468" i="6"/>
  <c r="B470" i="3" l="1"/>
  <c r="B469" i="6"/>
  <c r="B471" i="3" l="1"/>
  <c r="B470" i="6"/>
  <c r="B472" i="3" l="1"/>
  <c r="B471" i="6"/>
  <c r="B473" i="3" l="1"/>
  <c r="B472" i="6"/>
  <c r="B474" i="3" l="1"/>
  <c r="B473" i="6"/>
  <c r="B475" i="3" l="1"/>
  <c r="B474" i="6"/>
  <c r="B476" i="3" l="1"/>
  <c r="B475" i="6"/>
  <c r="B477" i="3" l="1"/>
  <c r="B476" i="6"/>
  <c r="B478" i="3" l="1"/>
  <c r="B477" i="6"/>
  <c r="B479" i="3" l="1"/>
  <c r="B478" i="6"/>
  <c r="B480" i="3" l="1"/>
  <c r="B479" i="6"/>
  <c r="B481" i="3" l="1"/>
  <c r="B480" i="6"/>
  <c r="B482" i="3" l="1"/>
  <c r="B481" i="6"/>
  <c r="B483" i="3" l="1"/>
  <c r="B482" i="6"/>
  <c r="B484" i="3" l="1"/>
  <c r="B483" i="6"/>
  <c r="B485" i="3" l="1"/>
  <c r="B484" i="6"/>
  <c r="B486" i="3" l="1"/>
  <c r="B485" i="6"/>
  <c r="B487" i="3" l="1"/>
  <c r="B486" i="6"/>
  <c r="B488" i="3" l="1"/>
  <c r="B487" i="6"/>
  <c r="B489" i="3" l="1"/>
  <c r="B488" i="6"/>
  <c r="B490" i="3" l="1"/>
  <c r="B489" i="6"/>
  <c r="B491" i="3" l="1"/>
  <c r="B490" i="6"/>
  <c r="B492" i="3" l="1"/>
  <c r="B491" i="6"/>
  <c r="B493" i="3" l="1"/>
  <c r="B492" i="6"/>
  <c r="B494" i="3" l="1"/>
  <c r="B493" i="6"/>
  <c r="B495" i="3" l="1"/>
  <c r="B494" i="6"/>
  <c r="B496" i="3" l="1"/>
  <c r="B495" i="6"/>
  <c r="B497" i="3" l="1"/>
  <c r="B496" i="6"/>
  <c r="B498" i="3" l="1"/>
  <c r="B497" i="6"/>
  <c r="B499" i="3" l="1"/>
  <c r="B498" i="6"/>
  <c r="B500" i="3" l="1"/>
  <c r="B499" i="6"/>
  <c r="B501" i="3" l="1"/>
  <c r="B500" i="6"/>
  <c r="B502" i="3" l="1"/>
  <c r="B501" i="6"/>
  <c r="B503" i="3" l="1"/>
  <c r="B502" i="6"/>
  <c r="B504" i="3" l="1"/>
  <c r="B503" i="6"/>
  <c r="B505" i="3" l="1"/>
  <c r="B504" i="6"/>
  <c r="B506" i="3" l="1"/>
  <c r="B505" i="6"/>
  <c r="B507" i="3" l="1"/>
  <c r="B506" i="6"/>
  <c r="B508" i="3" l="1"/>
  <c r="B507" i="6"/>
  <c r="B509" i="3" l="1"/>
  <c r="B508" i="6"/>
  <c r="B510" i="3" l="1"/>
  <c r="B509" i="6"/>
  <c r="B511" i="3" l="1"/>
  <c r="B510" i="6"/>
  <c r="B512" i="3" l="1"/>
  <c r="B511" i="6"/>
  <c r="B513" i="3" l="1"/>
  <c r="B512" i="6"/>
  <c r="B514" i="3" l="1"/>
  <c r="B513" i="6"/>
  <c r="B515" i="3" l="1"/>
  <c r="B514" i="6"/>
  <c r="B516" i="3" l="1"/>
  <c r="B515" i="6"/>
  <c r="B517" i="3" l="1"/>
  <c r="B516" i="6"/>
  <c r="B518" i="3" l="1"/>
  <c r="B517" i="6"/>
  <c r="B519" i="3" l="1"/>
  <c r="B518" i="6"/>
  <c r="B520" i="3" l="1"/>
  <c r="B519" i="6"/>
  <c r="B521" i="3" l="1"/>
  <c r="B520" i="6"/>
  <c r="B522" i="3" l="1"/>
  <c r="B521" i="6"/>
  <c r="B523" i="3" l="1"/>
  <c r="B522" i="6"/>
  <c r="B524" i="3" l="1"/>
  <c r="B523" i="6"/>
  <c r="B525" i="3" l="1"/>
  <c r="B524" i="6"/>
  <c r="B526" i="3" l="1"/>
  <c r="B525" i="6"/>
  <c r="B527" i="3" l="1"/>
  <c r="B526" i="6"/>
  <c r="B528" i="3" l="1"/>
  <c r="B527" i="6"/>
  <c r="B529" i="3" l="1"/>
  <c r="B528" i="6"/>
  <c r="B530" i="3" l="1"/>
  <c r="B529" i="6"/>
  <c r="B531" i="3" l="1"/>
  <c r="B530" i="6"/>
  <c r="B532" i="3" l="1"/>
  <c r="B531" i="6"/>
  <c r="B533" i="3" l="1"/>
  <c r="B532" i="6"/>
  <c r="B534" i="3" l="1"/>
  <c r="B533" i="6"/>
  <c r="B535" i="3" l="1"/>
  <c r="B534" i="6"/>
  <c r="B536" i="3" l="1"/>
  <c r="B535" i="6"/>
  <c r="B537" i="3" l="1"/>
  <c r="B536" i="6"/>
  <c r="B538" i="3" l="1"/>
  <c r="B537" i="6"/>
  <c r="B539" i="3" l="1"/>
  <c r="B538" i="6"/>
  <c r="B540" i="3" l="1"/>
  <c r="B539" i="6"/>
  <c r="B541" i="3" l="1"/>
  <c r="B540" i="6"/>
  <c r="B542" i="3" l="1"/>
  <c r="B541" i="6"/>
  <c r="B543" i="3" l="1"/>
  <c r="B542" i="6"/>
  <c r="B544" i="3" l="1"/>
  <c r="B543" i="6"/>
  <c r="B545" i="3" l="1"/>
  <c r="B544" i="6"/>
  <c r="B546" i="3" l="1"/>
  <c r="B545" i="6"/>
  <c r="B547" i="3" l="1"/>
  <c r="B546" i="6"/>
  <c r="B548" i="3" l="1"/>
  <c r="B547" i="6"/>
  <c r="B549" i="3" l="1"/>
  <c r="B548" i="6"/>
  <c r="B550" i="3" l="1"/>
  <c r="B549" i="6"/>
  <c r="B551" i="3" l="1"/>
  <c r="B550" i="6"/>
  <c r="B552" i="3" l="1"/>
  <c r="B551" i="6"/>
  <c r="B553" i="3" l="1"/>
  <c r="B552" i="6"/>
  <c r="B554" i="3" l="1"/>
  <c r="B553" i="6"/>
  <c r="B555" i="3" l="1"/>
  <c r="B554" i="6"/>
  <c r="B556" i="3" l="1"/>
  <c r="B555" i="6"/>
  <c r="B557" i="3" l="1"/>
  <c r="B556" i="6"/>
  <c r="B558" i="3" l="1"/>
  <c r="B557" i="6"/>
  <c r="B559" i="3" l="1"/>
  <c r="B558" i="6"/>
  <c r="B560" i="3" l="1"/>
  <c r="B559" i="6"/>
  <c r="B561" i="3" l="1"/>
  <c r="B560" i="6"/>
  <c r="B562" i="3" l="1"/>
  <c r="B561" i="6"/>
  <c r="B563" i="3" l="1"/>
  <c r="B562" i="6"/>
  <c r="B564" i="3" l="1"/>
  <c r="B563" i="6"/>
  <c r="B565" i="3" l="1"/>
  <c r="B564" i="6"/>
  <c r="B566" i="3" l="1"/>
  <c r="B565" i="6"/>
  <c r="B567" i="3" l="1"/>
  <c r="B566" i="6"/>
  <c r="B568" i="3" l="1"/>
  <c r="B567" i="6"/>
  <c r="B569" i="3" l="1"/>
  <c r="B568" i="6"/>
  <c r="B570" i="3" l="1"/>
  <c r="B569" i="6"/>
  <c r="B571" i="3" l="1"/>
  <c r="B570" i="6"/>
  <c r="B572" i="3" l="1"/>
  <c r="B571" i="6"/>
  <c r="B573" i="3" l="1"/>
  <c r="B572" i="6"/>
  <c r="B574" i="3" l="1"/>
  <c r="B573" i="6"/>
  <c r="B575" i="3" l="1"/>
  <c r="B574" i="6"/>
  <c r="B576" i="3" l="1"/>
  <c r="B575" i="6"/>
  <c r="B577" i="3" l="1"/>
  <c r="B576" i="6"/>
  <c r="B578" i="3" l="1"/>
  <c r="B577" i="6"/>
  <c r="B579" i="3" l="1"/>
  <c r="B578" i="6"/>
  <c r="B580" i="3" l="1"/>
  <c r="B579" i="6"/>
  <c r="B581" i="3" l="1"/>
  <c r="B580" i="6"/>
  <c r="B582" i="3" l="1"/>
  <c r="B581" i="6"/>
  <c r="B583" i="3" l="1"/>
  <c r="B582" i="6"/>
  <c r="B584" i="3" l="1"/>
  <c r="B583" i="6"/>
  <c r="B585" i="3" l="1"/>
  <c r="B584" i="6"/>
  <c r="B586" i="3" l="1"/>
  <c r="B585" i="6"/>
  <c r="B587" i="3" l="1"/>
  <c r="B586" i="6"/>
  <c r="B588" i="3" l="1"/>
  <c r="B587" i="6"/>
  <c r="B589" i="3" l="1"/>
  <c r="B588" i="6"/>
  <c r="B590" i="3" l="1"/>
  <c r="B589" i="6"/>
  <c r="B591" i="3" l="1"/>
  <c r="B590" i="6"/>
  <c r="B592" i="3" l="1"/>
  <c r="B591" i="6"/>
  <c r="B593" i="3" l="1"/>
  <c r="B592" i="6"/>
  <c r="B594" i="3" l="1"/>
  <c r="B593" i="6"/>
  <c r="B595" i="3" l="1"/>
  <c r="B594" i="6"/>
  <c r="B596" i="3" l="1"/>
  <c r="B595" i="6"/>
  <c r="B597" i="3" l="1"/>
  <c r="B596" i="6"/>
  <c r="B598" i="3" l="1"/>
  <c r="B597" i="6"/>
  <c r="B599" i="3" l="1"/>
  <c r="B598" i="6"/>
  <c r="B600" i="3" l="1"/>
  <c r="B599" i="6"/>
  <c r="B601" i="3" l="1"/>
  <c r="B600" i="6"/>
  <c r="B602" i="3" l="1"/>
  <c r="B601" i="6"/>
  <c r="B603" i="3" l="1"/>
  <c r="B602" i="6"/>
  <c r="B604" i="3" l="1"/>
  <c r="B603" i="6"/>
  <c r="B605" i="3" l="1"/>
  <c r="B604" i="6"/>
  <c r="B606" i="3" l="1"/>
  <c r="B605" i="6"/>
  <c r="B607" i="3" l="1"/>
  <c r="B606" i="6"/>
  <c r="B608" i="3" l="1"/>
  <c r="B607" i="6"/>
  <c r="B609" i="3" l="1"/>
  <c r="B608" i="6"/>
  <c r="B610" i="3" l="1"/>
  <c r="B609" i="6"/>
  <c r="B611" i="3" l="1"/>
  <c r="B610" i="6"/>
  <c r="B612" i="3" l="1"/>
  <c r="B611" i="6"/>
  <c r="B613" i="3" l="1"/>
  <c r="B612" i="6"/>
  <c r="B614" i="3" l="1"/>
  <c r="B613" i="6"/>
  <c r="B615" i="3" l="1"/>
  <c r="B614" i="6"/>
  <c r="B616" i="3" l="1"/>
  <c r="B615" i="6"/>
  <c r="B617" i="3" l="1"/>
  <c r="B616" i="6"/>
  <c r="B618" i="3" l="1"/>
  <c r="B617" i="6"/>
  <c r="B619" i="3" l="1"/>
  <c r="B618" i="6"/>
  <c r="B620" i="3" l="1"/>
  <c r="B619" i="6"/>
  <c r="B621" i="3" l="1"/>
  <c r="B620" i="6"/>
  <c r="B622" i="3" l="1"/>
  <c r="B621" i="6"/>
  <c r="B623" i="3" l="1"/>
  <c r="B622" i="6"/>
  <c r="B624" i="3" l="1"/>
  <c r="B623" i="6"/>
  <c r="B625" i="3" l="1"/>
  <c r="B624" i="6"/>
  <c r="B626" i="3" l="1"/>
  <c r="B625" i="6"/>
  <c r="B627" i="3" l="1"/>
  <c r="B626" i="6"/>
  <c r="B628" i="3" l="1"/>
  <c r="B627" i="6"/>
  <c r="B629" i="3" l="1"/>
  <c r="B628" i="6"/>
  <c r="B630" i="3" l="1"/>
  <c r="B629" i="6"/>
  <c r="B631" i="3" l="1"/>
  <c r="B630" i="6"/>
  <c r="B632" i="3" l="1"/>
  <c r="B631" i="6"/>
  <c r="B633" i="3" l="1"/>
  <c r="B632" i="6"/>
  <c r="B634" i="3" l="1"/>
  <c r="B633" i="6"/>
  <c r="B635" i="3" l="1"/>
  <c r="B634" i="6"/>
  <c r="B636" i="3" l="1"/>
  <c r="B635" i="6"/>
  <c r="B637" i="3" l="1"/>
  <c r="B636" i="6"/>
  <c r="B638" i="3" l="1"/>
  <c r="B637" i="6"/>
  <c r="B639" i="3" l="1"/>
  <c r="B638" i="6"/>
  <c r="B640" i="3" l="1"/>
  <c r="B639" i="6"/>
  <c r="B641" i="3" l="1"/>
  <c r="B640" i="6"/>
  <c r="B642" i="3" l="1"/>
  <c r="B641" i="6"/>
  <c r="B643" i="3" l="1"/>
  <c r="B642" i="6"/>
  <c r="B644" i="3" l="1"/>
  <c r="B643" i="6"/>
  <c r="B645" i="3" l="1"/>
  <c r="B644" i="6"/>
  <c r="B646" i="3" l="1"/>
  <c r="B645" i="6"/>
  <c r="B647" i="3" l="1"/>
  <c r="B646" i="6"/>
  <c r="B648" i="3" l="1"/>
  <c r="B647" i="6"/>
  <c r="B649" i="3" l="1"/>
  <c r="B648" i="6"/>
  <c r="B650" i="3" l="1"/>
  <c r="B649" i="6"/>
  <c r="B651" i="3" l="1"/>
  <c r="B650" i="6"/>
  <c r="B652" i="3" l="1"/>
  <c r="B651" i="6"/>
  <c r="B653" i="3" l="1"/>
  <c r="B652" i="6"/>
  <c r="B654" i="3" l="1"/>
  <c r="B653" i="6"/>
  <c r="B655" i="3" l="1"/>
  <c r="B654" i="6"/>
  <c r="B656" i="3" l="1"/>
  <c r="B655" i="6"/>
  <c r="B657" i="3" l="1"/>
  <c r="B656" i="6"/>
  <c r="B658" i="3" l="1"/>
  <c r="B657" i="6"/>
  <c r="B659" i="3" l="1"/>
  <c r="B658" i="6"/>
  <c r="B660" i="3" l="1"/>
  <c r="B659" i="6"/>
  <c r="B661" i="3" l="1"/>
  <c r="B660" i="6"/>
  <c r="B662" i="3" l="1"/>
  <c r="B661" i="6"/>
  <c r="B663" i="3" l="1"/>
  <c r="B662" i="6"/>
  <c r="B664" i="3" l="1"/>
  <c r="B663" i="6"/>
  <c r="B665" i="3" l="1"/>
  <c r="B664" i="6"/>
  <c r="B666" i="3" l="1"/>
  <c r="B665" i="6"/>
  <c r="B667" i="3" l="1"/>
  <c r="B666" i="6"/>
  <c r="B668" i="3" l="1"/>
  <c r="B667" i="6"/>
  <c r="B669" i="3" l="1"/>
  <c r="B668" i="6"/>
  <c r="B670" i="3" l="1"/>
  <c r="B669" i="6"/>
  <c r="B671" i="3" l="1"/>
  <c r="B670" i="6"/>
  <c r="B672" i="3" l="1"/>
  <c r="B671" i="6"/>
  <c r="B673" i="3" l="1"/>
  <c r="B672" i="6"/>
  <c r="B674" i="3" l="1"/>
  <c r="B673" i="6"/>
  <c r="B675" i="3" l="1"/>
  <c r="B674" i="6"/>
  <c r="B676" i="3" l="1"/>
  <c r="B675" i="6"/>
  <c r="B677" i="3" l="1"/>
  <c r="B676" i="6"/>
  <c r="B678" i="3" l="1"/>
  <c r="B677" i="6"/>
  <c r="B679" i="3" l="1"/>
  <c r="B678" i="6"/>
  <c r="B680" i="3" l="1"/>
  <c r="B679" i="6"/>
  <c r="B681" i="3" l="1"/>
  <c r="B680" i="6"/>
  <c r="B682" i="3" l="1"/>
  <c r="B681" i="6"/>
  <c r="B683" i="3" l="1"/>
  <c r="B682" i="6"/>
  <c r="B684" i="3" l="1"/>
  <c r="B683" i="6"/>
  <c r="B685" i="3" l="1"/>
  <c r="B684" i="6"/>
  <c r="B686" i="3" l="1"/>
  <c r="B685" i="6"/>
  <c r="B687" i="3" l="1"/>
  <c r="B686" i="6"/>
  <c r="B688" i="3" l="1"/>
  <c r="B687" i="6"/>
  <c r="B689" i="3" l="1"/>
  <c r="B688" i="6"/>
  <c r="B690" i="3" l="1"/>
  <c r="B689" i="6"/>
  <c r="B691" i="3" l="1"/>
  <c r="B690" i="6"/>
  <c r="B692" i="3" l="1"/>
  <c r="B691" i="6"/>
  <c r="B693" i="3" l="1"/>
  <c r="B692" i="6"/>
  <c r="B694" i="3" l="1"/>
  <c r="B693" i="6"/>
  <c r="B695" i="3" l="1"/>
  <c r="B694" i="6"/>
  <c r="B696" i="3" l="1"/>
  <c r="B695" i="6"/>
  <c r="B697" i="3" l="1"/>
  <c r="B696" i="6"/>
  <c r="B698" i="3" l="1"/>
  <c r="B697" i="6"/>
  <c r="B699" i="3" l="1"/>
  <c r="B698" i="6"/>
  <c r="B700" i="3" l="1"/>
  <c r="B699" i="6"/>
  <c r="B701" i="3" l="1"/>
  <c r="B700" i="6"/>
  <c r="B702" i="3" l="1"/>
  <c r="B701" i="6"/>
  <c r="B703" i="3" l="1"/>
  <c r="B702" i="6"/>
  <c r="B704" i="3" l="1"/>
  <c r="B703" i="6"/>
  <c r="B705" i="3" l="1"/>
  <c r="B704" i="6"/>
  <c r="B706" i="3" l="1"/>
  <c r="B705" i="6"/>
  <c r="B707" i="3" l="1"/>
  <c r="B706" i="6"/>
  <c r="B708" i="3" l="1"/>
  <c r="B707" i="6"/>
  <c r="B709" i="3" l="1"/>
  <c r="B708" i="6"/>
  <c r="B710" i="3" l="1"/>
  <c r="B709" i="6"/>
  <c r="B711" i="3" l="1"/>
  <c r="B710" i="6"/>
  <c r="B712" i="3" l="1"/>
  <c r="B711" i="6"/>
  <c r="B713" i="3" l="1"/>
  <c r="B712" i="6"/>
  <c r="B714" i="3" l="1"/>
  <c r="B713" i="6"/>
  <c r="B715" i="3" l="1"/>
  <c r="B714" i="6"/>
  <c r="B716" i="3" l="1"/>
  <c r="B715" i="6"/>
  <c r="B717" i="3" l="1"/>
  <c r="B716" i="6"/>
  <c r="B718" i="3" l="1"/>
  <c r="B717" i="6"/>
  <c r="B719" i="3" l="1"/>
  <c r="B718" i="6"/>
  <c r="B720" i="3" l="1"/>
  <c r="B719" i="6"/>
  <c r="B721" i="3" l="1"/>
  <c r="B720" i="6"/>
  <c r="B722" i="3" l="1"/>
  <c r="B721" i="6"/>
  <c r="B723" i="3" l="1"/>
  <c r="B722" i="6"/>
  <c r="B724" i="3" l="1"/>
  <c r="B723" i="6"/>
  <c r="B725" i="3" l="1"/>
  <c r="B724" i="6"/>
  <c r="B726" i="3" l="1"/>
  <c r="B725" i="6"/>
  <c r="B727" i="3" l="1"/>
  <c r="B726" i="6"/>
  <c r="B728" i="3" l="1"/>
  <c r="B727" i="6"/>
  <c r="B729" i="3" l="1"/>
  <c r="B728" i="6"/>
  <c r="B730" i="3" l="1"/>
  <c r="B729" i="6"/>
  <c r="B731" i="3" l="1"/>
  <c r="B730" i="6"/>
  <c r="B732" i="3" l="1"/>
  <c r="B731" i="6"/>
  <c r="B733" i="3" l="1"/>
  <c r="B732" i="6"/>
  <c r="B734" i="3" l="1"/>
  <c r="B733" i="6"/>
  <c r="B735" i="3" l="1"/>
  <c r="B734" i="6"/>
  <c r="B736" i="3" l="1"/>
  <c r="B735" i="6"/>
  <c r="B737" i="3" l="1"/>
  <c r="B736" i="6"/>
  <c r="B738" i="3" l="1"/>
  <c r="B737" i="6"/>
  <c r="B739" i="3" l="1"/>
  <c r="B738" i="6"/>
  <c r="B740" i="3" l="1"/>
  <c r="B739" i="6"/>
  <c r="B741" i="3" l="1"/>
  <c r="B740" i="6"/>
  <c r="B742" i="3" l="1"/>
  <c r="B741" i="6"/>
  <c r="B743" i="3" l="1"/>
  <c r="B742" i="6"/>
  <c r="B744" i="3" l="1"/>
  <c r="B743" i="6"/>
  <c r="B745" i="3" l="1"/>
  <c r="B744" i="6"/>
  <c r="B746" i="3" l="1"/>
  <c r="B745" i="6"/>
  <c r="B747" i="3" l="1"/>
  <c r="B746" i="6"/>
  <c r="B748" i="3" l="1"/>
  <c r="B747" i="6"/>
  <c r="B749" i="3" l="1"/>
  <c r="B748" i="6"/>
  <c r="B750" i="3" l="1"/>
  <c r="B749" i="6"/>
  <c r="B751" i="3" l="1"/>
  <c r="B750" i="6"/>
  <c r="B752" i="3" l="1"/>
  <c r="B751" i="6"/>
  <c r="B753" i="3" l="1"/>
  <c r="B752" i="6"/>
  <c r="B753" i="6" l="1"/>
  <c r="C6" i="6" s="1"/>
  <c r="B7" i="2" s="1"/>
  <c r="B8" i="2"/>
  <c r="C6" i="3"/>
  <c r="B6" i="2" s="1"/>
</calcChain>
</file>

<file path=xl/comments1.xml><?xml version="1.0" encoding="utf-8"?>
<comments xmlns="http://schemas.openxmlformats.org/spreadsheetml/2006/main">
  <authors>
    <author>Clauber Bridi</author>
  </authors>
  <commentList>
    <comment ref="A1" authorId="0" shapeId="0">
      <text>
        <r>
          <rPr>
            <sz val="9"/>
            <color indexed="81"/>
            <rFont val="Tahoma"/>
            <family val="2"/>
          </rPr>
          <t xml:space="preserve">Esta planilha serve para a Identificação da licitação correspondente. 
</t>
        </r>
        <r>
          <rPr>
            <b/>
            <sz val="9"/>
            <color indexed="81"/>
            <rFont val="Tahoma"/>
            <family val="2"/>
          </rPr>
          <t xml:space="preserve">Instruções de preenchimento:
</t>
        </r>
        <r>
          <rPr>
            <sz val="9"/>
            <color indexed="81"/>
            <rFont val="Tahoma"/>
            <family val="2"/>
          </rPr>
          <t xml:space="preserve">Os campos com asterisco (*) são de preenchimento obrigatório.
Os campos de cor cinza são de preenchimento automático.
O número do lote é obrigatório quando a Característica do Objeto for Lotes ou Lote Único.
</t>
        </r>
        <r>
          <rPr>
            <b/>
            <sz val="10"/>
            <color indexed="81"/>
            <rFont val="Tahoma"/>
            <family val="2"/>
          </rPr>
          <t>Para incluir mais de 50 lotes, selecione as células A62 a G62 e arraste de acordo com o número de lotes necessário.</t>
        </r>
        <r>
          <rPr>
            <b/>
            <sz val="9"/>
            <color indexed="81"/>
            <rFont val="Tahoma"/>
            <family val="2"/>
          </rPr>
          <t xml:space="preserve">
</t>
        </r>
        <r>
          <rPr>
            <sz val="9"/>
            <color indexed="81"/>
            <rFont val="Tahoma"/>
            <family val="2"/>
          </rPr>
          <t>Após preencher esta planilha, preencha a planilha Orçamento-Base.</t>
        </r>
      </text>
    </comment>
    <comment ref="A2" authorId="0" shapeId="0">
      <text>
        <r>
          <rPr>
            <b/>
            <sz val="9"/>
            <color indexed="81"/>
            <rFont val="Tahoma"/>
            <family val="2"/>
          </rPr>
          <t>Campo de preenchimento obrigatório.</t>
        </r>
        <r>
          <rPr>
            <sz val="9"/>
            <color indexed="81"/>
            <rFont val="Tahoma"/>
            <family val="2"/>
          </rPr>
          <t xml:space="preserve"> Selecione a modalidade de licitação de acordo com as opções disponíveis na lista suspensa.
</t>
        </r>
      </text>
    </comment>
    <comment ref="D2" authorId="0" shapeId="0">
      <text>
        <r>
          <rPr>
            <b/>
            <sz val="9"/>
            <color indexed="81"/>
            <rFont val="Tahoma"/>
            <family val="2"/>
          </rPr>
          <t>Campo de preenchimento obrigatório.</t>
        </r>
        <r>
          <rPr>
            <sz val="9"/>
            <color indexed="81"/>
            <rFont val="Tahoma"/>
            <family val="2"/>
          </rPr>
          <t xml:space="preserve"> Informar o número da licitação cadastrada no LICITACON. </t>
        </r>
      </text>
    </comment>
    <comment ref="F2" authorId="0" shapeId="0">
      <text>
        <r>
          <rPr>
            <b/>
            <sz val="9"/>
            <color indexed="81"/>
            <rFont val="Tahoma"/>
            <family val="2"/>
          </rPr>
          <t>Campo de preenchimento obrigatório.</t>
        </r>
        <r>
          <rPr>
            <sz val="9"/>
            <color indexed="81"/>
            <rFont val="Tahoma"/>
            <family val="2"/>
          </rPr>
          <t xml:space="preserve"> 
Informe o ano da licitação. 
</t>
        </r>
      </text>
    </comment>
    <comment ref="A3" authorId="0" shapeId="0">
      <text>
        <r>
          <rPr>
            <sz val="9"/>
            <color indexed="81"/>
            <rFont val="Tahoma"/>
            <family val="2"/>
          </rPr>
          <t xml:space="preserve">Descreva as principais informações do objeto licitatório. Limite 500 caracteres. 
</t>
        </r>
      </text>
    </comment>
    <comment ref="A4" authorId="0" shapeId="0">
      <text>
        <r>
          <rPr>
            <sz val="9"/>
            <color indexed="81"/>
            <rFont val="Tahoma"/>
            <family val="2"/>
          </rPr>
          <t>Informe o Órgão responsável pela licitação.</t>
        </r>
      </text>
    </comment>
    <comment ref="F4" authorId="0" shapeId="0">
      <text>
        <r>
          <rPr>
            <b/>
            <sz val="9"/>
            <color indexed="81"/>
            <rFont val="Tahoma"/>
            <family val="2"/>
          </rPr>
          <t>Campo de preenchimento obrigatório.</t>
        </r>
        <r>
          <rPr>
            <sz val="9"/>
            <color indexed="81"/>
            <rFont val="Tahoma"/>
            <family val="2"/>
          </rPr>
          <t xml:space="preserve"> Informe o CNPJ do Órgão responsável pela licitação.</t>
        </r>
        <r>
          <rPr>
            <b/>
            <sz val="9"/>
            <color indexed="81"/>
            <rFont val="Tahoma"/>
            <family val="2"/>
          </rPr>
          <t xml:space="preserve"> Somente números,</t>
        </r>
        <r>
          <rPr>
            <sz val="9"/>
            <color indexed="81"/>
            <rFont val="Tahoma"/>
            <family val="2"/>
          </rPr>
          <t xml:space="preserve"> sem os demais caracteres.</t>
        </r>
      </text>
    </comment>
    <comment ref="A5" authorId="0" shapeId="0">
      <text>
        <r>
          <rPr>
            <b/>
            <sz val="9"/>
            <color indexed="81"/>
            <rFont val="Tahoma"/>
            <family val="2"/>
          </rPr>
          <t xml:space="preserve">Campo de preenchimento obrigatório. </t>
        </r>
        <r>
          <rPr>
            <sz val="9"/>
            <color indexed="81"/>
            <rFont val="Tahoma"/>
            <family val="2"/>
          </rPr>
          <t>Selecione o tipo de objeto de acordo com as opções disponíveis na lista suspensa.</t>
        </r>
      </text>
    </comment>
    <comment ref="E5" authorId="0" shapeId="0">
      <text>
        <r>
          <rPr>
            <b/>
            <sz val="9"/>
            <color indexed="81"/>
            <rFont val="Tahoma"/>
            <family val="2"/>
          </rPr>
          <t xml:space="preserve">Campo de preenchimento exclusivo para órgãos da esfera ESTADUAL que possuem Centrais de Compras descentralizadas. </t>
        </r>
        <r>
          <rPr>
            <sz val="9"/>
            <color indexed="81"/>
            <rFont val="Tahoma"/>
            <family val="2"/>
          </rPr>
          <t xml:space="preserve">Informe o código da Central de Compras
</t>
        </r>
      </text>
    </comment>
    <comment ref="A6" authorId="0" shapeId="0">
      <text>
        <r>
          <rPr>
            <b/>
            <sz val="9"/>
            <color indexed="81"/>
            <rFont val="Tahoma"/>
            <family val="2"/>
          </rPr>
          <t xml:space="preserve">Campo de preenchimento automático. </t>
        </r>
        <r>
          <rPr>
            <sz val="9"/>
            <color indexed="81"/>
            <rFont val="Tahoma"/>
            <family val="2"/>
          </rPr>
          <t>Preço Total Estimado da licitação. Resultado da soma do Preço Total Estimado de todos os itens cadastrados na planilha Orçamento-base.</t>
        </r>
        <r>
          <rPr>
            <b/>
            <sz val="9"/>
            <color indexed="81"/>
            <rFont val="Tahoma"/>
            <family val="2"/>
          </rPr>
          <t xml:space="preserve">
</t>
        </r>
        <r>
          <rPr>
            <sz val="9"/>
            <color indexed="81"/>
            <rFont val="Tahoma"/>
            <family val="2"/>
          </rPr>
          <t xml:space="preserve">
</t>
        </r>
      </text>
    </comment>
    <comment ref="A7" authorId="0" shapeId="0">
      <text>
        <r>
          <rPr>
            <b/>
            <sz val="9"/>
            <color indexed="81"/>
            <rFont val="Tahoma"/>
            <family val="2"/>
          </rPr>
          <t xml:space="preserve">Campo de preenchimento automático. </t>
        </r>
        <r>
          <rPr>
            <sz val="9"/>
            <color indexed="81"/>
            <rFont val="Tahoma"/>
            <family val="2"/>
          </rPr>
          <t>Preço Total Proposto pelo Licitante. Resultado da soma do Preço Total Proposto de todos os itens cadastrados na planilha Proposta. Será preenchido somente quando a planilha for utilizada para apresentação de proposta por algum licitante.</t>
        </r>
      </text>
    </comment>
    <comment ref="A8" authorId="0" shapeId="0">
      <text>
        <r>
          <rPr>
            <b/>
            <sz val="9"/>
            <color indexed="81"/>
            <rFont val="Tahoma"/>
            <family val="2"/>
          </rPr>
          <t>Campo de preenchimento automático</t>
        </r>
        <r>
          <rPr>
            <sz val="9"/>
            <color indexed="81"/>
            <rFont val="Tahoma"/>
            <family val="2"/>
          </rPr>
          <t xml:space="preserve">. Quantidade de Itens do Orçamento.
</t>
        </r>
      </text>
    </comment>
    <comment ref="A11" authorId="0" shapeId="0">
      <text>
        <r>
          <rPr>
            <b/>
            <sz val="9"/>
            <color indexed="81"/>
            <rFont val="Tahoma"/>
            <family val="2"/>
          </rPr>
          <t>Campo de preenchimento obrigatório quando a Característica do Objeto for Lotes ou Lote Único</t>
        </r>
        <r>
          <rPr>
            <sz val="9"/>
            <color indexed="81"/>
            <rFont val="Tahoma"/>
            <family val="2"/>
          </rPr>
          <t>. Informe o número do lote.</t>
        </r>
        <r>
          <rPr>
            <b/>
            <sz val="9"/>
            <color indexed="81"/>
            <rFont val="Tahoma"/>
            <family val="2"/>
          </rPr>
          <t xml:space="preserve"> </t>
        </r>
      </text>
    </comment>
    <comment ref="B11" authorId="0" shapeId="0">
      <text>
        <r>
          <rPr>
            <b/>
            <sz val="9"/>
            <color indexed="81"/>
            <rFont val="Tahoma"/>
            <family val="2"/>
          </rPr>
          <t xml:space="preserve">Campo de preenchimento obrigatório quando a Característica do Objeto for Lotes ou Lote Único. </t>
        </r>
        <r>
          <rPr>
            <sz val="9"/>
            <color indexed="81"/>
            <rFont val="Tahoma"/>
            <family val="2"/>
          </rPr>
          <t xml:space="preserve">Informe a descrição do lote. Campo limitado a 300 caracteres.
</t>
        </r>
      </text>
    </comment>
    <comment ref="C11" authorId="0" shapeId="0">
      <text>
        <r>
          <rPr>
            <b/>
            <sz val="9"/>
            <color indexed="81"/>
            <rFont val="Tahoma"/>
            <family val="2"/>
          </rPr>
          <t>Campo de preenchimento automático.</t>
        </r>
        <r>
          <rPr>
            <sz val="9"/>
            <color indexed="81"/>
            <rFont val="Tahoma"/>
            <family val="2"/>
          </rPr>
          <t xml:space="preserve"> Preço Total Estimado para cada lote. Resultado da soma do preço total estimado dos itens que compõe o lote, conforme cadastrado na planilha Orçamento-base.</t>
        </r>
      </text>
    </comment>
    <comment ref="G11" authorId="0" shapeId="0">
      <text>
        <r>
          <rPr>
            <b/>
            <sz val="9"/>
            <color indexed="81"/>
            <rFont val="Tahoma"/>
            <family val="2"/>
          </rPr>
          <t>Campo de preenchimento automático.</t>
        </r>
        <r>
          <rPr>
            <sz val="9"/>
            <color indexed="81"/>
            <rFont val="Tahoma"/>
            <family val="2"/>
          </rPr>
          <t xml:space="preserve"> Preço Total Proposto para cada lote. Resultado da soma do preço total proposto dos itens que compõe o lote, conforme cadastrado na planilha Proposta.</t>
        </r>
      </text>
    </comment>
  </commentList>
</comments>
</file>

<file path=xl/comments2.xml><?xml version="1.0" encoding="utf-8"?>
<comments xmlns="http://schemas.openxmlformats.org/spreadsheetml/2006/main">
  <authors>
    <author>Clauber Bridi</author>
  </authors>
  <commentList>
    <comment ref="A1" authorId="0" shapeId="0">
      <text>
        <r>
          <rPr>
            <sz val="9"/>
            <color indexed="81"/>
            <rFont val="Tahoma"/>
            <family val="2"/>
          </rPr>
          <t xml:space="preserve">Esta planilha serve para detalhamento do orçamento-base da licitação correspondente. </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Identificação</t>
        </r>
        <r>
          <rPr>
            <sz val="9"/>
            <color indexed="81"/>
            <rFont val="Tahoma"/>
            <family val="2"/>
          </rPr>
          <t>.</t>
        </r>
        <r>
          <rPr>
            <b/>
            <sz val="9"/>
            <color indexed="81"/>
            <rFont val="Tahoma"/>
            <family val="2"/>
          </rPr>
          <t xml:space="preserve">
</t>
        </r>
        <r>
          <rPr>
            <sz val="9"/>
            <color indexed="81"/>
            <rFont val="Tahoma"/>
            <family val="2"/>
          </rPr>
          <t>Os campos com asterisco (*) são de preenchimento obrigatório.
Os campos com dois asteriscos (**) são de preenchimento obrigatório para Obras e Serviços de Engenharia.
Os campos de cor cinza são de preenchimento automático.
O número do lote é obrigatório quando a Característica do Objeto for Lotes ou Lote Único.
As</t>
        </r>
        <r>
          <rPr>
            <b/>
            <sz val="9"/>
            <color indexed="81"/>
            <rFont val="Tahoma"/>
            <family val="2"/>
          </rPr>
          <t xml:space="preserve"> colunas D,E,L,M e R</t>
        </r>
        <r>
          <rPr>
            <sz val="9"/>
            <color indexed="81"/>
            <rFont val="Tahoma"/>
            <family val="2"/>
          </rPr>
          <t xml:space="preserve"> devem ser </t>
        </r>
        <r>
          <rPr>
            <b/>
            <sz val="9"/>
            <color indexed="81"/>
            <rFont val="Tahoma"/>
            <family val="2"/>
          </rPr>
          <t>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mais de 100 linhas de itens, selecione as células A113 a R113 e arraste de acordo com o número de itens necessário.</t>
        </r>
        <r>
          <rPr>
            <sz val="9"/>
            <color indexed="81"/>
            <rFont val="Tahoma"/>
            <family val="2"/>
          </rPr>
          <t xml:space="preserve">
</t>
        </r>
      </text>
    </comment>
    <comment ref="A10" authorId="0" shapeId="0">
      <text>
        <r>
          <rPr>
            <b/>
            <sz val="9"/>
            <color indexed="81"/>
            <rFont val="Tahoma"/>
            <family val="2"/>
          </rPr>
          <t>Campo de preenchimento obrigatório quando a Característica do Objeto for Lotes ou Lote Único.</t>
        </r>
        <r>
          <rPr>
            <sz val="9"/>
            <color indexed="81"/>
            <rFont val="Tahoma"/>
            <family val="2"/>
          </rPr>
          <t xml:space="preserve"> Digite ou selecione na lista suspensa o número do lote ao qual o item pertence. O lote deve estar previamente cadastrado na planilha Identificação.
</t>
        </r>
      </text>
    </comment>
    <comment ref="B10" authorId="0" shapeId="0">
      <text>
        <r>
          <rPr>
            <b/>
            <sz val="9"/>
            <color indexed="81"/>
            <rFont val="Tahoma"/>
            <family val="2"/>
          </rPr>
          <t xml:space="preserve">Campo de preenchimento automático. </t>
        </r>
        <r>
          <rPr>
            <sz val="9"/>
            <color indexed="81"/>
            <rFont val="Tahoma"/>
            <family val="2"/>
          </rPr>
          <t xml:space="preserve">Número sequencial do item. Indica a ordem em que os itens irão aparecer na tela ao carregar no LICITACON. Selecione a célula </t>
        </r>
        <r>
          <rPr>
            <b/>
            <sz val="9"/>
            <color indexed="81"/>
            <rFont val="Tahoma"/>
            <family val="2"/>
          </rPr>
          <t>B13</t>
        </r>
        <r>
          <rPr>
            <sz val="9"/>
            <color indexed="81"/>
            <rFont val="Tahoma"/>
            <family val="2"/>
          </rPr>
          <t xml:space="preserve"> e arraste a fórmula para baixo para preencher as demais linhas.
</t>
        </r>
      </text>
    </comment>
    <comment ref="C10" authorId="0" shapeId="0">
      <text>
        <r>
          <rPr>
            <b/>
            <sz val="9"/>
            <color indexed="81"/>
            <rFont val="Tahoma"/>
            <family val="2"/>
          </rPr>
          <t xml:space="preserve">Campo de preenchimento obrigatório. </t>
        </r>
        <r>
          <rPr>
            <sz val="9"/>
            <color indexed="81"/>
            <rFont val="Tahoma"/>
            <family val="2"/>
          </rPr>
          <t xml:space="preserve">Informe o número do item, conforme codificação própria. Aceita caracteres alfanuméricos. Exemplos: 1.1, 1.2, 1.2.1, etc. </t>
        </r>
      </text>
    </comment>
    <comment ref="D10" authorId="0" shapeId="0">
      <text>
        <r>
          <rPr>
            <b/>
            <sz val="9"/>
            <color indexed="81"/>
            <rFont val="Tahoma"/>
            <family val="2"/>
          </rPr>
          <t xml:space="preserve">Obrigatório para Obras e Serviços de Engenharia. </t>
        </r>
        <r>
          <rPr>
            <sz val="9"/>
            <color indexed="81"/>
            <rFont val="Tahoma"/>
            <family val="2"/>
          </rPr>
          <t>Selecione na lista suspensa a</t>
        </r>
        <r>
          <rPr>
            <b/>
            <sz val="9"/>
            <color indexed="81"/>
            <rFont val="Tahoma"/>
            <family val="2"/>
          </rPr>
          <t xml:space="preserve"> </t>
        </r>
        <r>
          <rPr>
            <sz val="9"/>
            <color indexed="81"/>
            <rFont val="Tahoma"/>
            <family val="2"/>
          </rPr>
          <t xml:space="preserve">Fonte de Referência do preço unitário estimado. Quando for utilizada composição de preço unitário específica, informar COMPOSIÇÃO PRÓPRIA. Quando for realizada cotação de preços de mercado, informar COTAÇÂO. Caso a fonte de referência utilizada não esteja disponível na lista, entre em contato com o TCE.
</t>
        </r>
      </text>
    </comment>
    <comment ref="E10" authorId="0" shapeId="0">
      <text>
        <r>
          <rPr>
            <b/>
            <sz val="9"/>
            <color indexed="81"/>
            <rFont val="Tahoma"/>
            <family val="2"/>
          </rPr>
          <t xml:space="preserve">Obrigatório para Obras e Serviços de Engenharia. </t>
        </r>
        <r>
          <rPr>
            <sz val="9"/>
            <color indexed="81"/>
            <rFont val="Tahoma"/>
            <family val="2"/>
          </rPr>
          <t xml:space="preserve">Informe o Código de Referência da tabela utilizada na composição do preço unitário. Caso seja utilizada COMPOSIÇÂO própria ou COTAÇÂO de mercado, atribuir numeração própria para cada composição/cotação. Exemplo: Fonte de Referência COTAÇÂO; Código de Referência 1, 2, 3,.. 
</t>
        </r>
      </text>
    </comment>
    <comment ref="F10" authorId="0" shapeId="0">
      <text>
        <r>
          <rPr>
            <b/>
            <sz val="9"/>
            <color indexed="81"/>
            <rFont val="Tahoma"/>
            <family val="2"/>
          </rPr>
          <t xml:space="preserve">Obrigatório para Obras e Serviços de Engenharia. </t>
        </r>
        <r>
          <rPr>
            <sz val="9"/>
            <color indexed="81"/>
            <rFont val="Tahoma"/>
            <family val="2"/>
          </rPr>
          <t>Informe a Data de Referência da tabela ou do orçamento/cotação utilizado na composição do preço unitário estimado.</t>
        </r>
        <r>
          <rPr>
            <b/>
            <sz val="9"/>
            <color indexed="81"/>
            <rFont val="Tahoma"/>
            <family val="2"/>
          </rPr>
          <t xml:space="preserve">
</t>
        </r>
      </text>
    </comment>
    <comment ref="G10" authorId="0" shapeId="0">
      <text>
        <r>
          <rPr>
            <b/>
            <sz val="9"/>
            <color indexed="81"/>
            <rFont val="Tahoma"/>
            <family val="2"/>
          </rPr>
          <t xml:space="preserve">Campo de preenchimento obrigatório. 
</t>
        </r>
        <r>
          <rPr>
            <sz val="9"/>
            <color indexed="81"/>
            <rFont val="Tahoma"/>
            <family val="2"/>
          </rPr>
          <t>Informe a descrição do item. Campo limitado a 300 caracteres.</t>
        </r>
      </text>
    </comment>
    <comment ref="R10" authorId="0" shapeId="0">
      <text>
        <r>
          <rPr>
            <b/>
            <sz val="9"/>
            <color indexed="81"/>
            <rFont val="Tahoma"/>
            <family val="2"/>
          </rPr>
          <t xml:space="preserve">Campo de preenchimento opcional.
</t>
        </r>
        <r>
          <rPr>
            <sz val="9"/>
            <color indexed="81"/>
            <rFont val="Tahoma"/>
            <family val="2"/>
          </rPr>
          <t>Selecione na lista suspensa o tipo de orçamento do item.</t>
        </r>
      </text>
    </comment>
    <comment ref="H11" authorId="0" shapeId="0">
      <text>
        <r>
          <rPr>
            <b/>
            <sz val="9"/>
            <color indexed="81"/>
            <rFont val="Tahoma"/>
            <family val="2"/>
          </rPr>
          <t xml:space="preserve">Campo de preenchimento obrigatório. </t>
        </r>
        <r>
          <rPr>
            <sz val="9"/>
            <color indexed="81"/>
            <rFont val="Tahoma"/>
            <family val="2"/>
          </rPr>
          <t>Informe a quantidade.</t>
        </r>
        <r>
          <rPr>
            <b/>
            <sz val="9"/>
            <color indexed="81"/>
            <rFont val="Tahoma"/>
            <family val="2"/>
          </rPr>
          <t xml:space="preserve"> </t>
        </r>
        <r>
          <rPr>
            <sz val="9"/>
            <color indexed="81"/>
            <rFont val="Tahoma"/>
            <family val="2"/>
          </rPr>
          <t xml:space="preserve">O valor preenchido será sempre arredondado para quatro casas decimais após a vírgula.
</t>
        </r>
      </text>
    </comment>
    <comment ref="I11" authorId="0" shapeId="0">
      <text>
        <r>
          <rPr>
            <b/>
            <sz val="9"/>
            <color indexed="81"/>
            <rFont val="Tahoma"/>
            <family val="2"/>
          </rPr>
          <t>Campo de preenchimento obrigatório.</t>
        </r>
        <r>
          <rPr>
            <sz val="9"/>
            <color indexed="81"/>
            <rFont val="Tahoma"/>
            <family val="2"/>
          </rPr>
          <t xml:space="preserve"> Digite ou selecione na lista suspensa a unidade de medida. Para consultar a descrição das unidades de medida, acesse a planilha "base". Caso a unidade de medida do item a cadastrar não esteja disponível, entrar em contato com o TCE. 
</t>
        </r>
      </text>
    </comment>
    <comment ref="J11" authorId="0" shapeId="0">
      <text>
        <r>
          <rPr>
            <b/>
            <sz val="9"/>
            <color indexed="81"/>
            <rFont val="Tahoma"/>
            <family val="2"/>
          </rPr>
          <t xml:space="preserve">Campo de preenchimento obrigatório. 
</t>
        </r>
        <r>
          <rPr>
            <sz val="9"/>
            <color indexed="81"/>
            <rFont val="Tahoma"/>
            <family val="2"/>
          </rPr>
          <t>Informar o preço unitário estimado incluindo o BDI. O valor preenchido será sempre arredondado para quatro casas decimais após a vírgula.</t>
        </r>
      </text>
    </comment>
    <comment ref="K11" authorId="0" shapeId="0">
      <text>
        <r>
          <rPr>
            <b/>
            <sz val="9"/>
            <color indexed="81"/>
            <rFont val="Tahoma"/>
            <family val="2"/>
          </rPr>
          <t xml:space="preserve">Campo de preenchimento automático. </t>
        </r>
        <r>
          <rPr>
            <sz val="9"/>
            <color indexed="81"/>
            <rFont val="Tahoma"/>
            <family val="2"/>
          </rPr>
          <t xml:space="preserve">Preço total estimado para o item. 
 Selecione a célula </t>
        </r>
        <r>
          <rPr>
            <b/>
            <sz val="9"/>
            <color indexed="81"/>
            <rFont val="Tahoma"/>
            <family val="2"/>
          </rPr>
          <t>K13</t>
        </r>
        <r>
          <rPr>
            <sz val="9"/>
            <color indexed="81"/>
            <rFont val="Tahoma"/>
            <family val="2"/>
          </rPr>
          <t xml:space="preserve"> e arraste a fórmula para baixo para preencher as demais linhas.
</t>
        </r>
      </text>
    </comment>
    <comment ref="L11" authorId="0" shapeId="0">
      <text>
        <r>
          <rPr>
            <b/>
            <sz val="9"/>
            <color indexed="81"/>
            <rFont val="Tahoma"/>
            <family val="2"/>
          </rPr>
          <t xml:space="preserve">Obrigatório para Obras e Serviços de Engenharia. </t>
        </r>
        <r>
          <rPr>
            <sz val="9"/>
            <color indexed="81"/>
            <rFont val="Tahoma"/>
            <family val="2"/>
          </rPr>
          <t xml:space="preserve">
Percentual de BDI estimado para o item. Este campo é meramente informativo, não incidindo sobre o cálculo do preço total do item. Quando o BDI for único para todos os itens, basta preencher o primeiro item e arrastar para os demais.</t>
        </r>
      </text>
    </comment>
    <comment ref="M11" authorId="0" shapeId="0">
      <text>
        <r>
          <rPr>
            <b/>
            <sz val="9"/>
            <color indexed="81"/>
            <rFont val="Tahoma"/>
            <family val="2"/>
          </rPr>
          <t xml:space="preserve">Obrigatório para Obras e Serviços de Engenharia. 
</t>
        </r>
        <r>
          <rPr>
            <sz val="9"/>
            <color indexed="81"/>
            <rFont val="Tahoma"/>
            <family val="2"/>
          </rPr>
          <t>Percentual de Encargos Sociais estimado para o item.  Este campo é meramente informativo, não incidindo sobre o cálculo do preço total do item. Quando o percentual de encargos sociais for único para todos os itens, basta preencher o primeiro item e arrastar para os demais.</t>
        </r>
      </text>
    </comment>
    <comment ref="N11" authorId="0" shapeId="0">
      <text>
        <r>
          <rPr>
            <b/>
            <sz val="9"/>
            <color indexed="81"/>
            <rFont val="Tahoma"/>
            <family val="2"/>
          </rPr>
          <t xml:space="preserve">Campo de preenchimento opcional.
</t>
        </r>
        <r>
          <rPr>
            <sz val="9"/>
            <color indexed="81"/>
            <rFont val="Tahoma"/>
            <family val="2"/>
          </rPr>
          <t>Digite ou selecione na lista suspensa o código da família correspondente ao item.</t>
        </r>
        <r>
          <rPr>
            <b/>
            <sz val="9"/>
            <color indexed="81"/>
            <rFont val="Tahoma"/>
            <family val="2"/>
          </rPr>
          <t xml:space="preserve"> Para pesquisar código, consulte a planilha Pesquisa Familia e Subfamilia.</t>
        </r>
      </text>
    </comment>
    <comment ref="O11" authorId="0" shapeId="0">
      <text>
        <r>
          <rPr>
            <b/>
            <sz val="9"/>
            <color indexed="81"/>
            <rFont val="Tahoma"/>
            <family val="2"/>
          </rPr>
          <t>Campo de preenchimento automático</t>
        </r>
        <r>
          <rPr>
            <sz val="9"/>
            <color indexed="81"/>
            <rFont val="Tahoma"/>
            <family val="2"/>
          </rPr>
          <t xml:space="preserve">. Descrição da família. Selecione a célula </t>
        </r>
        <r>
          <rPr>
            <b/>
            <sz val="9"/>
            <color indexed="81"/>
            <rFont val="Tahoma"/>
            <family val="2"/>
          </rPr>
          <t>O13</t>
        </r>
        <r>
          <rPr>
            <sz val="9"/>
            <color indexed="81"/>
            <rFont val="Tahoma"/>
            <family val="2"/>
          </rPr>
          <t xml:space="preserve"> e arraste a fórmula para baixo para preencher as demais linhas.</t>
        </r>
      </text>
    </comment>
    <comment ref="P11" authorId="0" shapeId="0">
      <text>
        <r>
          <rPr>
            <b/>
            <sz val="9"/>
            <color indexed="81"/>
            <rFont val="Tahoma"/>
            <family val="2"/>
          </rPr>
          <t xml:space="preserve">Campo de preenchimento opcional.
</t>
        </r>
        <r>
          <rPr>
            <sz val="9"/>
            <color indexed="81"/>
            <rFont val="Tahoma"/>
            <family val="2"/>
          </rPr>
          <t>Digite ou selecione na lista suspensa o código da subfamília correspondente ao item.</t>
        </r>
        <r>
          <rPr>
            <b/>
            <sz val="9"/>
            <color indexed="81"/>
            <rFont val="Tahoma"/>
            <family val="2"/>
          </rPr>
          <t xml:space="preserve"> Para pesquisar código, consulte a planilha Pesquisa Familia e Subfamilia.</t>
        </r>
      </text>
    </comment>
    <comment ref="Q11" authorId="0" shapeId="0">
      <text>
        <r>
          <rPr>
            <b/>
            <sz val="9"/>
            <color indexed="81"/>
            <rFont val="Tahoma"/>
            <family val="2"/>
          </rPr>
          <t>Campo de preenchimento automático</t>
        </r>
        <r>
          <rPr>
            <sz val="9"/>
            <color indexed="81"/>
            <rFont val="Tahoma"/>
            <family val="2"/>
          </rPr>
          <t xml:space="preserve">. Descrição da subfamília.  Selecione a célula </t>
        </r>
        <r>
          <rPr>
            <b/>
            <sz val="9"/>
            <color indexed="81"/>
            <rFont val="Tahoma"/>
            <family val="2"/>
          </rPr>
          <t>Q13</t>
        </r>
        <r>
          <rPr>
            <sz val="9"/>
            <color indexed="81"/>
            <rFont val="Tahoma"/>
            <family val="2"/>
          </rPr>
          <t xml:space="preserve"> e arraste a fórmula para baixo para preencher as demais linhas.</t>
        </r>
      </text>
    </comment>
  </commentList>
</comments>
</file>

<file path=xl/comments3.xml><?xml version="1.0" encoding="utf-8"?>
<comments xmlns="http://schemas.openxmlformats.org/spreadsheetml/2006/main">
  <authors>
    <author>Clauber Bridi</author>
  </authors>
  <commentList>
    <comment ref="A1" authorId="0" shapeId="0">
      <text>
        <r>
          <rPr>
            <sz val="9"/>
            <color indexed="81"/>
            <rFont val="Tahoma"/>
            <family val="2"/>
          </rPr>
          <t>Esta planilha serve para cadastrar a proposta do licitante.</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Orçamento-base</t>
        </r>
        <r>
          <rPr>
            <sz val="9"/>
            <color indexed="81"/>
            <rFont val="Tahoma"/>
            <family val="2"/>
          </rPr>
          <t>.</t>
        </r>
        <r>
          <rPr>
            <b/>
            <sz val="9"/>
            <color indexed="81"/>
            <rFont val="Tahoma"/>
            <family val="2"/>
          </rPr>
          <t xml:space="preserve">
</t>
        </r>
        <r>
          <rPr>
            <sz val="9"/>
            <color indexed="81"/>
            <rFont val="Tahoma"/>
            <family val="2"/>
          </rPr>
          <t xml:space="preserve">Os campos com asterisco (*) são de preenchimento obrigatório.
Os campos com dois asteriscos (**) são de preenchimento obrigatório para Obras e Serviços de Engenharia.
Os campos de cor cinza são de preenchimento automático.
As </t>
        </r>
        <r>
          <rPr>
            <b/>
            <sz val="9"/>
            <color indexed="81"/>
            <rFont val="Tahoma"/>
            <family val="2"/>
          </rPr>
          <t>colunas I e J</t>
        </r>
        <r>
          <rPr>
            <sz val="9"/>
            <color indexed="81"/>
            <rFont val="Tahoma"/>
            <family val="2"/>
          </rPr>
          <t xml:space="preserve"> devem ser</t>
        </r>
        <r>
          <rPr>
            <b/>
            <sz val="9"/>
            <color indexed="81"/>
            <rFont val="Tahoma"/>
            <family val="2"/>
          </rPr>
          <t xml:space="preserve"> 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itens, selecione as células A13 a K13 e arraste para baixo, de acordo com o número de itens cadastrado na planilha Orçamento-base.</t>
        </r>
      </text>
    </comment>
    <comment ref="B4" authorId="0" shapeId="0">
      <text>
        <r>
          <rPr>
            <sz val="9"/>
            <color indexed="81"/>
            <rFont val="Tahoma"/>
            <family val="2"/>
          </rPr>
          <t>Informe a razão social do licitante.</t>
        </r>
      </text>
    </comment>
    <comment ref="G4" authorId="0" shapeId="0">
      <text>
        <r>
          <rPr>
            <b/>
            <sz val="9"/>
            <color indexed="81"/>
            <rFont val="Tahoma"/>
            <family val="2"/>
          </rPr>
          <t xml:space="preserve">Campo de preenchimento obrigatório. </t>
        </r>
        <r>
          <rPr>
            <sz val="9"/>
            <color indexed="81"/>
            <rFont val="Tahoma"/>
            <family val="2"/>
          </rPr>
          <t xml:space="preserve">Informe o CNPJ do licitante cuja proposta será cadastrada. </t>
        </r>
        <r>
          <rPr>
            <b/>
            <sz val="9"/>
            <color indexed="81"/>
            <rFont val="Tahoma"/>
            <family val="2"/>
          </rPr>
          <t>Somente números</t>
        </r>
        <r>
          <rPr>
            <sz val="9"/>
            <color indexed="81"/>
            <rFont val="Tahoma"/>
            <family val="2"/>
          </rPr>
          <t xml:space="preserve">, sem os demais caracteres.
</t>
        </r>
      </text>
    </comment>
    <comment ref="A10" authorId="0" shape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A13</t>
        </r>
        <r>
          <rPr>
            <sz val="9"/>
            <color indexed="81"/>
            <rFont val="Tahoma"/>
            <family val="2"/>
          </rPr>
          <t xml:space="preserve"> e arraste a fórmula para baixo para preencher as demais linhas.</t>
        </r>
      </text>
    </comment>
    <comment ref="B10" authorId="0" shapeId="0">
      <text>
        <r>
          <rPr>
            <b/>
            <sz val="9"/>
            <color indexed="81"/>
            <rFont val="Tahoma"/>
            <family val="2"/>
          </rPr>
          <t>Campo de preenchimento automático.</t>
        </r>
        <r>
          <rPr>
            <sz val="9"/>
            <color indexed="81"/>
            <rFont val="Tahoma"/>
            <family val="2"/>
          </rPr>
          <t xml:space="preserve"> Selecione a célula </t>
        </r>
        <r>
          <rPr>
            <b/>
            <sz val="9"/>
            <color indexed="81"/>
            <rFont val="Tahoma"/>
            <family val="2"/>
          </rPr>
          <t xml:space="preserve">B13 </t>
        </r>
        <r>
          <rPr>
            <sz val="9"/>
            <color indexed="81"/>
            <rFont val="Tahoma"/>
            <family val="2"/>
          </rPr>
          <t>e arraste a fórmula para baixo para preencher as demais linhas.</t>
        </r>
      </text>
    </comment>
    <comment ref="C10" authorId="0" shape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C13</t>
        </r>
        <r>
          <rPr>
            <sz val="9"/>
            <color indexed="81"/>
            <rFont val="Tahoma"/>
            <family val="2"/>
          </rPr>
          <t xml:space="preserve"> e arraste a fórmula para baixo para preencher as demais linhas.
</t>
        </r>
      </text>
    </comment>
    <comment ref="D10" authorId="0" shapeId="0">
      <text>
        <r>
          <rPr>
            <b/>
            <sz val="9"/>
            <color indexed="81"/>
            <rFont val="Tahoma"/>
            <family val="2"/>
          </rPr>
          <t xml:space="preserve">Campo de preenchimento automático. </t>
        </r>
        <r>
          <rPr>
            <sz val="9"/>
            <color indexed="81"/>
            <rFont val="Tahoma"/>
            <family val="2"/>
          </rPr>
          <t>Selecione a célula</t>
        </r>
        <r>
          <rPr>
            <b/>
            <sz val="9"/>
            <color indexed="81"/>
            <rFont val="Tahoma"/>
            <family val="2"/>
          </rPr>
          <t xml:space="preserve"> D13 </t>
        </r>
        <r>
          <rPr>
            <sz val="9"/>
            <color indexed="81"/>
            <rFont val="Tahoma"/>
            <family val="2"/>
          </rPr>
          <t>e arraste a fórmula para baixo para preencher as demais linhas.</t>
        </r>
        <r>
          <rPr>
            <b/>
            <sz val="9"/>
            <color indexed="81"/>
            <rFont val="Tahoma"/>
            <family val="2"/>
          </rPr>
          <t xml:space="preserve">
</t>
        </r>
      </text>
    </comment>
    <comment ref="E11" authorId="0" shapeId="0">
      <text>
        <r>
          <rPr>
            <b/>
            <sz val="9"/>
            <color indexed="81"/>
            <rFont val="Tahoma"/>
            <family val="2"/>
          </rPr>
          <t xml:space="preserve">Campo de preenchimento automático. </t>
        </r>
        <r>
          <rPr>
            <sz val="9"/>
            <color indexed="81"/>
            <rFont val="Tahoma"/>
            <family val="2"/>
          </rPr>
          <t>Quantidade.</t>
        </r>
        <r>
          <rPr>
            <b/>
            <sz val="9"/>
            <color indexed="81"/>
            <rFont val="Tahoma"/>
            <family val="2"/>
          </rPr>
          <t xml:space="preserve"> </t>
        </r>
        <r>
          <rPr>
            <sz val="9"/>
            <color indexed="81"/>
            <rFont val="Tahoma"/>
            <family val="2"/>
          </rPr>
          <t xml:space="preserve">Selecione a célula </t>
        </r>
        <r>
          <rPr>
            <b/>
            <sz val="9"/>
            <color indexed="81"/>
            <rFont val="Tahoma"/>
            <family val="2"/>
          </rPr>
          <t>E13</t>
        </r>
        <r>
          <rPr>
            <sz val="9"/>
            <color indexed="81"/>
            <rFont val="Tahoma"/>
            <family val="2"/>
          </rPr>
          <t xml:space="preserve"> e arraste a fórmula para baixo para preencher as demais linhas.</t>
        </r>
        <r>
          <rPr>
            <b/>
            <sz val="9"/>
            <color indexed="81"/>
            <rFont val="Tahoma"/>
            <family val="2"/>
          </rPr>
          <t xml:space="preserve">
</t>
        </r>
      </text>
    </comment>
    <comment ref="F11" authorId="0" shapeId="0">
      <text>
        <r>
          <rPr>
            <b/>
            <sz val="9"/>
            <color indexed="81"/>
            <rFont val="Tahoma"/>
            <family val="2"/>
          </rPr>
          <t xml:space="preserve">Campo de preenchimento automático. </t>
        </r>
        <r>
          <rPr>
            <sz val="9"/>
            <color indexed="81"/>
            <rFont val="Tahoma"/>
            <family val="2"/>
          </rPr>
          <t xml:space="preserve">Unidade de Medida. Selecione a célula </t>
        </r>
        <r>
          <rPr>
            <b/>
            <sz val="9"/>
            <color indexed="81"/>
            <rFont val="Tahoma"/>
            <family val="2"/>
          </rPr>
          <t>F13</t>
        </r>
        <r>
          <rPr>
            <sz val="9"/>
            <color indexed="81"/>
            <rFont val="Tahoma"/>
            <family val="2"/>
          </rPr>
          <t xml:space="preserve"> e arraste a fórmula para baixo para preencher as demais linhas.</t>
        </r>
      </text>
    </comment>
    <comment ref="G11" authorId="0" shapeId="0">
      <text>
        <r>
          <rPr>
            <b/>
            <sz val="9"/>
            <color indexed="81"/>
            <rFont val="Tahoma"/>
            <family val="2"/>
          </rPr>
          <t>Campo de preenchimento obrigatório.</t>
        </r>
        <r>
          <rPr>
            <sz val="9"/>
            <color indexed="81"/>
            <rFont val="Tahoma"/>
            <family val="2"/>
          </rPr>
          <t xml:space="preserve"> 
Informar o preço unitário com BDI proposto para o item. O valor preenchido será sempre arredondado para três casas decimais após a vírgula.
Quando o </t>
        </r>
        <r>
          <rPr>
            <b/>
            <sz val="9"/>
            <color indexed="81"/>
            <rFont val="Tahoma"/>
            <family val="2"/>
          </rPr>
          <t xml:space="preserve">Tipo de Licitação </t>
        </r>
        <r>
          <rPr>
            <sz val="9"/>
            <color indexed="81"/>
            <rFont val="Tahoma"/>
            <family val="2"/>
          </rPr>
          <t>for</t>
        </r>
        <r>
          <rPr>
            <b/>
            <sz val="9"/>
            <color indexed="81"/>
            <rFont val="Tahoma"/>
            <family val="2"/>
          </rPr>
          <t xml:space="preserve"> Maior Desconto,</t>
        </r>
        <r>
          <rPr>
            <sz val="9"/>
            <color indexed="81"/>
            <rFont val="Tahoma"/>
            <family val="2"/>
          </rPr>
          <t xml:space="preserve"> inserir a fórmula </t>
        </r>
        <r>
          <rPr>
            <b/>
            <sz val="9"/>
            <color indexed="81"/>
            <rFont val="Tahoma"/>
            <family val="2"/>
          </rPr>
          <t xml:space="preserve">='Orçamento-base'!J13*(1-K13) </t>
        </r>
        <r>
          <rPr>
            <sz val="9"/>
            <color indexed="81"/>
            <rFont val="Tahoma"/>
            <family val="2"/>
          </rPr>
          <t xml:space="preserve">na célula </t>
        </r>
        <r>
          <rPr>
            <b/>
            <sz val="9"/>
            <color indexed="81"/>
            <rFont val="Tahoma"/>
            <family val="2"/>
          </rPr>
          <t>G13</t>
        </r>
        <r>
          <rPr>
            <sz val="9"/>
            <color indexed="81"/>
            <rFont val="Tahoma"/>
            <family val="2"/>
          </rPr>
          <t xml:space="preserve">.
</t>
        </r>
      </text>
    </comment>
    <comment ref="H11" authorId="0" shapeId="0">
      <text>
        <r>
          <rPr>
            <b/>
            <sz val="9"/>
            <color indexed="81"/>
            <rFont val="Tahoma"/>
            <family val="2"/>
          </rPr>
          <t xml:space="preserve">Campo de preenchimento automático. </t>
        </r>
        <r>
          <rPr>
            <sz val="9"/>
            <color indexed="81"/>
            <rFont val="Tahoma"/>
            <family val="2"/>
          </rPr>
          <t xml:space="preserve">Preço total proposto para o item. Selecione a célula </t>
        </r>
        <r>
          <rPr>
            <b/>
            <sz val="9"/>
            <color indexed="81"/>
            <rFont val="Tahoma"/>
            <family val="2"/>
          </rPr>
          <t>H13</t>
        </r>
        <r>
          <rPr>
            <sz val="9"/>
            <color indexed="81"/>
            <rFont val="Tahoma"/>
            <family val="2"/>
          </rPr>
          <t xml:space="preserve"> e arraste a fórmula para baixo para preencher as demais linhas.</t>
        </r>
      </text>
    </comment>
    <comment ref="I11" authorId="0" shapeId="0">
      <text>
        <r>
          <rPr>
            <b/>
            <sz val="9"/>
            <color indexed="81"/>
            <rFont val="Tahoma"/>
            <family val="2"/>
          </rPr>
          <t xml:space="preserve">Obrigatório para Obras e Serviços de Engenharia. 
</t>
        </r>
        <r>
          <rPr>
            <sz val="9"/>
            <color indexed="81"/>
            <rFont val="Tahoma"/>
            <family val="2"/>
          </rPr>
          <t xml:space="preserve">Percentual de BDI proposto para o item. Quando o BDI for único para todos os itens, basta preencher o primeiro item e arrastar para os demais.
</t>
        </r>
      </text>
    </comment>
    <comment ref="J11" authorId="0" shapeId="0">
      <text>
        <r>
          <rPr>
            <b/>
            <sz val="9"/>
            <color indexed="81"/>
            <rFont val="Tahoma"/>
            <family val="2"/>
          </rPr>
          <t xml:space="preserve">Obrigatório para Obras e Serviços de Engenharia. </t>
        </r>
        <r>
          <rPr>
            <sz val="9"/>
            <color indexed="81"/>
            <rFont val="Tahoma"/>
            <family val="2"/>
          </rPr>
          <t xml:space="preserve">
Percentual de Encargos Sociais proposto para o item. Quando o percentual de encargos sociais for único para todos os itens, basta preencher o primeiro item e arrastar para os demais.</t>
        </r>
      </text>
    </comment>
    <comment ref="K11" authorId="0" shapeId="0">
      <text>
        <r>
          <rPr>
            <b/>
            <sz val="9"/>
            <color indexed="81"/>
            <rFont val="Tahoma"/>
            <family val="2"/>
          </rPr>
          <t xml:space="preserve">Campo de preenchimento obrigatório quando o Tipo de Licitação for Maior Desconto.
</t>
        </r>
        <r>
          <rPr>
            <sz val="9"/>
            <color indexed="81"/>
            <rFont val="Tahoma"/>
            <family val="2"/>
          </rPr>
          <t>Percentual de desconto da proposta. Se o percentual for único para toda a proposta, basta preencher o primeiro item e arrastar para os demais.</t>
        </r>
      </text>
    </comment>
  </commentList>
</comments>
</file>

<file path=xl/sharedStrings.xml><?xml version="1.0" encoding="utf-8"?>
<sst xmlns="http://schemas.openxmlformats.org/spreadsheetml/2006/main" count="18949" uniqueCount="5574">
  <si>
    <t>Modalidade</t>
  </si>
  <si>
    <t>Modalidades</t>
  </si>
  <si>
    <t>Chamamento Público</t>
  </si>
  <si>
    <t>Concorrência</t>
  </si>
  <si>
    <t>Convite</t>
  </si>
  <si>
    <t>Pregão Eletrônico</t>
  </si>
  <si>
    <t>Pregão Presencial</t>
  </si>
  <si>
    <t>Tomada de Preços</t>
  </si>
  <si>
    <t>Concurso</t>
  </si>
  <si>
    <t>Regras Internacionais</t>
  </si>
  <si>
    <t>metro</t>
  </si>
  <si>
    <t>metro quadrado</t>
  </si>
  <si>
    <t>metro cúbico</t>
  </si>
  <si>
    <t>litro</t>
  </si>
  <si>
    <t>grama</t>
  </si>
  <si>
    <t>tonelada</t>
  </si>
  <si>
    <t>quilograma</t>
  </si>
  <si>
    <t>unidade</t>
  </si>
  <si>
    <t>caixa</t>
  </si>
  <si>
    <t>pacote</t>
  </si>
  <si>
    <t>adubos/corretivos do solo</t>
  </si>
  <si>
    <t>alimentacao humana - laticinios e correlatos</t>
  </si>
  <si>
    <t>alimentacao humana - prod.especial/manipulados/pre-elaborado</t>
  </si>
  <si>
    <t>alimentacao humana - prod.origem animal in natura</t>
  </si>
  <si>
    <t>alimentacao humana - produtos de origem vegetal in natura</t>
  </si>
  <si>
    <t>alimentacao humana - produtos de panificacao</t>
  </si>
  <si>
    <t>alimentacao humana - produtos nao pereciveis</t>
  </si>
  <si>
    <t>alimentacao humana: enteral/oral</t>
  </si>
  <si>
    <t>alimentacao humana: produtos coloniais</t>
  </si>
  <si>
    <t>alimentacao humana-prod.origem animal embutidos</t>
  </si>
  <si>
    <t>animais</t>
  </si>
  <si>
    <t>aquisição de imoveis</t>
  </si>
  <si>
    <t>arames/telas</t>
  </si>
  <si>
    <t>armamentos/explosivos/municoes</t>
  </si>
  <si>
    <t>bandeiras/flamulas/acessorios</t>
  </si>
  <si>
    <t>bombas/motobombas/compressores/componentes/acessorios</t>
  </si>
  <si>
    <t>botijoes/instalacoes industriais de gas glp</t>
  </si>
  <si>
    <t>calcados/bolsas/malas/mochila (exceto de seguranca)</t>
  </si>
  <si>
    <t>colchoes/colchonetes/travesseiros/almofadas/revestimentos</t>
  </si>
  <si>
    <t>combustiveis/lubrificantes/derivados de petroleo</t>
  </si>
  <si>
    <t>componentes p/equipamentos eletricos/eletronicos</t>
  </si>
  <si>
    <t>defensivos agricolas/domesticos</t>
  </si>
  <si>
    <t>diagnostica</t>
  </si>
  <si>
    <t>eletrodomesticos</t>
  </si>
  <si>
    <t>elevadores/pontes rolantes/guindastes/talhas</t>
  </si>
  <si>
    <t>embalagens em geral/cordas/barbantes/fitas (exceto p/med.)</t>
  </si>
  <si>
    <t>equipamentos e gases uso hopitalar/laboratorial/industrial</t>
  </si>
  <si>
    <t>equipamentos eletricos p/oficinas (uso geral)</t>
  </si>
  <si>
    <t>equipamentos p/controle de pessoal</t>
  </si>
  <si>
    <t>equipamentos p/geracao/distribuicao de energia eletrica</t>
  </si>
  <si>
    <t>equipamentos p/informatica</t>
  </si>
  <si>
    <t>equipamentos p/lancamentos/pouso/manobras de aeronaves</t>
  </si>
  <si>
    <t>equipamentos/acessorios p/acampamento</t>
  </si>
  <si>
    <t>equipamentos/acessorios p/transporte de mercadorias</t>
  </si>
  <si>
    <t>equipamentos/componentes/acessorios p/climatizacao</t>
  </si>
  <si>
    <t>equipamentos/componentes/acessorios p/medicao</t>
  </si>
  <si>
    <t>equipamentos/componentes/acessorios p/radiodifusao</t>
  </si>
  <si>
    <t>equipamentos/componentes/acessorios p/radiotelecomunicacao</t>
  </si>
  <si>
    <t>equipamentos/componentes/acessorios p/solda (em geral)</t>
  </si>
  <si>
    <t>equipamentos/componentes/acessorios p/telefonia</t>
  </si>
  <si>
    <t>equipamentos/materiais de seguranca e protecao</t>
  </si>
  <si>
    <t>equipamentos/materiais esportivos</t>
  </si>
  <si>
    <t>equipamentos/materiais medico-hospitalares/enfermagem</t>
  </si>
  <si>
    <t>equipamentos/materiais odontologicos</t>
  </si>
  <si>
    <t>equipamentos/materiais p/construcao civil</t>
  </si>
  <si>
    <t>equipamentos/materiais p/escritorio/escola/artes plasticas</t>
  </si>
  <si>
    <t>equipamentos/materiais p/industria farmaceutica</t>
  </si>
  <si>
    <t>equipamentos/materiais p/instalacoes eletricas</t>
  </si>
  <si>
    <t>equipamentos/materiais p/irrigacao</t>
  </si>
  <si>
    <t>equipamentos/materiais p/laboratorio</t>
  </si>
  <si>
    <t>equipamentos/materiais p/limpeza/higiene (uso geral)</t>
  </si>
  <si>
    <t>equipamentos/materiais p/microfilmagem</t>
  </si>
  <si>
    <t>equipamentos/materiais p/recreacao/deficientes</t>
  </si>
  <si>
    <t>equipamentos/materiais/acessorios p/projecao/video/foto/som</t>
  </si>
  <si>
    <t>equipamentos/materiais/acessorios p/uso comercial/industrial</t>
  </si>
  <si>
    <t>equipamentos/materiais/medicamentos veterinarios</t>
  </si>
  <si>
    <t>equipamentos/materiais/suprimentos tratamento de agua/esgoto</t>
  </si>
  <si>
    <t>equipamentos/pecas/aces. p/constr./conserv. rodovias/portos</t>
  </si>
  <si>
    <t>equipamentos/pecas/acessorios p/agricultura/pecuaria e pesca</t>
  </si>
  <si>
    <t>equipamentos/pecas/acessorios p/ajardinamento</t>
  </si>
  <si>
    <t>equipamentos/pecas/acessorios p/mineracao/escavacao</t>
  </si>
  <si>
    <t>equipamentos/pecas/acessorios p/navegacao</t>
  </si>
  <si>
    <t>equipamentos/pecas/materiais/acessorios p/conserv. veiculos</t>
  </si>
  <si>
    <t>equip./materiais p/instalacoes hidrosanitarias e gas natural</t>
  </si>
  <si>
    <t>feramentas manuais (uso geral)</t>
  </si>
  <si>
    <t>ferragens/abrasivos</t>
  </si>
  <si>
    <t>forragens e outros alimentos p/animais</t>
  </si>
  <si>
    <t>instrumentos musicais/componentes/acessorios</t>
  </si>
  <si>
    <t>livros/publicacoes/revistas</t>
  </si>
  <si>
    <t>madeiras em geral</t>
  </si>
  <si>
    <t>maquinas p/autenticar/registrar/franquear e similares</t>
  </si>
  <si>
    <t>materiais de armarinho/aviamentos</t>
  </si>
  <si>
    <t>materiais p/cama/mesa/banho</t>
  </si>
  <si>
    <t>materiais p/decoracao de interiores</t>
  </si>
  <si>
    <t>materiais p/escritório</t>
  </si>
  <si>
    <t>materiais p/higiene pessoal/profilaxia</t>
  </si>
  <si>
    <t>materiais/ suprimentos p/informatica</t>
  </si>
  <si>
    <t>materiais/acessorios/pecas fundidas</t>
  </si>
  <si>
    <t>materia-prima plastica/sintetica/borracha/derivados</t>
  </si>
  <si>
    <t>materia-prima p/metalurgia</t>
  </si>
  <si>
    <t>medicamentos de uso humano</t>
  </si>
  <si>
    <t>medicamentos de uso humano - especiais</t>
  </si>
  <si>
    <t>medicamentos de uso humano - excepcionais</t>
  </si>
  <si>
    <t>medicamentos de uso humano - genericos</t>
  </si>
  <si>
    <t>medicamentos importados (uso humano)</t>
  </si>
  <si>
    <t>moveis/estofados/componentes em geral</t>
  </si>
  <si>
    <t>obras de arte/objetos decorativos</t>
  </si>
  <si>
    <t>papel/papelao/cartao/cartolina</t>
  </si>
  <si>
    <t>pneus/camaras/protetores/materiais p/consertos</t>
  </si>
  <si>
    <t>produtos quimicos de limpeza/higiene</t>
  </si>
  <si>
    <t>sementes/mudas de plantas</t>
  </si>
  <si>
    <t>servicos: alimentacao</t>
  </si>
  <si>
    <t>servicos: analises clinicas/laborat. e exames medicos/odont.</t>
  </si>
  <si>
    <t>servicos: bilheteria / estacionamento</t>
  </si>
  <si>
    <t>servicos: contratacao instituicao de ensino superior</t>
  </si>
  <si>
    <t>servicos: contratacao parceria/invest./arrend/merchandising</t>
  </si>
  <si>
    <t>serviços: credenciamento de serviços de educação</t>
  </si>
  <si>
    <t>serviços: credenciamento de serviços de saúde</t>
  </si>
  <si>
    <t>serviços de engenharia/obras: edificações</t>
  </si>
  <si>
    <t>serviços de engenharia/obras: infraestrutura de energia</t>
  </si>
  <si>
    <t>serviços de engenharia/obras: inst. elétricas, hidráulicas e outras inst. em construções</t>
  </si>
  <si>
    <t>serviços de engenharia/obras: obras portuárias, marítimas e fluviais</t>
  </si>
  <si>
    <t>serviços de engenharia/obras: obras-de-arte-especiais</t>
  </si>
  <si>
    <t>serviços de engenharia/obras: resíduos sólidos</t>
  </si>
  <si>
    <t>serviços de engenharia/obras: rodovias, ferrovias e aeroportos</t>
  </si>
  <si>
    <t>serviços de engenharia/obras: saneamento</t>
  </si>
  <si>
    <t>serviços de engenharia/obras: serviços especializados para construção</t>
  </si>
  <si>
    <t>serviços de engenharia/obras: serviços técnicos de engenharia e arquitetura</t>
  </si>
  <si>
    <t>serviços de engenharia/obras: urbanização</t>
  </si>
  <si>
    <t>servicos: fornecimento de vales/tickets</t>
  </si>
  <si>
    <t>servicos: graficos/similares</t>
  </si>
  <si>
    <t>servicos: hotelaria/agencias de viagem e turismo</t>
  </si>
  <si>
    <t>servicos: informatica-software/hardware</t>
  </si>
  <si>
    <t>servicos: insignias/brasoes/escudos/medalhas/trofeus/brindes</t>
  </si>
  <si>
    <t>serviços: locacao de imoveis</t>
  </si>
  <si>
    <t>servicos: locacao de veiculos, equipamentos e aeronaves</t>
  </si>
  <si>
    <t>servicos: manutencao de veiculos, equipamentos e aeronaves</t>
  </si>
  <si>
    <t>servicos: manut/equip/escrit/eletrodomesticos/refrigeracao</t>
  </si>
  <si>
    <t>servicos: orteses/proteses</t>
  </si>
  <si>
    <t>servicos: seguros</t>
  </si>
  <si>
    <t>servicos: serralheria/marcen./carpin./metalurgica/fundicao</t>
  </si>
  <si>
    <t>servicos: som, imagem e programacao visual</t>
  </si>
  <si>
    <t>servicos técnicos: projetos/auditorias/ consultorias/assessorias</t>
  </si>
  <si>
    <t>servicos: terceirizacao de mao-de-obra</t>
  </si>
  <si>
    <t>servicos: terceirizacao de mao-de-obra especializada</t>
  </si>
  <si>
    <t>servicos: transporte de cargas e passageiros</t>
  </si>
  <si>
    <t>servicos: vigilancia/seguranca/transporte de valores</t>
  </si>
  <si>
    <t>utensilios e materiais descartaveis p/copa/cozinha</t>
  </si>
  <si>
    <t>veiculos</t>
  </si>
  <si>
    <t>vestuarios/uniformes (exceto vestuario de seguranca)</t>
  </si>
  <si>
    <t>vidros planos/espelhos</t>
  </si>
  <si>
    <t xml:space="preserve">N° </t>
  </si>
  <si>
    <t xml:space="preserve">Ano </t>
  </si>
  <si>
    <t>Descrição do Objeto</t>
  </si>
  <si>
    <t>*Campos de preenchimento obrigatório</t>
  </si>
  <si>
    <t>Preço Total Estimado</t>
  </si>
  <si>
    <t>Descrição do item*</t>
  </si>
  <si>
    <t>Qtd.*</t>
  </si>
  <si>
    <t>Unid.*</t>
  </si>
  <si>
    <t>Preço unitário (R$)*</t>
  </si>
  <si>
    <t>Preço Total (R$)</t>
  </si>
  <si>
    <t>Modalidade*</t>
  </si>
  <si>
    <t>N° *</t>
  </si>
  <si>
    <t>Ano *</t>
  </si>
  <si>
    <t>Valor do lote (R$)</t>
  </si>
  <si>
    <t>Estimativa</t>
  </si>
  <si>
    <t>% BDI**</t>
  </si>
  <si>
    <t>% Encargos Sociais**</t>
  </si>
  <si>
    <t>Código de Referência**</t>
  </si>
  <si>
    <t>Tipo de Objeto</t>
  </si>
  <si>
    <t>Obras e Serviços de Engenharia</t>
  </si>
  <si>
    <t>Proposta</t>
  </si>
  <si>
    <t>Preço Total Proposto</t>
  </si>
  <si>
    <t xml:space="preserve">CNPJ </t>
  </si>
  <si>
    <t>**Obrigatório só para Obras e Serviços de Engenharia</t>
  </si>
  <si>
    <t xml:space="preserve">Órgão </t>
  </si>
  <si>
    <t>Órgão</t>
  </si>
  <si>
    <t>Família</t>
  </si>
  <si>
    <t>Subfamília</t>
  </si>
  <si>
    <t>CNPJ *</t>
  </si>
  <si>
    <t>aditivos e acessorios para microbiologia</t>
  </si>
  <si>
    <t>meios de cultura</t>
  </si>
  <si>
    <t>abaixador de lingua</t>
  </si>
  <si>
    <t>afastadores</t>
  </si>
  <si>
    <t>antropometros</t>
  </si>
  <si>
    <t>Descrição</t>
  </si>
  <si>
    <t>tinta para carimbos</t>
  </si>
  <si>
    <t>equipamentos p/escritorio</t>
  </si>
  <si>
    <t>equipamentos p/reprografia/grafica/copiadoras</t>
  </si>
  <si>
    <t>equipamentos didaticos/ensino/treinamento</t>
  </si>
  <si>
    <t>filmes p/ plastificacao</t>
  </si>
  <si>
    <t>materiais/suprimentos p/equipamentos de escritorio</t>
  </si>
  <si>
    <t>materiais permanentes p/escritorio</t>
  </si>
  <si>
    <t>materiais de consumo p/escritorio</t>
  </si>
  <si>
    <t>materiais permanentes didaticos/escolares/desenho tecnico</t>
  </si>
  <si>
    <t>materiais de consumo didaticos/escolares/desenho tecnico</t>
  </si>
  <si>
    <t>materiais p/encadernacao/envelopamento</t>
  </si>
  <si>
    <t>materiais p/arquivamento</t>
  </si>
  <si>
    <t>materiais de consumo graficos</t>
  </si>
  <si>
    <t>pinceis profissional</t>
  </si>
  <si>
    <t>auditoria</t>
  </si>
  <si>
    <t>assessoria em geral</t>
  </si>
  <si>
    <t>consultoria em geral</t>
  </si>
  <si>
    <t>desenho</t>
  </si>
  <si>
    <t>estudo / analise de medicamentos</t>
  </si>
  <si>
    <t>maqueteira</t>
  </si>
  <si>
    <t>projetos em geral</t>
  </si>
  <si>
    <t xml:space="preserve">aterro sanitário </t>
  </si>
  <si>
    <t>coleta de resíduos sólidos urbanos (rsu)</t>
  </si>
  <si>
    <t>coleta e transporte de resíduos sólidos de serviços de saúde (rsss)</t>
  </si>
  <si>
    <t>coleta seletiva</t>
  </si>
  <si>
    <t>disposição final de resíduos sólidos de serviços de saúde (rsss)</t>
  </si>
  <si>
    <t>disposição final de resíduos sólidos urbanos (rsu)</t>
  </si>
  <si>
    <t>estação de transbordo</t>
  </si>
  <si>
    <t xml:space="preserve">estação/central de tratamento de resíduos </t>
  </si>
  <si>
    <t>recuperação de área degradada</t>
  </si>
  <si>
    <t>transporte de resíduos sólidos urbanos (rsu)</t>
  </si>
  <si>
    <t>triagem de resíduos sólidos urbanos (rsu)</t>
  </si>
  <si>
    <t>unidade de triagem</t>
  </si>
  <si>
    <t>outro serviço de resíduos sólidos</t>
  </si>
  <si>
    <t>administrativo</t>
  </si>
  <si>
    <t>albergue/abrigo</t>
  </si>
  <si>
    <t>auditório/teatro</t>
  </si>
  <si>
    <t>creas/cras</t>
  </si>
  <si>
    <t>delegacia</t>
  </si>
  <si>
    <t>depósito/pavilhão</t>
  </si>
  <si>
    <t>edifício-garagem</t>
  </si>
  <si>
    <t>escola/creche</t>
  </si>
  <si>
    <t>estação/terminal de passageiros</t>
  </si>
  <si>
    <t>ginásio de esportes/estádio</t>
  </si>
  <si>
    <t>habitação</t>
  </si>
  <si>
    <t>hospital</t>
  </si>
  <si>
    <t>laboratório</t>
  </si>
  <si>
    <t>museu</t>
  </si>
  <si>
    <t>posto de saúde/ubs</t>
  </si>
  <si>
    <t>praça de pedágio/postos de pesagem</t>
  </si>
  <si>
    <t>presídio/penitenciária</t>
  </si>
  <si>
    <t>restaurante (popular)</t>
  </si>
  <si>
    <t>outra obra/serviço de edificações</t>
  </si>
  <si>
    <t>ferrovias de superfície ou subterrâneas, inclusive para metropolitanos</t>
  </si>
  <si>
    <t>pista aeroportuária</t>
  </si>
  <si>
    <t>rodovias e vias rurais pavimentadas</t>
  </si>
  <si>
    <t xml:space="preserve">sinalização vertical em rodovias e aeroportos </t>
  </si>
  <si>
    <t>vias rurais não pavimentadas</t>
  </si>
  <si>
    <t>outra obra de infraestrutura rodoviária/ferroviária/aeroportuária</t>
  </si>
  <si>
    <t>passarela</t>
  </si>
  <si>
    <t>ponte</t>
  </si>
  <si>
    <t>túnel</t>
  </si>
  <si>
    <t>viaduto / elevada</t>
  </si>
  <si>
    <t>outra obra-de-arte-especiais</t>
  </si>
  <si>
    <t>ciclovia</t>
  </si>
  <si>
    <t>iluminação pública</t>
  </si>
  <si>
    <t>infraestrutura urbana (loteamentos)</t>
  </si>
  <si>
    <t>paisagismo</t>
  </si>
  <si>
    <t>passeios públicos (calçadas)</t>
  </si>
  <si>
    <t>pavimentação asfáltica em vias urbanas</t>
  </si>
  <si>
    <t xml:space="preserve">pavimentação em bloco de concreto </t>
  </si>
  <si>
    <t>pavimentação em concreto de cimento portland em vias urbanas</t>
  </si>
  <si>
    <t>pavimentação em paralelepípedo</t>
  </si>
  <si>
    <t>pavimentação em pedra irregular</t>
  </si>
  <si>
    <t>praças, parques e áreas de lazer</t>
  </si>
  <si>
    <t>sinalização horizontal de vias urbanas</t>
  </si>
  <si>
    <t>sinalização semafórica</t>
  </si>
  <si>
    <t>sinalização vertical de vias urbanas</t>
  </si>
  <si>
    <t>vias urbanas não pavimentadas</t>
  </si>
  <si>
    <t>outra obra/serviço em via urbana</t>
  </si>
  <si>
    <t>barragem e represa para geração de energia</t>
  </si>
  <si>
    <t xml:space="preserve">estação e subestação de energia elétrica </t>
  </si>
  <si>
    <t>gasoduto</t>
  </si>
  <si>
    <t>mineroduto</t>
  </si>
  <si>
    <t>oleoduto</t>
  </si>
  <si>
    <t>rede de distribuição de energia elétrica</t>
  </si>
  <si>
    <t>rede de transmissão de energia elétrica</t>
  </si>
  <si>
    <t>usina hidrelétrica, eólica, nuclear, termelétrica, etc.</t>
  </si>
  <si>
    <t>outra obra/serviço de infraestrutura de energia</t>
  </si>
  <si>
    <t>barragem para captação de água</t>
  </si>
  <si>
    <t>adutora</t>
  </si>
  <si>
    <t>canal/galeria</t>
  </si>
  <si>
    <t>coleta e transporte de lodo/esgoto</t>
  </si>
  <si>
    <t>estação de bombeamento de água</t>
  </si>
  <si>
    <t>estação de bombeamento de esgoto</t>
  </si>
  <si>
    <t>estação de captação de água</t>
  </si>
  <si>
    <t xml:space="preserve">estação de tratamento de água </t>
  </si>
  <si>
    <t xml:space="preserve">estação de tratamento de esgoto </t>
  </si>
  <si>
    <t>fossa séptica/sumidouro</t>
  </si>
  <si>
    <t>perfuração/construção de poço de água</t>
  </si>
  <si>
    <t>rede coletora</t>
  </si>
  <si>
    <t>rede de distribuição</t>
  </si>
  <si>
    <t>rede de drenagem</t>
  </si>
  <si>
    <t>reservatório</t>
  </si>
  <si>
    <t>outra obra/serviço de saneamento</t>
  </si>
  <si>
    <t>aterro hidráulico</t>
  </si>
  <si>
    <t>barragem, represa e diques para navegação</t>
  </si>
  <si>
    <t>dragagem</t>
  </si>
  <si>
    <t>eclusas e canais de navegação</t>
  </si>
  <si>
    <t>emissário submarino</t>
  </si>
  <si>
    <t>enrocamentos</t>
  </si>
  <si>
    <t>hidrovia</t>
  </si>
  <si>
    <t>instalação de cabos submarinos</t>
  </si>
  <si>
    <t>instalações portuárias</t>
  </si>
  <si>
    <t>portos e marinas</t>
  </si>
  <si>
    <t>outra obra portuária, marítima ou fluvial</t>
  </si>
  <si>
    <t>cercamento</t>
  </si>
  <si>
    <t>contenção de taludes e encostas/muros de arrimo</t>
  </si>
  <si>
    <t>cortina atirantada</t>
  </si>
  <si>
    <t>demolições e implosões</t>
  </si>
  <si>
    <t>derrocamento (desmonte de rocha)</t>
  </si>
  <si>
    <t>fundações</t>
  </si>
  <si>
    <t>montagem e desmontagem de andaimes e plataformas de trabalho</t>
  </si>
  <si>
    <t>montagem e desmontagem de estruturas temporárias</t>
  </si>
  <si>
    <t>montagem e desmontagem de fôrmas para concreto</t>
  </si>
  <si>
    <t>serviços de impermeabilização</t>
  </si>
  <si>
    <t>serviços de reforço e recuperação estrutural</t>
  </si>
  <si>
    <t xml:space="preserve">serviços de terraplenagem </t>
  </si>
  <si>
    <t>sondagens e estudos geotécnicos</t>
  </si>
  <si>
    <t>outro serviço especializado para construção</t>
  </si>
  <si>
    <t>elevadores e escadas rolantes</t>
  </si>
  <si>
    <t>instalações de alarmes, supervisão e automação predial</t>
  </si>
  <si>
    <t>instalações de comunicação de dados e televisão a cabo</t>
  </si>
  <si>
    <t>instalações de controle de acesso e circuito fechado de televisão</t>
  </si>
  <si>
    <t>instalações de eletricidade e iluminação (cabos e instalações elétricas)</t>
  </si>
  <si>
    <t>instalações de gás, fluidos e vapor</t>
  </si>
  <si>
    <t>instalações de prevenção e combate à incêndio (ppci)</t>
  </si>
  <si>
    <t>instalações de refrigeração, climatização e aquecimento</t>
  </si>
  <si>
    <t>instalações de telefonia, de comunicações e sonorização ambiente</t>
  </si>
  <si>
    <t>instalações de ventilação e exaustão</t>
  </si>
  <si>
    <t>instalações hidráulicas e sanitárias</t>
  </si>
  <si>
    <t>sistema de proteção contra descargas atmosféricas (spda)</t>
  </si>
  <si>
    <t>outro serviço de instalações</t>
  </si>
  <si>
    <t>assessorias ou consultorias técnicas</t>
  </si>
  <si>
    <t>auditorias de obras e serviços de engenharia</t>
  </si>
  <si>
    <t>elaboração de anteprojeto</t>
  </si>
  <si>
    <t>elaboração de orçamento</t>
  </si>
  <si>
    <t>elaboração de projeto básico</t>
  </si>
  <si>
    <t>elaboração de projeto executivo</t>
  </si>
  <si>
    <t>ensaios tecnológicos</t>
  </si>
  <si>
    <t>estudos de impacto ambiental-eia/relatório de impacto ambiental-rima</t>
  </si>
  <si>
    <t>estudos de viabilidade técnica e econômica</t>
  </si>
  <si>
    <t>estudos técnicos/elaboração de planos</t>
  </si>
  <si>
    <t>fiscalização, supervisão ou gerenciamento de obras ou serviços</t>
  </si>
  <si>
    <t>georreferenciamento</t>
  </si>
  <si>
    <t>levantamentos aerofotogramétricos</t>
  </si>
  <si>
    <t>levantamentos topográficos, batimétricos e geodésicos</t>
  </si>
  <si>
    <t>licenciamento ambiental</t>
  </si>
  <si>
    <t>maquetes</t>
  </si>
  <si>
    <t>pareceres, perícias e avaliações</t>
  </si>
  <si>
    <t>outros serviços técnicos de engenharia e arquitetura</t>
  </si>
  <si>
    <t>aquisição de vagas ensino fundamental</t>
  </si>
  <si>
    <t>aquisição de vagas ensino médio</t>
  </si>
  <si>
    <t>outros credenciamentos de serviços de educação</t>
  </si>
  <si>
    <t>serviços de clinicas médicas/odontológicas/hospitais</t>
  </si>
  <si>
    <t>serviços de exames laboratoriais/imagem</t>
  </si>
  <si>
    <t>outros credenciamentos de serviços de saúde</t>
  </si>
  <si>
    <t>tratamento e manutencao de agua de piscinas</t>
  </si>
  <si>
    <t>limpeza e higienizacao de reservatorios de agua potavel</t>
  </si>
  <si>
    <t>servicos de nutricao enteral</t>
  </si>
  <si>
    <t>servicos de veterinario/laboratorio</t>
  </si>
  <si>
    <t>servicos tecnico de enfermagem</t>
  </si>
  <si>
    <t>servicos de creche</t>
  </si>
  <si>
    <t>servicos de desinsetizacao e desratizacao de predios</t>
  </si>
  <si>
    <t>servicos de medicina e seguranca do trabalho</t>
  </si>
  <si>
    <t>servicos de condutor fluvial</t>
  </si>
  <si>
    <t>servicos de restauracaoes em geral</t>
  </si>
  <si>
    <t>servicos de operador telecomunicacoes aeronauticas</t>
  </si>
  <si>
    <t>servicos de taquigrafia</t>
  </si>
  <si>
    <t>servicos de apoio maritimo/fluvial</t>
  </si>
  <si>
    <t>servicos de manipulacao/acondic/transp. materiais perigosos</t>
  </si>
  <si>
    <t>servicos de monitoramento revistas/jornais/tv/radio</t>
  </si>
  <si>
    <t>servicos sist. operac. prisionais/penais/educ. correcionais</t>
  </si>
  <si>
    <t>servico de revestimento e impermeabilizacao de pisos/paredes</t>
  </si>
  <si>
    <t>servicos de profissional farmaceutico</t>
  </si>
  <si>
    <t>servicos de regente (maestro)</t>
  </si>
  <si>
    <t>servicos de esterilizacao de produtos hospitalares</t>
  </si>
  <si>
    <t>servico de revest./impermeab. do solo p/ aterro sanitario</t>
  </si>
  <si>
    <t>servico de revestimento em prfv em diques/tanques</t>
  </si>
  <si>
    <t>servicos de afinacoes de pianos</t>
  </si>
  <si>
    <t>servicos auxiliares p/ transporte aereo</t>
  </si>
  <si>
    <t>servicos tecnicos p/ habilitacao de condutores de veiculos</t>
  </si>
  <si>
    <t>servicos de assistencia juridica aos presos e familiares</t>
  </si>
  <si>
    <t>servico tecnico de oper/manut equipamentos de barragem</t>
  </si>
  <si>
    <t>arbitragem/ginastica laboral/recreacao/atividades esportivas</t>
  </si>
  <si>
    <t>medicina preventiva/assistencial/aconselhamento telefonico</t>
  </si>
  <si>
    <t>servicos de limpeza de esgotos sem remocao de residuos</t>
  </si>
  <si>
    <t>carimbos, almofadas e tintas p/ carimbos</t>
  </si>
  <si>
    <t>acessorios limpeza/ferramentas p/ computadores/impressoras</t>
  </si>
  <si>
    <t>acessorios/ micros/impressoras/scanners/ copiadora</t>
  </si>
  <si>
    <t>cartuchos/refis/toners/fitas p/impressoras</t>
  </si>
  <si>
    <t>discos flexiveis/opticos/cds</t>
  </si>
  <si>
    <t>etiquetas auto-adesivas</t>
  </si>
  <si>
    <t>fitas streamers/ lto/ minicassete p/ computadores</t>
  </si>
  <si>
    <t>transparencias p/impressoras</t>
  </si>
  <si>
    <t>centrais de trabalho multifuncional</t>
  </si>
  <si>
    <t>lousa digital</t>
  </si>
  <si>
    <t>drivers</t>
  </si>
  <si>
    <t>disco rigido</t>
  </si>
  <si>
    <t>estabilizadores/no-breaks/short-breaks/fontes alimentacao</t>
  </si>
  <si>
    <t>eq. p/microcomputadores/impressoras</t>
  </si>
  <si>
    <t>equipamentos para sistema de backup</t>
  </si>
  <si>
    <t>hardware/software deficientes fisicos</t>
  </si>
  <si>
    <t>impressoras/ copiadoras</t>
  </si>
  <si>
    <t>licencas</t>
  </si>
  <si>
    <t>memorias de expansao</t>
  </si>
  <si>
    <t>monitores de video</t>
  </si>
  <si>
    <t>mouse</t>
  </si>
  <si>
    <t>microcomputadores</t>
  </si>
  <si>
    <t>monitores de interface</t>
  </si>
  <si>
    <t>notebooks</t>
  </si>
  <si>
    <t>tablets</t>
  </si>
  <si>
    <t>placas</t>
  </si>
  <si>
    <t>scaners</t>
  </si>
  <si>
    <t>softwares</t>
  </si>
  <si>
    <t>servidores</t>
  </si>
  <si>
    <t>dispositivo para guarda de dados e arquivos (storage)</t>
  </si>
  <si>
    <t>terminais/quiosques</t>
  </si>
  <si>
    <t>teclados</t>
  </si>
  <si>
    <t>sistemas videoconferencia/ sistema acesso a dados</t>
  </si>
  <si>
    <t>auxiliares de servicos gerais</t>
  </si>
  <si>
    <t>servicos de portaria/recepcionista</t>
  </si>
  <si>
    <t>servicos de digitadores</t>
  </si>
  <si>
    <t>servicos de telefonista/videofonista</t>
  </si>
  <si>
    <t>servicos de ascensoristas</t>
  </si>
  <si>
    <t>servicos de motoristas</t>
  </si>
  <si>
    <t>servicos de continuos</t>
  </si>
  <si>
    <t>servicos de cozinheiros</t>
  </si>
  <si>
    <t>servicos de eletricistas e mecanicos</t>
  </si>
  <si>
    <t>servico guincho/auto-socorro 24h</t>
  </si>
  <si>
    <t>servicos de lavagem/lubrificacao/troca de oleo e filtros</t>
  </si>
  <si>
    <t>servicos de armazenagem/controle/recebimento/expedicao</t>
  </si>
  <si>
    <t>servicos de limpeza de logradouros e predios</t>
  </si>
  <si>
    <t>servicos de capina/rocado/ajardinamento</t>
  </si>
  <si>
    <t>servicos de lavanderia</t>
  </si>
  <si>
    <t>servicos de tinturaria</t>
  </si>
  <si>
    <t>servicos recolhimento lixo (remocao/transporte/deposito)</t>
  </si>
  <si>
    <t>servicos de ligacao/interrupcao de ramais prediais</t>
  </si>
  <si>
    <t>servicos de escavacao/aterro</t>
  </si>
  <si>
    <t>servicos de leitura/corte e ligacao de hidrometro/cavaletes</t>
  </si>
  <si>
    <t>servicos de teleatendimento</t>
  </si>
  <si>
    <t>servicos de leitura/corte/ligacao medidores urbano/rural</t>
  </si>
  <si>
    <t>servicos de operador de estacao aeronautica</t>
  </si>
  <si>
    <t>servicos de transporte de carga por via maritima</t>
  </si>
  <si>
    <t>servicos de transporte de carga por via terrestre</t>
  </si>
  <si>
    <t>servicos de transporte de carga por via fluvial e lacruste</t>
  </si>
  <si>
    <t>servicos de transporte de carga por via aerea</t>
  </si>
  <si>
    <t>servicos de transporte de carga por via ferroviaria</t>
  </si>
  <si>
    <t>servicos de transporte de passageiros por via maritima</t>
  </si>
  <si>
    <t>servicos de transporte de passageiros por via terrestre</t>
  </si>
  <si>
    <t>servicos de transporte de passag. por via fluvial e lacruste</t>
  </si>
  <si>
    <t>servicos de transporte de passageiros por via aerea</t>
  </si>
  <si>
    <t>servicos de transporte de passageiros por via ferroviaria</t>
  </si>
  <si>
    <t>servicos de transporte/colocacao/remocao placas educativas</t>
  </si>
  <si>
    <t>servicos de transporte/armazenagem/organizacao de documentos</t>
  </si>
  <si>
    <t>capas/cartoes papelao/fichas/caderno pers./pastas</t>
  </si>
  <si>
    <t>confeccao de carimbos</t>
  </si>
  <si>
    <t>encadernacao</t>
  </si>
  <si>
    <t>fitas/ etiquetas auto-adesivas/rotulos</t>
  </si>
  <si>
    <t>formularios continuos brancos</t>
  </si>
  <si>
    <t>formularios continuos zebrados</t>
  </si>
  <si>
    <t>fotolitagem/editoracao grafica/plotagem</t>
  </si>
  <si>
    <t>impressos formularios continuos</t>
  </si>
  <si>
    <t>impressos formularios planos</t>
  </si>
  <si>
    <t>bobinas personalizadas</t>
  </si>
  <si>
    <t>impressos formularios padronizados - pe</t>
  </si>
  <si>
    <t>envelopes/ bloco anotacao</t>
  </si>
  <si>
    <t>plastificacao de documentos</t>
  </si>
  <si>
    <t>reprografia</t>
  </si>
  <si>
    <t>serigrafia</t>
  </si>
  <si>
    <t>servicos de programacao visual e projecao de imagens</t>
  </si>
  <si>
    <t>servicos fotograficos</t>
  </si>
  <si>
    <t>servicos de transm. de programas on line, via fm e/ou am</t>
  </si>
  <si>
    <t>servicos de publicidade e propaganda</t>
  </si>
  <si>
    <t>servicos de placas e luminosos</t>
  </si>
  <si>
    <t>servicos de microfilmagem</t>
  </si>
  <si>
    <t>servicos inst./mont./manut. sistemas de sonorizacao</t>
  </si>
  <si>
    <t>servicos de artefatos de acrilico</t>
  </si>
  <si>
    <t>servicos de copiagem de fitas vhs e dvd</t>
  </si>
  <si>
    <t>servicos de manutencao de aeronaves</t>
  </si>
  <si>
    <t>servicos de manutencao de veiculos leves e pesados</t>
  </si>
  <si>
    <t>servicos de manutencao de maquinas e implementos agricolas</t>
  </si>
  <si>
    <t>servicos de manutencao de maquinas e equip. rodoviarios</t>
  </si>
  <si>
    <t>servicos de manutencao de maquinas e equip. aeroportuarios</t>
  </si>
  <si>
    <t>servicos de manutencao de maquinas e equip. portuarios</t>
  </si>
  <si>
    <t>servicos de manutencao de elevadores</t>
  </si>
  <si>
    <t>servicos de manut/confeccao de sinalizacao nautica</t>
  </si>
  <si>
    <t>servicos de manutencao/afericao/calibracao de balancas</t>
  </si>
  <si>
    <t>servicos de manutencao equipamento geral</t>
  </si>
  <si>
    <t>servicos de manut. prev./corret./recarga de ext</t>
  </si>
  <si>
    <t>servicos de manut/confec/inst.de isolamento acustico/termico</t>
  </si>
  <si>
    <t>servicos de manut./calib./certif. de equip. p/ laboratorio</t>
  </si>
  <si>
    <t>servicos de manut. equip. p/ monit. eletronico</t>
  </si>
  <si>
    <t>servicos de manut. preventiva/corretiva gases medicinais</t>
  </si>
  <si>
    <t>servicos de manut./afericao/calib. equipamentos/instrumentos</t>
  </si>
  <si>
    <t>manutencao/recapagem/recauchutagem de pneus</t>
  </si>
  <si>
    <t>pecas e acessorios p manutencao de veiculos maquinas equipam</t>
  </si>
  <si>
    <t>servicos de manutencao de centrais telefonica</t>
  </si>
  <si>
    <t>servicos manut./inst./mont. sist. de climatizacao</t>
  </si>
  <si>
    <t>servicos de manut./inst./mont. equipamentos de escritorio</t>
  </si>
  <si>
    <t>servicos manut./inst./mont. de eletrodomesticos</t>
  </si>
  <si>
    <t>servicos de manutencao/instalacao de camaras frias</t>
  </si>
  <si>
    <t>servico de manutencao estacao trabalho/impressoras/scanner</t>
  </si>
  <si>
    <t>servicos de montagem de estantes em eventos</t>
  </si>
  <si>
    <t>servicos de confeccao de reservatorios/tanques metalico</t>
  </si>
  <si>
    <t>servicos de fundicao</t>
  </si>
  <si>
    <t>servicos de confeccao de portoes/cortinas/portas</t>
  </si>
  <si>
    <t>servicos de confeccao acessorios/pecas em elastomero.</t>
  </si>
  <si>
    <t>servico de confeccao de boias de sinalizacao nautica</t>
  </si>
  <si>
    <t>servicos de confeccao/conserto/instalacao de persianas</t>
  </si>
  <si>
    <t>servico de confeccao materiais p/ sistema climatizacao</t>
  </si>
  <si>
    <t>servicos de confeccao de moveis</t>
  </si>
  <si>
    <t>servicos de confeccao de box em acrilico</t>
  </si>
  <si>
    <t>servicos de locacao de aeronaves</t>
  </si>
  <si>
    <t>servicos de locacao de veiculos leves e pesados</t>
  </si>
  <si>
    <t>servicos de locacao de maquinas agricolas</t>
  </si>
  <si>
    <t>servicos de locacao de maquinas rodoviarias</t>
  </si>
  <si>
    <t>servicos de locacao de equipamentos portuarios</t>
  </si>
  <si>
    <t>servicos de locacao de equipamentos aeroportuarios</t>
  </si>
  <si>
    <t>servicos de locacao de equipamentos em geral</t>
  </si>
  <si>
    <t>servicos de locacao/mont./manut./inst. cabines sa</t>
  </si>
  <si>
    <t>servicos loc/mont/manut/inst. de palco/som/ilum.</t>
  </si>
  <si>
    <t>servicos de locacao/mont/manut/inst. contrladores eletronico</t>
  </si>
  <si>
    <t>servicos de locacao de software/hardware</t>
  </si>
  <si>
    <t>servicos de locacao p/ translado e transporte de cadaveres</t>
  </si>
  <si>
    <t>locacao de imoveis</t>
  </si>
  <si>
    <t>maquinas autenticadoras/cheque</t>
  </si>
  <si>
    <t>maquinas plastificadoras</t>
  </si>
  <si>
    <t>maquinas impressoras codificadoras</t>
  </si>
  <si>
    <t>maquinas registradoras</t>
  </si>
  <si>
    <t>maquinas contadoras de cedulas e documentos</t>
  </si>
  <si>
    <t>maquinas franqueadoras</t>
  </si>
  <si>
    <t>maquinas cortadoras (estampadoras)</t>
  </si>
  <si>
    <t>detector de notas/ documentos falsos</t>
  </si>
  <si>
    <t>maquinas perfuradoras</t>
  </si>
  <si>
    <t>quiosques auto-atendimento</t>
  </si>
  <si>
    <t>maquinas terminais de auto atendimento</t>
  </si>
  <si>
    <t>servico vigil.fis. armada autor.p/dep.de pol.fed do min.just</t>
  </si>
  <si>
    <t>servico vigilancia por monitoramento eletronico</t>
  </si>
  <si>
    <t>servicos transporte de valores/contagem numerario</t>
  </si>
  <si>
    <t>servicos de refeitorio/lanches</t>
  </si>
  <si>
    <t>servicos: hospedagens/passagens/translados</t>
  </si>
  <si>
    <t>srevicos: hotelaria p/ convencoes/congressos</t>
  </si>
  <si>
    <t>servicos: bilheteria</t>
  </si>
  <si>
    <t>servicos: estacionamento</t>
  </si>
  <si>
    <t>servicos: estacionamento e/ou manobrista</t>
  </si>
  <si>
    <t>atlas</t>
  </si>
  <si>
    <t>cartas cartograficas/georeferencias/vetoriais</t>
  </si>
  <si>
    <t>dicionarios</t>
  </si>
  <si>
    <t>leis, codigos, estatutos e regulamentos</t>
  </si>
  <si>
    <t>livros tecnicos juridicos, politicos e administrativos</t>
  </si>
  <si>
    <t>livros tecnicos portugues e literatura</t>
  </si>
  <si>
    <t>livros tecnicos saude e servico social</t>
  </si>
  <si>
    <t>livros tecnicos desenho, arquitetura e urbanismo</t>
  </si>
  <si>
    <t>livros tecnicos didatica/ensino/testes/fl. teste</t>
  </si>
  <si>
    <t>livros tecnicos informatica</t>
  </si>
  <si>
    <t>livros tecnicos historia e geografia</t>
  </si>
  <si>
    <t>livros tecnicos ciencias/matematica/fisica/quimica/biologia</t>
  </si>
  <si>
    <t>livros tecnicos agricultura e veterinaria</t>
  </si>
  <si>
    <t>livros tecnicos contabilidade</t>
  </si>
  <si>
    <t>livros religiao</t>
  </si>
  <si>
    <t>livros tecnicos didaticas/ensino (cont. 462)</t>
  </si>
  <si>
    <t>livros tecnicos pericia / criminalistica</t>
  </si>
  <si>
    <t>livros tecnicos didaticos/ensino (cont.469)</t>
  </si>
  <si>
    <t>revistas</t>
  </si>
  <si>
    <t>videos / fitas vhs / dvds educativos didaticos</t>
  </si>
  <si>
    <t>servicos de seguros de vida</t>
  </si>
  <si>
    <t>servicos de seguros de ramos de elementares</t>
  </si>
  <si>
    <t>servicos de seguros de saude</t>
  </si>
  <si>
    <t>servicos: permissao de servicos</t>
  </si>
  <si>
    <t>servicos: administracao vale pedagio</t>
  </si>
  <si>
    <t>servicos: contratacao parceria/investidores/merchandising</t>
  </si>
  <si>
    <t>servicos: contratacao arrendamento</t>
  </si>
  <si>
    <t>servicos: concessao</t>
  </si>
  <si>
    <t>servicos: treinamentos/convencoes/eventos/cursos</t>
  </si>
  <si>
    <t>contratacao: servicos discagem direta gratuita/outros</t>
  </si>
  <si>
    <t>servicos: franquia/postais telematicos/recolhimento/postagem</t>
  </si>
  <si>
    <t>servicos: admistracao/distribuicao/emissao bilhetes loterias</t>
  </si>
  <si>
    <t>servicos: operacao balancas moveis/fixas controle cargas</t>
  </si>
  <si>
    <t>servicos: contratacao de servico de busca/entrega</t>
  </si>
  <si>
    <t>servicos: contratacao servicos tele-taxi</t>
  </si>
  <si>
    <t>servicos: assinaturas e taxacoes de jornais e periodicos</t>
  </si>
  <si>
    <t>servicos: contratacao de segmento espacial/satelite</t>
  </si>
  <si>
    <t>servicos: contratacao de infraestrutura cursos/trein./evento</t>
  </si>
  <si>
    <t>servicos: contratacao de telefonia fixa/movel</t>
  </si>
  <si>
    <t>servicos: conexao dedicada internet</t>
  </si>
  <si>
    <t>servicos de assistencia a pessoas e veiculos</t>
  </si>
  <si>
    <t>servicos: inst/mont. sist. de infor soft/hardware</t>
  </si>
  <si>
    <t>servicos: manut/rep. sist. de infor soft/hardware</t>
  </si>
  <si>
    <t>servicos de automacao eletronica</t>
  </si>
  <si>
    <t>servicos acesso internet</t>
  </si>
  <si>
    <t>servicos de digitalizacao de documentos/ impressao</t>
  </si>
  <si>
    <t>servicos de manutencao/instalacao de terminais eletronicos</t>
  </si>
  <si>
    <t>servicos de instalacao e operacao de call center</t>
  </si>
  <si>
    <t>servicos telemetria / telecomando / software de supervisao</t>
  </si>
  <si>
    <t>cartolinas/cartoes/papeloes</t>
  </si>
  <si>
    <t>papel almaco</t>
  </si>
  <si>
    <t>papel de expediente p/escrita/impressao/reprografia</t>
  </si>
  <si>
    <t>papel capa fantasia e capa sem fantasia</t>
  </si>
  <si>
    <t>papel p/desenho tecnico</t>
  </si>
  <si>
    <t>papeis especiais</t>
  </si>
  <si>
    <t>papel jornal</t>
  </si>
  <si>
    <t>papel p/ heliogravura</t>
  </si>
  <si>
    <t>papel westerprint e westerledger</t>
  </si>
  <si>
    <t>papel p/telex/fac-simile</t>
  </si>
  <si>
    <t>servicos: fornecimento de vale-alimentacao</t>
  </si>
  <si>
    <t>servicos: fornecimento vale-combustivel</t>
  </si>
  <si>
    <t>servicos:fornecimento cartoes p/ manutencao de v</t>
  </si>
  <si>
    <t>servicos: clinica ginast.laboral/ergo/fisioterapia</t>
  </si>
  <si>
    <t>servicos: medicos/odontologicos</t>
  </si>
  <si>
    <t>servicos: hemodialese</t>
  </si>
  <si>
    <t>servicos: analises clinicas/laboratoriais</t>
  </si>
  <si>
    <t>servicos: planos assistencia saude</t>
  </si>
  <si>
    <t>servicos: analise de aguas/ alimentos</t>
  </si>
  <si>
    <t>brinquedos/jogos educativos</t>
  </si>
  <si>
    <t>brinquedos/jogos recreativos</t>
  </si>
  <si>
    <t>bicicletas</t>
  </si>
  <si>
    <t>brinquedos / carrinhos / bonecas</t>
  </si>
  <si>
    <t>artigos p/ festas</t>
  </si>
  <si>
    <t>equipamentos recreativos</t>
  </si>
  <si>
    <t>lupas eletronicas mouse</t>
  </si>
  <si>
    <t>produtos p/ deficientes</t>
  </si>
  <si>
    <t>bandinhas ritmicas</t>
  </si>
  <si>
    <t>componentes/acessorios p/instrumentos musicais</t>
  </si>
  <si>
    <t>instrumentos de cordas</t>
  </si>
  <si>
    <t>instrumentos de percussao</t>
  </si>
  <si>
    <t>instrumentos de sopro</t>
  </si>
  <si>
    <t>instrumentos eletronicos</t>
  </si>
  <si>
    <t>bolas</t>
  </si>
  <si>
    <t>equipamentos p/ atletismo</t>
  </si>
  <si>
    <t>equipamentos p/ esportes de quadra</t>
  </si>
  <si>
    <t>equipamentos p/ ginastica olimpica</t>
  </si>
  <si>
    <t>equipamentos p/ musculacao e aerobica</t>
  </si>
  <si>
    <t>mesas ping-pong/fla-flu/tenis de mesa</t>
  </si>
  <si>
    <t>materiais esportivos em geral</t>
  </si>
  <si>
    <t>tatame</t>
  </si>
  <si>
    <t>barbantes/cordas</t>
  </si>
  <si>
    <t>bombonas</t>
  </si>
  <si>
    <t>caixas/cestos</t>
  </si>
  <si>
    <t>chapas/bolas poliestireno</t>
  </si>
  <si>
    <t>embalagens p/ substancias infecciosas</t>
  </si>
  <si>
    <t>embalagens fepps padrao lafergs</t>
  </si>
  <si>
    <t>fitas/fitilhos</t>
  </si>
  <si>
    <t>garrafa/ garrafao para envase</t>
  </si>
  <si>
    <t>tampa/ rolha - para garrafa/ garrafao</t>
  </si>
  <si>
    <t>papel e papelao</t>
  </si>
  <si>
    <t>filmes plasticos/polibolhas</t>
  </si>
  <si>
    <t>sacos/sacolas</t>
  </si>
  <si>
    <t>bandeiras brasileiras uso externo</t>
  </si>
  <si>
    <t>bandeiras estados/municipios uso externo</t>
  </si>
  <si>
    <t>bandeiras paises uso externo</t>
  </si>
  <si>
    <t>bandeiras especiais uso externo</t>
  </si>
  <si>
    <t>bandeiras - acessorios uso interno/externo</t>
  </si>
  <si>
    <t>bandeiras em geral uso interno</t>
  </si>
  <si>
    <t>estandartes</t>
  </si>
  <si>
    <t>bottons</t>
  </si>
  <si>
    <t>bolsas p/ eventos/cursos</t>
  </si>
  <si>
    <t>marca paginas</t>
  </si>
  <si>
    <t>carteiras funcionais</t>
  </si>
  <si>
    <t>crachas</t>
  </si>
  <si>
    <t>cartoes magneticos</t>
  </si>
  <si>
    <t>canetas personalizadas</t>
  </si>
  <si>
    <t>escudos</t>
  </si>
  <si>
    <t>fitas personalizadas p/ crachas/cartoes ponto</t>
  </si>
  <si>
    <t>faca p/ churrasco prateada/gravada</t>
  </si>
  <si>
    <t>conjunto bomba e cuia</t>
  </si>
  <si>
    <t>guarda sol/guarda chuva personalizados</t>
  </si>
  <si>
    <t>bones e camisetas personalizadas</t>
  </si>
  <si>
    <t>medalha/ trofeu</t>
  </si>
  <si>
    <t>replica em metal</t>
  </si>
  <si>
    <t>placas p/ identificacao de patrimonio</t>
  </si>
  <si>
    <t>placa de identificacao de veiculo</t>
  </si>
  <si>
    <t>trenas personalizadas</t>
  </si>
  <si>
    <t>artigos para copa cozinha personalizados</t>
  </si>
  <si>
    <t>balao personalizado</t>
  </si>
  <si>
    <t>abrigos</t>
  </si>
  <si>
    <t>aventais</t>
  </si>
  <si>
    <t>aventais cirurgicos descartaveis</t>
  </si>
  <si>
    <t>bones/ toucas/ chapeus/ luvas</t>
  </si>
  <si>
    <t>calcas/calcoes/bermudas</t>
  </si>
  <si>
    <t>camisas</t>
  </si>
  <si>
    <t>camisetas/blusas/blusoes</t>
  </si>
  <si>
    <t>casacos</t>
  </si>
  <si>
    <t>cintos</t>
  </si>
  <si>
    <t>coletes</t>
  </si>
  <si>
    <t>campos/coberturas cirurgicos</t>
  </si>
  <si>
    <t>confeccao de fantasia</t>
  </si>
  <si>
    <t>conjuntos diversos</t>
  </si>
  <si>
    <t>gravatas/lencos/lencos femininos/_mantas</t>
  </si>
  <si>
    <t>japonas/jaquetas</t>
  </si>
  <si>
    <t>jalecos</t>
  </si>
  <si>
    <t>macacoes</t>
  </si>
  <si>
    <t>meias</t>
  </si>
  <si>
    <t>mascaras/manguitos</t>
  </si>
  <si>
    <t>pro-pes/perneiras/perineais/triangulos</t>
  </si>
  <si>
    <t>roupas/acessorios p/camaras frigorificas</t>
  </si>
  <si>
    <t>roupas intimas</t>
  </si>
  <si>
    <t>roupas de banho</t>
  </si>
  <si>
    <t>uniformes profissionais</t>
  </si>
  <si>
    <t>uniformes esportivos</t>
  </si>
  <si>
    <t>vestidos e saias</t>
  </si>
  <si>
    <t>botas</t>
  </si>
  <si>
    <t>bolsas/malas/mochilas</t>
  </si>
  <si>
    <t>calcados tipo tenis</t>
  </si>
  <si>
    <t>chinelos</t>
  </si>
  <si>
    <t>guarda-chuvas</t>
  </si>
  <si>
    <t>sapatos</t>
  </si>
  <si>
    <t>sandalias</t>
  </si>
  <si>
    <t>tamancos</t>
  </si>
  <si>
    <t>alfinetes/agulhas/botoes/porta-alfinetes</t>
  </si>
  <si>
    <t>fitas/fechos/elasticos/giz costura</t>
  </si>
  <si>
    <t>linhas/las/fios</t>
  </si>
  <si>
    <t>tecidos</t>
  </si>
  <si>
    <t>cobertores/colchas/acolchoados</t>
  </si>
  <si>
    <t>lencois/fronhas</t>
  </si>
  <si>
    <t>luvas/babeiros atoalhados</t>
  </si>
  <si>
    <t>toalhas</t>
  </si>
  <si>
    <t>acessorios/materiais p/microfilmagem</t>
  </si>
  <si>
    <t>caixas p/microfilmes</t>
  </si>
  <si>
    <t>equipamentos p/microfilmagem</t>
  </si>
  <si>
    <t>lampadas p/microfilmadoras/leitoras</t>
  </si>
  <si>
    <t>microfilmes</t>
  </si>
  <si>
    <t>papel p/leitoras</t>
  </si>
  <si>
    <t>toner</t>
  </si>
  <si>
    <t>aparelhos p/ limpeza e higiene</t>
  </si>
  <si>
    <t>aparelhos p/preparo de alimentos</t>
  </si>
  <si>
    <t>aparelhos p/aquecimento e purificacao de agua</t>
  </si>
  <si>
    <t>bebedouros e purificadores de agua</t>
  </si>
  <si>
    <t>conjuntos compactos</t>
  </si>
  <si>
    <t>cafeteiras eletricas</t>
  </si>
  <si>
    <t>depuradores/exaustores domesticos</t>
  </si>
  <si>
    <t>ferros eletricos/tabuas passar roupa</t>
  </si>
  <si>
    <t>fogoes e fornos</t>
  </si>
  <si>
    <t>maquinas de lavar roupa</t>
  </si>
  <si>
    <t>maquinas de secar roupa</t>
  </si>
  <si>
    <t>refrigeradores e congeladores</t>
  </si>
  <si>
    <t>aquecedores de ambiente</t>
  </si>
  <si>
    <t>condicionadores de ar e sistemas de climatizacao</t>
  </si>
  <si>
    <t>conjunto manifolds</t>
  </si>
  <si>
    <t>equipamentos p/climatizacao/condicionadores</t>
  </si>
  <si>
    <t>material p/aquecedor/condicionador/ventilador/desumificador</t>
  </si>
  <si>
    <t>ventiladores/circuladores e desumidificadores de ar</t>
  </si>
  <si>
    <t>aparelhos/equipamentos de som</t>
  </si>
  <si>
    <t>cameras de video/equipamentos projecao/ binoculo</t>
  </si>
  <si>
    <t>cameras fotograficas/equipamentos fotograficos</t>
  </si>
  <si>
    <t>equipamento para edicao de audio/video</t>
  </si>
  <si>
    <t>materiais p/projecao/video/som</t>
  </si>
  <si>
    <t>materiais fotograficos</t>
  </si>
  <si>
    <t>materiais/ tecidos/ para palco e teatro</t>
  </si>
  <si>
    <t>equipamentos/mat/acessorios para projecao/video/foto/som</t>
  </si>
  <si>
    <t>plataformas pantograficas/telescop./guarda corpo</t>
  </si>
  <si>
    <t>paineis eletronicos para atendimento</t>
  </si>
  <si>
    <t>sistema monitoramento eletronico</t>
  </si>
  <si>
    <t>televisores/acessorios</t>
  </si>
  <si>
    <t>videocassetes/acessorios</t>
  </si>
  <si>
    <t>video dvd/ home theater/ acessorios</t>
  </si>
  <si>
    <t>armarios</t>
  </si>
  <si>
    <t>arquivos/ficharios/mapotecas</t>
  </si>
  <si>
    <t>beliches/camas/bercos</t>
  </si>
  <si>
    <t>balcoes</t>
  </si>
  <si>
    <t>cofres</t>
  </si>
  <si>
    <t>cadeiras/bancos</t>
  </si>
  <si>
    <t>carrinhos bebe/cercados/andadores</t>
  </si>
  <si>
    <t>estantes/suportes/racks/fruteiras</t>
  </si>
  <si>
    <t>estacoes de trabalho</t>
  </si>
  <si>
    <t>mesas</t>
  </si>
  <si>
    <t>mesa/cadeira (conjunto)</t>
  </si>
  <si>
    <t>moveis hospitalares</t>
  </si>
  <si>
    <t>moveis informatica</t>
  </si>
  <si>
    <t>moveis decoracao/jardim</t>
  </si>
  <si>
    <t>moveis panificacao</t>
  </si>
  <si>
    <t>moveis sob medida/ armarios, balcoes, mesas,...</t>
  </si>
  <si>
    <t>poltronas/sofas</t>
  </si>
  <si>
    <t>pecas de reposicao</t>
  </si>
  <si>
    <t>quadros/murais</t>
  </si>
  <si>
    <t>colchoes/colchonetes/travesseiros/almofadas c/forro</t>
  </si>
  <si>
    <t>colchoes/colchonetes/travesseiros/espumas s/forro</t>
  </si>
  <si>
    <t>revestimentos</t>
  </si>
  <si>
    <t>aparelhos para preparo de alimentos</t>
  </si>
  <si>
    <t>armarios/estantes/mesas/estruturas metalic</t>
  </si>
  <si>
    <t>bebedouros/purificadores de agua</t>
  </si>
  <si>
    <t>cafeteiras eletricas/fogareiros eletricos</t>
  </si>
  <si>
    <t>caldeiroes p/ cozimento</t>
  </si>
  <si>
    <t>camaras frias / maquina de fabricar gelo</t>
  </si>
  <si>
    <t>caldeiras a vapor</t>
  </si>
  <si>
    <t>digitos de borracha</t>
  </si>
  <si>
    <t>pecas/materiais/acessorios uso comercial/industrial</t>
  </si>
  <si>
    <t>eq. p/ exaustao</t>
  </si>
  <si>
    <t>eq. p/ padaria e confeitaria</t>
  </si>
  <si>
    <t>equipamentos p/cozinha industrial/comercial</t>
  </si>
  <si>
    <t>equipamentos lavanderia industrial/limpeza</t>
  </si>
  <si>
    <t>equipamentos p/barbearia e salao de beleza</t>
  </si>
  <si>
    <t>equipamentos p/ industria de laticinios</t>
  </si>
  <si>
    <t>equipamentos/pecas/acessorios p/ industria de reciclagem</t>
  </si>
  <si>
    <t>equipamentos para transporte de agua</t>
  </si>
  <si>
    <t>maquinas de lavar louca</t>
  </si>
  <si>
    <t>maquina costura/empacotadora automatica/seladora</t>
  </si>
  <si>
    <t>materiais/acessorios para caldeiras</t>
  </si>
  <si>
    <t>maquina para triturar vidro/ plastico/ aluminio</t>
  </si>
  <si>
    <t>equipamentos controle de maquinas e processos industriais</t>
  </si>
  <si>
    <t>pallets</t>
  </si>
  <si>
    <t>pecas e acessorios para reparo de maquinas</t>
  </si>
  <si>
    <t>serra de fita p/ acougues</t>
  </si>
  <si>
    <t>utensilios p/ cozinha industrial/comercial</t>
  </si>
  <si>
    <t>valvulas p/ vapor</t>
  </si>
  <si>
    <t>pecas e acessorios em aco pressurizado</t>
  </si>
  <si>
    <t>pecas/mat./acessorios uso comercial/industrial</t>
  </si>
  <si>
    <t>abridores</t>
  </si>
  <si>
    <t>bacias</t>
  </si>
  <si>
    <t>bandejas/ forros</t>
  </si>
  <si>
    <t>batedores/amassadores/rolos</t>
  </si>
  <si>
    <t>canecas e copos (exceto de plastico)</t>
  </si>
  <si>
    <t>cremeiras, tijelas e conchas terrinas</t>
  </si>
  <si>
    <t>escorredores de massa</t>
  </si>
  <si>
    <t>espremedores de frutas</t>
  </si>
  <si>
    <t>esterilizador de utensilios</t>
  </si>
  <si>
    <t>filtros dagua</t>
  </si>
  <si>
    <t>funil, coador, lava-arroz e peneiras</t>
  </si>
  <si>
    <t>garrafas termicas/ jarras e copos</t>
  </si>
  <si>
    <t>marmita termica</t>
  </si>
  <si>
    <t>materiais descartaveis</t>
  </si>
  <si>
    <t>paliteiros, saleiros, acucareiros e mantegueiras</t>
  </si>
  <si>
    <t>panelas e formas</t>
  </si>
  <si>
    <t>porta utensilios</t>
  </si>
  <si>
    <t>potes</t>
  </si>
  <si>
    <t>purificadores de agua</t>
  </si>
  <si>
    <t>raladores</t>
  </si>
  <si>
    <t>relogio de parede</t>
  </si>
  <si>
    <t>supla/ lugar americano/ jogo americano</t>
  </si>
  <si>
    <t>tabuas e tabuleiros</t>
  </si>
  <si>
    <t>talheres/tesouras p/ cozinha/ acendedor</t>
  </si>
  <si>
    <t>tarros de leite e tachos</t>
  </si>
  <si>
    <t>travessas/pratos/conjuntos(exceto plast./descart.)</t>
  </si>
  <si>
    <t>xicaras / conjuntos</t>
  </si>
  <si>
    <t>baldes</t>
  </si>
  <si>
    <t>bomba manual p/inseticida</t>
  </si>
  <si>
    <t>desentupidores</t>
  </si>
  <si>
    <t>esfregoes/esponjas de aco</t>
  </si>
  <si>
    <t>espanadores</t>
  </si>
  <si>
    <t>esponjas</t>
  </si>
  <si>
    <t>estopas/toalhas mecanicas</t>
  </si>
  <si>
    <t>escadas</t>
  </si>
  <si>
    <t>equipamentos p/limpeza</t>
  </si>
  <si>
    <t>flanelas/panos</t>
  </si>
  <si>
    <t>lixeira metalica/plastica</t>
  </si>
  <si>
    <t>pas plasticas/metalicas e prendedores de roupa</t>
  </si>
  <si>
    <t>papel higienico</t>
  </si>
  <si>
    <t>papel toalha</t>
  </si>
  <si>
    <t>cabide</t>
  </si>
  <si>
    <t>vassouras/escovas</t>
  </si>
  <si>
    <t>barracas/ tendas</t>
  </si>
  <si>
    <t>camisas p/ lampioes e lanternas</t>
  </si>
  <si>
    <t>cantil</t>
  </si>
  <si>
    <t>fogareiro</t>
  </si>
  <si>
    <t>gelo reutilizavel</t>
  </si>
  <si>
    <t>lampiao</t>
  </si>
  <si>
    <t>lanternas</t>
  </si>
  <si>
    <t>lonas</t>
  </si>
  <si>
    <t>materiais/acessorios p/acampamento</t>
  </si>
  <si>
    <t>redes</t>
  </si>
  <si>
    <t>refrigeradores portateis</t>
  </si>
  <si>
    <t>sacos de dormir/colchoes inflaveis</t>
  </si>
  <si>
    <t>acessorios para radios transceptores e estacoes</t>
  </si>
  <si>
    <t>antenas</t>
  </si>
  <si>
    <t>antenas p/ estacoes fixas e estacoes moveis veiculares</t>
  </si>
  <si>
    <t>modulos receptores/transmissores</t>
  </si>
  <si>
    <t>baterias e carregadores de baterias p/ transceptores</t>
  </si>
  <si>
    <t>cristal oscilador</t>
  </si>
  <si>
    <t>duplexadores</t>
  </si>
  <si>
    <t>fonte de alimentacao</t>
  </si>
  <si>
    <t>gps</t>
  </si>
  <si>
    <t>radares</t>
  </si>
  <si>
    <t>monitores</t>
  </si>
  <si>
    <t>radios transceptores</t>
  </si>
  <si>
    <t>radios transmissores</t>
  </si>
  <si>
    <t>mastros e torres para antenas</t>
  </si>
  <si>
    <t>grafismo de audio/video</t>
  </si>
  <si>
    <t>iluminacao cenica</t>
  </si>
  <si>
    <t>sistema de armazenamento de audio/video</t>
  </si>
  <si>
    <t>sistema de captacao/comunicacao/edicao/de audio e video</t>
  </si>
  <si>
    <t>sistema de codificacao/multiplexacao</t>
  </si>
  <si>
    <t>sistema de exibicao de audio/video</t>
  </si>
  <si>
    <t>materiais, equipamentos e acessorios para radiodifusao.</t>
  </si>
  <si>
    <t>sistema irradiante</t>
  </si>
  <si>
    <t>sistema monitoramento/medidas de sinais de audio/video</t>
  </si>
  <si>
    <t>sistema de transmissao/recepcao via satelite</t>
  </si>
  <si>
    <t>sistema de transmissao/recepcao via terrestre</t>
  </si>
  <si>
    <t>acessorios/componentes/suprimentos p/telefonia</t>
  </si>
  <si>
    <t>acessorios/componentes/suprimentos p/centrais telefonicas</t>
  </si>
  <si>
    <t>centrais telefonicas</t>
  </si>
  <si>
    <t>detectores/bloqueadores de chamadas telefonicas</t>
  </si>
  <si>
    <t>estabilizadores de tensao</t>
  </si>
  <si>
    <t>fac-similes</t>
  </si>
  <si>
    <t>secretarias eletronicas/binas</t>
  </si>
  <si>
    <t>telefones</t>
  </si>
  <si>
    <t>balancas</t>
  </si>
  <si>
    <t>caladores</t>
  </si>
  <si>
    <t>densimetros</t>
  </si>
  <si>
    <t>detectores</t>
  </si>
  <si>
    <t>estacoes meteorologicas/eq. meteorologicos</t>
  </si>
  <si>
    <t>equipamentos p/topografia e cartografia</t>
  </si>
  <si>
    <t>equipamentos p/laboratorio quimico</t>
  </si>
  <si>
    <t>frequencimetros</t>
  </si>
  <si>
    <t>hidrometros</t>
  </si>
  <si>
    <t>indicador de pesagem / celula de conversao</t>
  </si>
  <si>
    <t>multimetros</t>
  </si>
  <si>
    <t>medidores/calibradores/aferidores/controladores</t>
  </si>
  <si>
    <t>mesas p/ medicao</t>
  </si>
  <si>
    <t>materiais p/medicao</t>
  </si>
  <si>
    <t>osciloscopios</t>
  </si>
  <si>
    <t>odometros</t>
  </si>
  <si>
    <t>termoigrometros</t>
  </si>
  <si>
    <t>wattimetros</t>
  </si>
  <si>
    <t>capacitores potencia</t>
  </si>
  <si>
    <t>filtros redes energia</t>
  </si>
  <si>
    <t>grupos geradores</t>
  </si>
  <si>
    <t>transformadores de tensao</t>
  </si>
  <si>
    <t>turbinas</t>
  </si>
  <si>
    <t>acessorios p/ condicionadores de ar</t>
  </si>
  <si>
    <t>capacitores</t>
  </si>
  <si>
    <t>circuito integrado</t>
  </si>
  <si>
    <t>conectores e redutores</t>
  </si>
  <si>
    <t>cabos</t>
  </si>
  <si>
    <t>componentes eletronicos</t>
  </si>
  <si>
    <t>diodos</t>
  </si>
  <si>
    <t>filtros</t>
  </si>
  <si>
    <t>mantas dissipativa</t>
  </si>
  <si>
    <t>ponteira e resistencia p/ ferro de soldar</t>
  </si>
  <si>
    <t>paineis solares</t>
  </si>
  <si>
    <t>potenciometros</t>
  </si>
  <si>
    <t>pilhas/baterias</t>
  </si>
  <si>
    <t>resistores</t>
  </si>
  <si>
    <t>recarregadores/carregadores/transformadores de bateria</t>
  </si>
  <si>
    <t>transistores</t>
  </si>
  <si>
    <t>termostatos</t>
  </si>
  <si>
    <t>valvulas</t>
  </si>
  <si>
    <t>acionador comutador</t>
  </si>
  <si>
    <t>catracas biometricas</t>
  </si>
  <si>
    <t>modulos detectores de veiculo</t>
  </si>
  <si>
    <t>cartao proximidade regravavel controle de acesso</t>
  </si>
  <si>
    <t>pedestal organizador de fila (divisor de fluxo)</t>
  </si>
  <si>
    <t>porta-cartao ponto</t>
  </si>
  <si>
    <t>cartoes para relogio ponto digital</t>
  </si>
  <si>
    <t>sistema automarizacao de portas</t>
  </si>
  <si>
    <t>relogio-ponto e registradores de frequencia</t>
  </si>
  <si>
    <t>fechaduras eletronicas</t>
  </si>
  <si>
    <t>software para registrador de frequencia</t>
  </si>
  <si>
    <t>sorteadores eletronicos microprocessados</t>
  </si>
  <si>
    <t>acessorios p/ solda</t>
  </si>
  <si>
    <t>eletrodos</t>
  </si>
  <si>
    <t>equipamentos p/ solda</t>
  </si>
  <si>
    <t>materiais p/ solda</t>
  </si>
  <si>
    <t>alicates e torquesas</t>
  </si>
  <si>
    <t>arcos de puas</t>
  </si>
  <si>
    <t>bigornas</t>
  </si>
  <si>
    <t>bombas p/ graxa manual</t>
  </si>
  <si>
    <t>chaves</t>
  </si>
  <si>
    <t>cortadores</t>
  </si>
  <si>
    <t>conjunto de ferramentas</t>
  </si>
  <si>
    <t>cavaletes/suportes</t>
  </si>
  <si>
    <t>desempenadeiras/colheres de pedreiro</t>
  </si>
  <si>
    <t>espatulas/escovas</t>
  </si>
  <si>
    <t>facas, facoes e canivetes</t>
  </si>
  <si>
    <t>ferramentas p/ apicultura</t>
  </si>
  <si>
    <t>ferramentas p/ perfuratriz</t>
  </si>
  <si>
    <t>formao</t>
  </si>
  <si>
    <t>foices</t>
  </si>
  <si>
    <t>fitas p/ medicao</t>
  </si>
  <si>
    <t>ferramentas diversas</t>
  </si>
  <si>
    <t>grampeadores p/ madeira, papelao</t>
  </si>
  <si>
    <t>grampos</t>
  </si>
  <si>
    <t>limas, grosas e travadeiras</t>
  </si>
  <si>
    <t>machados e machadinhas</t>
  </si>
  <si>
    <t>martelos e marretas</t>
  </si>
  <si>
    <t>macaricos de corte</t>
  </si>
  <si>
    <t>macacos hidraulico</t>
  </si>
  <si>
    <t>morsas</t>
  </si>
  <si>
    <t>pas/cavadeiras</t>
  </si>
  <si>
    <t>pe de cabra</t>
  </si>
  <si>
    <t>picaretas</t>
  </si>
  <si>
    <t>puncoes e saca-pinos</t>
  </si>
  <si>
    <t>pincas</t>
  </si>
  <si>
    <t>pistolas de pintura</t>
  </si>
  <si>
    <t>rebitadores</t>
  </si>
  <si>
    <t>serras e serrotes</t>
  </si>
  <si>
    <t>soquetes</t>
  </si>
  <si>
    <t>talhadeiras</t>
  </si>
  <si>
    <t>tesoura p/ chapa de aco</t>
  </si>
  <si>
    <t>tornos bancada</t>
  </si>
  <si>
    <t>tarraxas</t>
  </si>
  <si>
    <t>carregadores de bateria</t>
  </si>
  <si>
    <t>coladeiras de bordo p/ marcenaria</t>
  </si>
  <si>
    <t>equipamentos p/oficinas</t>
  </si>
  <si>
    <t>furadeiras/perfuratrizes</t>
  </si>
  <si>
    <t>facetadores</t>
  </si>
  <si>
    <t>fornos</t>
  </si>
  <si>
    <t>fresadoras</t>
  </si>
  <si>
    <t>lixadeiras</t>
  </si>
  <si>
    <t>moto-esmerilhadeira</t>
  </si>
  <si>
    <t>moto-politrizes</t>
  </si>
  <si>
    <t>marteletes</t>
  </si>
  <si>
    <t>motores eletricos trifasicos</t>
  </si>
  <si>
    <t>maquinas confeccao telas de arame</t>
  </si>
  <si>
    <t>plainas</t>
  </si>
  <si>
    <t>politrizes</t>
  </si>
  <si>
    <t>redutor de velocidade para motor</t>
  </si>
  <si>
    <t>retificadeiras</t>
  </si>
  <si>
    <t>serras</t>
  </si>
  <si>
    <t>tornos/placas autocentrantes</t>
  </si>
  <si>
    <t>tupias</t>
  </si>
  <si>
    <t>vibradores</t>
  </si>
  <si>
    <t>abracadeiras</t>
  </si>
  <si>
    <t>aneis retencao</t>
  </si>
  <si>
    <t>brocas</t>
  </si>
  <si>
    <t>buchas</t>
  </si>
  <si>
    <t>bancadas marcineiros / bancadas profissionais</t>
  </si>
  <si>
    <t>bicos encher pneu</t>
  </si>
  <si>
    <t>bits</t>
  </si>
  <si>
    <t>caixa para ferramentas/ maleta/ bolsa</t>
  </si>
  <si>
    <t>colas/adesivos/vedantes</t>
  </si>
  <si>
    <t>discos de corte/debaste/serra/lamina</t>
  </si>
  <si>
    <t>fechaduras/trincos/macanetas/dobradicas/molas/chaves</t>
  </si>
  <si>
    <t>fitas gomadas</t>
  </si>
  <si>
    <t>gancho de inspecao p/ frigorifico</t>
  </si>
  <si>
    <t>lixas/fitas antiderrapantes</t>
  </si>
  <si>
    <t>massas de vedacao</t>
  </si>
  <si>
    <t>microesfera de vidro</t>
  </si>
  <si>
    <t>materiais/acessorios pintura</t>
  </si>
  <si>
    <t>materiais/acessorios p/marcenaria/ carpintaria</t>
  </si>
  <si>
    <t>massas e texturas em geral (exceto de vedacao)</t>
  </si>
  <si>
    <t>pedras de esmeril/afiar</t>
  </si>
  <si>
    <t>pregos/parafusos/rebites/porcas/arruelas</t>
  </si>
  <si>
    <t>porta-cadeado/cadeados/correntes</t>
  </si>
  <si>
    <t>produtos p/ polimento</t>
  </si>
  <si>
    <t>rolos/trinchas/broxas/pinceis</t>
  </si>
  <si>
    <t>solventes/diluentes/removedores/retardadores</t>
  </si>
  <si>
    <t>tintas/vernizes/seladores/primers</t>
  </si>
  <si>
    <t>distanciadores</t>
  </si>
  <si>
    <t>arame farpado/grampos/ concertina</t>
  </si>
  <si>
    <t>arame galvanizado</t>
  </si>
  <si>
    <t>arame p/ emplacamento</t>
  </si>
  <si>
    <t>arame recozido</t>
  </si>
  <si>
    <t>arame aco/ aco inox</t>
  </si>
  <si>
    <t>tela</t>
  </si>
  <si>
    <t>assoalhos/ lambri</t>
  </si>
  <si>
    <t>caibro e caibrinho</t>
  </si>
  <si>
    <t>compensado e aglomerado</t>
  </si>
  <si>
    <t>caixao funebre</t>
  </si>
  <si>
    <t>escoras e mouroes</t>
  </si>
  <si>
    <t>forrinho</t>
  </si>
  <si>
    <t>guia</t>
  </si>
  <si>
    <t>laminas de madeira/formica</t>
  </si>
  <si>
    <t>lenha</t>
  </si>
  <si>
    <t>mata junta</t>
  </si>
  <si>
    <t>madeiras macicas</t>
  </si>
  <si>
    <t>pranchas</t>
  </si>
  <si>
    <t>ripa</t>
  </si>
  <si>
    <t>roda-pe</t>
  </si>
  <si>
    <t>sarrafo</t>
  </si>
  <si>
    <t>tabuas</t>
  </si>
  <si>
    <t>acessorios/pecas de borracha/silicone</t>
  </si>
  <si>
    <t>acessorios/pecas de plastico/teflon/tecnil/espuma</t>
  </si>
  <si>
    <t>chapas de acrilico</t>
  </si>
  <si>
    <t>camara de butil p/ bolas</t>
  </si>
  <si>
    <t>materia-prima p/ confeccao de bolas esportiva</t>
  </si>
  <si>
    <t>cobre redondo</t>
  </si>
  <si>
    <t>colarinho para cabo de aco</t>
  </si>
  <si>
    <t>areia/argamassa/cimento/brita/rejunte/cordao solda</t>
  </si>
  <si>
    <t>azulejos/ladrilhos/pisos/revestimentos/forros</t>
  </si>
  <si>
    <t>algeroz/calha</t>
  </si>
  <si>
    <t>andaimes/arquibancadas moduladas</t>
  </si>
  <si>
    <t>acessorios p/ gesso acartonado</t>
  </si>
  <si>
    <t>modulos construtivos moveis</t>
  </si>
  <si>
    <t>betoneiras e misturadores mecanico</t>
  </si>
  <si>
    <t>carros de mao</t>
  </si>
  <si>
    <t>conjunto vibratorio completos e acessorios</t>
  </si>
  <si>
    <t>cal</t>
  </si>
  <si>
    <t>concreto/mouroes/marcos</t>
  </si>
  <si>
    <t>esquadros/regua pedreiros</t>
  </si>
  <si>
    <t>equipamentos de teste</t>
  </si>
  <si>
    <t>equipamentos p/ construcao civil</t>
  </si>
  <si>
    <t>ferro/aco/aluminio/bronze/latao</t>
  </si>
  <si>
    <t>guaritas</t>
  </si>
  <si>
    <t>impermeabilizante e aditivo p/alvenaria</t>
  </si>
  <si>
    <t>materiais p/isolacao</t>
  </si>
  <si>
    <t>metros e trenas</t>
  </si>
  <si>
    <t>mesas vibradoras</t>
  </si>
  <si>
    <t>massas/fitas p/ gesso acartonado</t>
  </si>
  <si>
    <t>niveis e prumos</t>
  </si>
  <si>
    <t>pedras/gessos</t>
  </si>
  <si>
    <t>perfis metalicos p/ fixacao de gesso acartonado</t>
  </si>
  <si>
    <t>portas/marcos/guarnicoes</t>
  </si>
  <si>
    <t>tanques/pias/cubas</t>
  </si>
  <si>
    <t>telhas</t>
  </si>
  <si>
    <t>tijolos</t>
  </si>
  <si>
    <t>toldos</t>
  </si>
  <si>
    <t>armacoes secundarias</t>
  </si>
  <si>
    <t>chaves eletricas</t>
  </si>
  <si>
    <t>componentes p/ instalacoes eletricas</t>
  </si>
  <si>
    <t>cabo coaxial</t>
  </si>
  <si>
    <t>disjuntores/reles</t>
  </si>
  <si>
    <t>eletrodutos/conexoes/caixas de derivacao</t>
  </si>
  <si>
    <t>eletrificadores p/ cerca eletrica rural</t>
  </si>
  <si>
    <t>fios/cabos eletricos</t>
  </si>
  <si>
    <t>fitas isolantes/ emenda termocontratil/ contratil</t>
  </si>
  <si>
    <t>fusiveis/bases</t>
  </si>
  <si>
    <t>interruptores/tomadas/celulas fotoeletricas/acessorios</t>
  </si>
  <si>
    <t>isoladores</t>
  </si>
  <si>
    <t>lampadas/farois/refletores/sinaleiro</t>
  </si>
  <si>
    <t>luminarias/postes/calhas/suportes</t>
  </si>
  <si>
    <t>reatores</t>
  </si>
  <si>
    <t>vara de manobra telescopica para eletricista</t>
  </si>
  <si>
    <t>aquecedores de agua</t>
  </si>
  <si>
    <t>acessorios p/banheiros</t>
  </si>
  <si>
    <t>braco de chuveiro</t>
  </si>
  <si>
    <t>caixas de descarga e pecas</t>
  </si>
  <si>
    <t>caixas/ralos/grelhas</t>
  </si>
  <si>
    <t>chuveiros/duchas</t>
  </si>
  <si>
    <t>cola tubos de pvc</t>
  </si>
  <si>
    <t>conexoes de pvc hidraulicas e sanitarias</t>
  </si>
  <si>
    <t>conexoes de ferro hidraulicas</t>
  </si>
  <si>
    <t>calhas e acessorios</t>
  </si>
  <si>
    <t>contentores flexiveis p/ agua</t>
  </si>
  <si>
    <t>caixas de protecao para hidrometros</t>
  </si>
  <si>
    <t>mangueira/ mangote</t>
  </si>
  <si>
    <t>fitas/vedantes/aneis de borracha</t>
  </si>
  <si>
    <t>fossa septica</t>
  </si>
  <si>
    <t>ligacoes flexiveis e bolsas p/ sanitarios</t>
  </si>
  <si>
    <t>pastas lubrificantes</t>
  </si>
  <si>
    <t>registros / plug para lavatorios e bide</t>
  </si>
  <si>
    <t>reservatorios p/ agua</t>
  </si>
  <si>
    <t>torre metalica p/ reservatorio de agua</t>
  </si>
  <si>
    <t>redutores e moduladoers de agua</t>
  </si>
  <si>
    <t>torneiras e reparos</t>
  </si>
  <si>
    <t>tubos pvc agua</t>
  </si>
  <si>
    <t>tubos pvc esgoto</t>
  </si>
  <si>
    <t>tubos ferro/galvanizado agua</t>
  </si>
  <si>
    <t>tubos de concreto</t>
  </si>
  <si>
    <t>tanques/pias/cubas/banheiras/vasos/tampos</t>
  </si>
  <si>
    <t>valvulas e reparos</t>
  </si>
  <si>
    <t>espelhos</t>
  </si>
  <si>
    <t>vidro padrao caff</t>
  </si>
  <si>
    <t>vidro plano</t>
  </si>
  <si>
    <t>molduras para quadros/diplomas</t>
  </si>
  <si>
    <t>cortinas/persianas/acessorios</t>
  </si>
  <si>
    <t>divisorias</t>
  </si>
  <si>
    <t>gabideiros/porta guarda-chuvas</t>
  </si>
  <si>
    <t>manequins expositor</t>
  </si>
  <si>
    <t>materiais/ produtos para decoracao</t>
  </si>
  <si>
    <t>tapetes/capachos/forracoes/ isolamento acustico</t>
  </si>
  <si>
    <t>tela/fita antiderrapante p/tapete/capacho/forracao</t>
  </si>
  <si>
    <t>buques/ arranjos/ coroa de flores</t>
  </si>
  <si>
    <t>obras de arte</t>
  </si>
  <si>
    <t>objetos decorativos</t>
  </si>
  <si>
    <t>algemas</t>
  </si>
  <si>
    <t>bastoes</t>
  </si>
  <si>
    <t>coletes salva-vida</t>
  </si>
  <si>
    <t>coletes a prova de bala</t>
  </si>
  <si>
    <t>cilindros p/ ar respiravel</t>
  </si>
  <si>
    <t>cortinas de protecao</t>
  </si>
  <si>
    <t>cancelas eletronicas</t>
  </si>
  <si>
    <t>calcados de seguranca</t>
  </si>
  <si>
    <t>detectores de metais</t>
  </si>
  <si>
    <t>eq. p/ prevencao de incendio/seguranca</t>
  </si>
  <si>
    <t>equipamentos p/ investigacao</t>
  </si>
  <si>
    <t>equipamentos anti-bombas</t>
  </si>
  <si>
    <t>equipamentos p/ identificacao e sinalizacao transito</t>
  </si>
  <si>
    <t>equipamentos de raio-x</t>
  </si>
  <si>
    <t>equipamentos de contra-espion./interc./audio/video</t>
  </si>
  <si>
    <t>envelopes de seguranca</t>
  </si>
  <si>
    <t>filmes de seguranca e controle solar</t>
  </si>
  <si>
    <t>lanterna de servico</t>
  </si>
  <si>
    <t>lacres/selos seguranca</t>
  </si>
  <si>
    <t>materiais de seguranca/protecao individual</t>
  </si>
  <si>
    <t>materiais p/ prevencao de incendio/seguranca</t>
  </si>
  <si>
    <t>materiais p/identificacao de veiculos</t>
  </si>
  <si>
    <t>materiais p/ papiloscopia</t>
  </si>
  <si>
    <t>materiais de seguranca/protecao coletiva</t>
  </si>
  <si>
    <t>materia prima p/ confeccao de coletes balisticos</t>
  </si>
  <si>
    <t>materiais p/ identificacao e sinalizacao transito</t>
  </si>
  <si>
    <t>resgate e salvamento - equipamentos/manequim trein</t>
  </si>
  <si>
    <t>sistemas de protecao ambientais</t>
  </si>
  <si>
    <t>vestuario de seguranca</t>
  </si>
  <si>
    <t>bombas/motobombas</t>
  </si>
  <si>
    <t>compressores de ar</t>
  </si>
  <si>
    <t>motores p/ compressores</t>
  </si>
  <si>
    <t>nebulizadores veicular p/ controle de mosquitos</t>
  </si>
  <si>
    <t>pecas/acessorios p/compressores de ar</t>
  </si>
  <si>
    <t>pecas/acessorios p/bombas e motobombas</t>
  </si>
  <si>
    <t>pecas/acessorios p/ bomba de racalque</t>
  </si>
  <si>
    <t>aspersores p/irrigacao</t>
  </si>
  <si>
    <t>equipamentos/ pecas/ materiais para irrigacao</t>
  </si>
  <si>
    <t>sistemas de irrigacao</t>
  </si>
  <si>
    <t>equipamentos p/ tratamento de agua</t>
  </si>
  <si>
    <t>equipamentos p/ tratamento de esgoto</t>
  </si>
  <si>
    <t>condensador de umidade atmosferica</t>
  </si>
  <si>
    <t>materiais/suprimentos p/ tratamento de agua</t>
  </si>
  <si>
    <t>pecas e acessorios p/ balanca rodoviaria</t>
  </si>
  <si>
    <t>pecas e acessorios p/dragas</t>
  </si>
  <si>
    <t>pecas e acessorios p/guindastes</t>
  </si>
  <si>
    <t>cabos de aco/correntes de aco/sapatilhas</t>
  </si>
  <si>
    <t>escavadeiras/motoniveladoras/pa carregadeiras/compactadores</t>
  </si>
  <si>
    <t>ferramentas/materiais p/equipamentos de mineracao/escavacao</t>
  </si>
  <si>
    <t>martelos rotopercussores</t>
  </si>
  <si>
    <t>materiais p/ perfuracao de pocos</t>
  </si>
  <si>
    <t>pecas/materiais e acessorios p manutencao de maquinas</t>
  </si>
  <si>
    <t>perfuratrizes</t>
  </si>
  <si>
    <t>pecas p/perfuratrizes e martelos rotopercussores</t>
  </si>
  <si>
    <t>retroescavadeiras/carregadoras compactas/acessorios</t>
  </si>
  <si>
    <t>sondas p/pocos tubulares</t>
  </si>
  <si>
    <t>tubos/filtros/revestimentos geomecanicos</t>
  </si>
  <si>
    <t>acessorios p/ carrinhos transporte</t>
  </si>
  <si>
    <t>carrinhos p/ transporte</t>
  </si>
  <si>
    <t>carregadores</t>
  </si>
  <si>
    <t>empilhadeiras</t>
  </si>
  <si>
    <t>aspirador/soprador/residuos</t>
  </si>
  <si>
    <t>acessorios p/ rocadeiras</t>
  </si>
  <si>
    <t>placa identificacao de planta</t>
  </si>
  <si>
    <t>banco de concreto/ madeira parajardim</t>
  </si>
  <si>
    <t>ferramentas manuais p/ jardim</t>
  </si>
  <si>
    <t>cabo para feramentas de ajardinamento</t>
  </si>
  <si>
    <t>maquinas p/grama / podadores p cercas</t>
  </si>
  <si>
    <t>regadores/mangueiras</t>
  </si>
  <si>
    <t>vaso para plantas</t>
  </si>
  <si>
    <t>telas plasticas</t>
  </si>
  <si>
    <t>elevadores</t>
  </si>
  <si>
    <t>esteira de movimentacao de bagagem</t>
  </si>
  <si>
    <t>guindastes</t>
  </si>
  <si>
    <t>escada rolante</t>
  </si>
  <si>
    <t>niveladoras de doca</t>
  </si>
  <si>
    <t>pecas e acessorios</t>
  </si>
  <si>
    <t>talhas</t>
  </si>
  <si>
    <t>veiculos aeronaves</t>
  </si>
  <si>
    <t>veiculos automoveis</t>
  </si>
  <si>
    <t>veiculos navais</t>
  </si>
  <si>
    <t>veiculos tipo pick-up</t>
  </si>
  <si>
    <t>veiculos especiais (ambulancia/detentos/carro forte,etc)</t>
  </si>
  <si>
    <t>veiculos motocicletas</t>
  </si>
  <si>
    <t>veiculos reboques e semi-reboques</t>
  </si>
  <si>
    <t>veiculos transporte coletivo/carga (onibus/caminhoes, etc.)</t>
  </si>
  <si>
    <t>veiculos utilitarios</t>
  </si>
  <si>
    <t>veiculos utilitarios tipo jipe</t>
  </si>
  <si>
    <t>alternadores</t>
  </si>
  <si>
    <t>baterias/acessorios</t>
  </si>
  <si>
    <t>baus</t>
  </si>
  <si>
    <t>cambios</t>
  </si>
  <si>
    <t>carrocerias/tanques</t>
  </si>
  <si>
    <t>diferencias e semi-arvores</t>
  </si>
  <si>
    <t>direcoes</t>
  </si>
  <si>
    <t>embreagens</t>
  </si>
  <si>
    <t>equipamentos acessorios</t>
  </si>
  <si>
    <t>ferramentas</t>
  </si>
  <si>
    <t>freios</t>
  </si>
  <si>
    <t>motores</t>
  </si>
  <si>
    <t>motores completos</t>
  </si>
  <si>
    <t>produtos e materiais p/limpeza e manutencao</t>
  </si>
  <si>
    <t>pecas/materiais/acessorios p/ aeronaves</t>
  </si>
  <si>
    <t>kit gnv para conversao / acessorios</t>
  </si>
  <si>
    <t>radios/alto-falantes/tweeteres/amplificadores/modulos</t>
  </si>
  <si>
    <t>simulador veicular/ avaliador dirigibilidade</t>
  </si>
  <si>
    <t>sistemas eletricos / fusiveis</t>
  </si>
  <si>
    <t>suspensao e rodas</t>
  </si>
  <si>
    <t>tapetes</t>
  </si>
  <si>
    <t>pecas/mat./acessorios de conserv.e manutencao veic</t>
  </si>
  <si>
    <t>carretas agricola/elevador agricola</t>
  </si>
  <si>
    <t>colhedeira/colhedora/colheitadeira</t>
  </si>
  <si>
    <t>cultivadores</t>
  </si>
  <si>
    <t>classificador cereais/descascador arroz</t>
  </si>
  <si>
    <t>debulhador/secador de sementes/moinhos</t>
  </si>
  <si>
    <t>equipamentos para cunicultura</t>
  </si>
  <si>
    <t>equipamentos para suinocultura</t>
  </si>
  <si>
    <t>equipamentos para piscicultura</t>
  </si>
  <si>
    <t>equipamentos para avicultura</t>
  </si>
  <si>
    <t>enxadas rotativas</t>
  </si>
  <si>
    <t>estufas agricolas/viveiros aclimatador mudas</t>
  </si>
  <si>
    <t>equipamentos para apicultura</t>
  </si>
  <si>
    <t>equipamentos p/ vinificacao</t>
  </si>
  <si>
    <t>esteiras transportadoras</t>
  </si>
  <si>
    <t>equipamentos para bovinocultura</t>
  </si>
  <si>
    <t>guincho hidraulico</t>
  </si>
  <si>
    <t>motosserras</t>
  </si>
  <si>
    <t>maquinas p/ tratamento de sementes</t>
  </si>
  <si>
    <t>microssilos/silos</t>
  </si>
  <si>
    <t>pecas/acessorios equipamentos agricolas</t>
  </si>
  <si>
    <t>pulverizador</t>
  </si>
  <si>
    <t>rocadeiras/raspadeiras/arados</t>
  </si>
  <si>
    <t>ordenhadeiras/resfriadores de leite</t>
  </si>
  <si>
    <t>materiais/ pecas/ acessorios para implementos agricolas</t>
  </si>
  <si>
    <t>semeadeira/sulcadeira/adubadeira/arrancadeira/plantadeira</t>
  </si>
  <si>
    <t>equipamento para producao racao</t>
  </si>
  <si>
    <t>tratores</t>
  </si>
  <si>
    <t>tanques coleta/transporte</t>
  </si>
  <si>
    <t>tronco de contencao</t>
  </si>
  <si>
    <t>laticinios e correlatos</t>
  </si>
  <si>
    <t>produtos de origem animal in natura</t>
  </si>
  <si>
    <t>produtos de origem vegetal in natura</t>
  </si>
  <si>
    <t>produtos nao pereciveis</t>
  </si>
  <si>
    <t>produtos de panificacao</t>
  </si>
  <si>
    <t>camara p/ pneus</t>
  </si>
  <si>
    <t>calibrador pneus</t>
  </si>
  <si>
    <t>materiais p/ conserto de pneus</t>
  </si>
  <si>
    <t>protetor camera de ar</t>
  </si>
  <si>
    <t>pneus</t>
  </si>
  <si>
    <t>baterias</t>
  </si>
  <si>
    <t>boias</t>
  </si>
  <si>
    <t>cabos de aco/polipropileno/nylon</t>
  </si>
  <si>
    <t>chapas de aco navegacao</t>
  </si>
  <si>
    <t>defensas p/ cais</t>
  </si>
  <si>
    <t>lanternas e materiais p/ sinalizacao</t>
  </si>
  <si>
    <t>motores de popa / motores diesel /motores gasolina</t>
  </si>
  <si>
    <t>pecas/materiais para barcos/botes/lanchas</t>
  </si>
  <si>
    <t>tampao</t>
  </si>
  <si>
    <t>acessorios/componentes</t>
  </si>
  <si>
    <t>birutas</t>
  </si>
  <si>
    <t>lampadas p/aeroportos</t>
  </si>
  <si>
    <t>materiais/acessorios p/sinalizacao de aeroportos</t>
  </si>
  <si>
    <t>sistema de navegacao por satelite</t>
  </si>
  <si>
    <t>sistemas balizamento/sinalizacao de aeroportos</t>
  </si>
  <si>
    <t>transformadores/estabilizadores</t>
  </si>
  <si>
    <t>asfalto/aditivos asfalticos</t>
  </si>
  <si>
    <t>alcool combustivel</t>
  </si>
  <si>
    <t>aditivos</t>
  </si>
  <si>
    <t>carvao vegetal</t>
  </si>
  <si>
    <t>gas liquefeito de petroleo</t>
  </si>
  <si>
    <t>gasolina</t>
  </si>
  <si>
    <t>oleos e graxas</t>
  </si>
  <si>
    <t>piche</t>
  </si>
  <si>
    <t>querosene</t>
  </si>
  <si>
    <t>botijoes</t>
  </si>
  <si>
    <t>centrais de gases</t>
  </si>
  <si>
    <t>instalacoes de gas</t>
  </si>
  <si>
    <t>armas</t>
  </si>
  <si>
    <t>acessorios e pecas p/armas</t>
  </si>
  <si>
    <t>cartuchos</t>
  </si>
  <si>
    <t>espoletas</t>
  </si>
  <si>
    <t>equipamento p/ recarga de cartuchos</t>
  </si>
  <si>
    <t>equipamentos anti-motim</t>
  </si>
  <si>
    <t>estojos</t>
  </si>
  <si>
    <t>granadas</t>
  </si>
  <si>
    <t>material p/ limpeza de armas</t>
  </si>
  <si>
    <t>polvoras</t>
  </si>
  <si>
    <t>projeteis</t>
  </si>
  <si>
    <t>carne bovina/produtos derivados</t>
  </si>
  <si>
    <t>carne avicola/produtos derivados</t>
  </si>
  <si>
    <t>carne ovina/produtos derivados</t>
  </si>
  <si>
    <t>carne suina/produtos derivados</t>
  </si>
  <si>
    <t>linguica/ fiambres</t>
  </si>
  <si>
    <t>peixe/frutos do mar/produtos derivados</t>
  </si>
  <si>
    <t>produtos organicos e agroecologicos</t>
  </si>
  <si>
    <t>pates</t>
  </si>
  <si>
    <t>salsichas/ salsichoes</t>
  </si>
  <si>
    <t>tripa</t>
  </si>
  <si>
    <t>carnes/peixes/frutos do mar/produtos derivados</t>
  </si>
  <si>
    <t>fiambres/pates/linguicas/salsichas/salsichoes</t>
  </si>
  <si>
    <t>frutigranjeiros/hortigranjeiros</t>
  </si>
  <si>
    <t>leites/manteigas/queijos/produtos derivados</t>
  </si>
  <si>
    <t>produtos organicos agroecologicos</t>
  </si>
  <si>
    <t>linguica/fiambres</t>
  </si>
  <si>
    <t>salsichas/salsichoes</t>
  </si>
  <si>
    <t>frutigranjeiros</t>
  </si>
  <si>
    <t>hortigranjeiros</t>
  </si>
  <si>
    <t>derivados do leite</t>
  </si>
  <si>
    <t>leite</t>
  </si>
  <si>
    <t>manteiga</t>
  </si>
  <si>
    <t>queijo e similares</t>
  </si>
  <si>
    <t>cremes vegetais</t>
  </si>
  <si>
    <t>acucares/complementos energeticos</t>
  </si>
  <si>
    <t>alimentos enlatados/conservas</t>
  </si>
  <si>
    <t>agua mineral/refrigerantes</t>
  </si>
  <si>
    <t>adocantes</t>
  </si>
  <si>
    <t>arroz/feijao/lentilha/ervilha/canjica</t>
  </si>
  <si>
    <t>aveia</t>
  </si>
  <si>
    <t>cafe</t>
  </si>
  <si>
    <t>cevada/cereais</t>
  </si>
  <si>
    <t>chas/ervas/essencias</t>
  </si>
  <si>
    <t>complementos e compostos alimentares</t>
  </si>
  <si>
    <t>condimentos</t>
  </si>
  <si>
    <t>cesta basica</t>
  </si>
  <si>
    <t>doces em pasta/em calda/geleias</t>
  </si>
  <si>
    <t>farinhas</t>
  </si>
  <si>
    <t>fermentos</t>
  </si>
  <si>
    <t>frutas secas</t>
  </si>
  <si>
    <t>graos</t>
  </si>
  <si>
    <t>massas</t>
  </si>
  <si>
    <t>mel</t>
  </si>
  <si>
    <t>oleos/margarinas/maioneses/molhos</t>
  </si>
  <si>
    <t>produtos diversos</t>
  </si>
  <si>
    <t>sal</t>
  </si>
  <si>
    <t>sucos/chas</t>
  </si>
  <si>
    <t>substitutivos do leite natural</t>
  </si>
  <si>
    <t>vinhos/vinagres</t>
  </si>
  <si>
    <t>bolachas/biscoitos</t>
  </si>
  <si>
    <t>cucas/bolos/panetones</t>
  </si>
  <si>
    <t>doces/salgados</t>
  </si>
  <si>
    <t>paes/sanduiches/pizzas</t>
  </si>
  <si>
    <t>complementos e compostos nutricionais</t>
  </si>
  <si>
    <t>dietas completas e modulares</t>
  </si>
  <si>
    <t>cucas/bolos</t>
  </si>
  <si>
    <t>fiambre/linguicas/salsichoes</t>
  </si>
  <si>
    <t>manteiga/queijos/produtos derivados</t>
  </si>
  <si>
    <t>geleias/conservas</t>
  </si>
  <si>
    <t>equipamentos p/gases de uso hospitalar/laboratorial/indust.</t>
  </si>
  <si>
    <t>gases de uso hospitalar/ laboratorial/ industrial</t>
  </si>
  <si>
    <t>instalacoes/centrais de gas</t>
  </si>
  <si>
    <t>equipamentos p/ industria farmaceutica</t>
  </si>
  <si>
    <t>materias-prima para fabricacao de medicamentos</t>
  </si>
  <si>
    <t>materiais p/ acondicionamento e embalagem de medicamentos</t>
  </si>
  <si>
    <t>pecas/acessorios para equipamentos da industria farmaceutica</t>
  </si>
  <si>
    <t>padroes primarios / substancias quimicas de referencia</t>
  </si>
  <si>
    <t>aparelhos e equipamentos para analise de solos</t>
  </si>
  <si>
    <t>aparelhos/equipamentos p/analise eletro-eletronica</t>
  </si>
  <si>
    <t>aparelhos/equipamentos p/lab. metal mecanico/metalurgia</t>
  </si>
  <si>
    <t>aparelhos/equipamentos p/lab. construcao civil</t>
  </si>
  <si>
    <t>cromatografos/espectrofotometros/fotometros</t>
  </si>
  <si>
    <t>congeladores/freezers/containers/maquinas gelo</t>
  </si>
  <si>
    <t>estufas/fornos/chapas eletricas</t>
  </si>
  <si>
    <t>equipamentos para laboratorio</t>
  </si>
  <si>
    <t>kits/utensilios didaticos p/laboratorio</t>
  </si>
  <si>
    <t>materiais p/laboratorio</t>
  </si>
  <si>
    <t>microscopios/estereoscopios/lupas</t>
  </si>
  <si>
    <t>pecas/acessorios para equipamentos de laboratorio</t>
  </si>
  <si>
    <t>materiais p/tratamento de agua</t>
  </si>
  <si>
    <t>produtos quimicos p/laboratorio</t>
  </si>
  <si>
    <t>produtos quimicos p/tratamento de agua</t>
  </si>
  <si>
    <t>softwares p/ equipamentos</t>
  </si>
  <si>
    <t>vidraria p/laboratorio</t>
  </si>
  <si>
    <t>anuscopio</t>
  </si>
  <si>
    <t>aparelhos</t>
  </si>
  <si>
    <t>aspiradores/compressores</t>
  </si>
  <si>
    <t>audiometros</t>
  </si>
  <si>
    <t>autoclaves</t>
  </si>
  <si>
    <t>ambus</t>
  </si>
  <si>
    <t>aparelhos p/ medicina nuclear</t>
  </si>
  <si>
    <t>banho-maria p/ mamadeiras</t>
  </si>
  <si>
    <t>bercos aquecidos</t>
  </si>
  <si>
    <t>biombos</t>
  </si>
  <si>
    <t>bisturis</t>
  </si>
  <si>
    <t>bracadeiras</t>
  </si>
  <si>
    <t>baracas</t>
  </si>
  <si>
    <t>bandejas</t>
  </si>
  <si>
    <t>bombas infusao/ bomba vacuo aspiradora</t>
  </si>
  <si>
    <t>broncoscopios</t>
  </si>
  <si>
    <t>cadeira de rodas/ triciclo eletrico para deficientes</t>
  </si>
  <si>
    <t>cabines</t>
  </si>
  <si>
    <t>cabos de instrumentais</t>
  </si>
  <si>
    <t>cadeiras oftalmologicas</t>
  </si>
  <si>
    <t>canetas p/ espirografos</t>
  </si>
  <si>
    <t>cardioversores</t>
  </si>
  <si>
    <t>ceratometros</t>
  </si>
  <si>
    <t>colonoscopios (fribroscopio)</t>
  </si>
  <si>
    <t>colposcopios</t>
  </si>
  <si>
    <t>coluna oftalmologica</t>
  </si>
  <si>
    <t>comadres</t>
  </si>
  <si>
    <t>compasso dobra cutanea</t>
  </si>
  <si>
    <t>conjunto baliu</t>
  </si>
  <si>
    <t>conjunto instrumental p/ cesariana</t>
  </si>
  <si>
    <t>cubas</t>
  </si>
  <si>
    <t>canulas</t>
  </si>
  <si>
    <t>curetas</t>
  </si>
  <si>
    <t>compressores</t>
  </si>
  <si>
    <t>desfribriladores</t>
  </si>
  <si>
    <t>detectores de batimentos cardiofetais</t>
  </si>
  <si>
    <t>diapasao de gaudencio</t>
  </si>
  <si>
    <t>descoladores</t>
  </si>
  <si>
    <t>eletrocardiografos</t>
  </si>
  <si>
    <t>eletrocauterios</t>
  </si>
  <si>
    <t>eletroencefalografos</t>
  </si>
  <si>
    <t>escalas</t>
  </si>
  <si>
    <t>escarradeiras</t>
  </si>
  <si>
    <t>esfingnomanometros</t>
  </si>
  <si>
    <t>especulos/alcas</t>
  </si>
  <si>
    <t>espelhos p/ instrumentais</t>
  </si>
  <si>
    <t>espirometros</t>
  </si>
  <si>
    <t>estetoscopios</t>
  </si>
  <si>
    <t>estiletes</t>
  </si>
  <si>
    <t>estribo de kirschner</t>
  </si>
  <si>
    <t>equipamentos medico-hospitalares e de enfermagem</t>
  </si>
  <si>
    <t>equipamentos radiologicos (exceto odontologicos)</t>
  </si>
  <si>
    <t>equipamentos fisioterapico</t>
  </si>
  <si>
    <t>facas p/ necropsia</t>
  </si>
  <si>
    <t>focos/refletores</t>
  </si>
  <si>
    <t>forceps</t>
  </si>
  <si>
    <t>fotoforos</t>
  </si>
  <si>
    <t>goteira de brown</t>
  </si>
  <si>
    <t>guia ayoa</t>
  </si>
  <si>
    <t>ganchos</t>
  </si>
  <si>
    <t>goniometros</t>
  </si>
  <si>
    <t>glicosimetros</t>
  </si>
  <si>
    <t>hamper</t>
  </si>
  <si>
    <t>histerometro</t>
  </si>
  <si>
    <t>incubadoras</t>
  </si>
  <si>
    <t>instrumentais</t>
  </si>
  <si>
    <t>incineradores</t>
  </si>
  <si>
    <t>kits parto/queimados/primeiro socorros</t>
  </si>
  <si>
    <t>laminas p/ bisturi</t>
  </si>
  <si>
    <t>laminas p/ laringoscopio</t>
  </si>
  <si>
    <t>lampadas cirurgica de teto</t>
  </si>
  <si>
    <t>lamparinas p/desembacamento especular</t>
  </si>
  <si>
    <t>lanternas p/ exame orofaringe</t>
  </si>
  <si>
    <t>laringoscopios</t>
  </si>
  <si>
    <t>maletas</t>
  </si>
  <si>
    <t>mandris</t>
  </si>
  <si>
    <t>manometros</t>
  </si>
  <si>
    <t>martelos</t>
  </si>
  <si>
    <t>microscopios cirurgicos</t>
  </si>
  <si>
    <t>materiais medico-hospitalares e de enfermagem</t>
  </si>
  <si>
    <t>materiais radiologicos (exceto odontologicos)</t>
  </si>
  <si>
    <t>materiais medico-hospitalares e de enfermagem (contin. 507)</t>
  </si>
  <si>
    <t>materiais fisioterapicos</t>
  </si>
  <si>
    <t>nebulizadores</t>
  </si>
  <si>
    <t>oftalmoscopios</t>
  </si>
  <si>
    <t>ordenha de leite materno</t>
  </si>
  <si>
    <t>osteotomos</t>
  </si>
  <si>
    <t>otoscopios</t>
  </si>
  <si>
    <t>oxitenda</t>
  </si>
  <si>
    <t>oximetros</t>
  </si>
  <si>
    <t>papagaios</t>
  </si>
  <si>
    <t>porta-agulhas</t>
  </si>
  <si>
    <t>punchs</t>
  </si>
  <si>
    <t>produtos oficinais</t>
  </si>
  <si>
    <t>pecas p/equipamentos medico-hospitalares e de enfermagem</t>
  </si>
  <si>
    <t>pneus/camaras/rodas p/equip medico-hospitalares e de enferma</t>
  </si>
  <si>
    <t>raquimanometros</t>
  </si>
  <si>
    <t>refratores</t>
  </si>
  <si>
    <t>regletes</t>
  </si>
  <si>
    <t>respiradores</t>
  </si>
  <si>
    <t>retinoscopios</t>
  </si>
  <si>
    <t>ruginas de farabeuf</t>
  </si>
  <si>
    <t>seladoras</t>
  </si>
  <si>
    <t>dispensador eletronico hospitalar</t>
  </si>
  <si>
    <t>seringas</t>
  </si>
  <si>
    <t>sindesmotomos</t>
  </si>
  <si>
    <t>sistemas de video</t>
  </si>
  <si>
    <t>sonares</t>
  </si>
  <si>
    <t>suportes p/ soro/valvulas</t>
  </si>
  <si>
    <t>tambores de aco inoxidavel</t>
  </si>
  <si>
    <t>tesouras</t>
  </si>
  <si>
    <t>treinadores de fala</t>
  </si>
  <si>
    <t>tentacanulas</t>
  </si>
  <si>
    <t>tubos</t>
  </si>
  <si>
    <t>ultra-sonografos</t>
  </si>
  <si>
    <t>videolaparoscopios</t>
  </si>
  <si>
    <t>ventilometros</t>
  </si>
  <si>
    <t>anti-hemofilicos</t>
  </si>
  <si>
    <t>anti-hipertensivos/diureticos/vasodilatadores coronarianos</t>
  </si>
  <si>
    <t>antipsoriase</t>
  </si>
  <si>
    <t>anestesicos</t>
  </si>
  <si>
    <t>ansioliticos/tranquilizantes</t>
  </si>
  <si>
    <t>antagonistas da heparina</t>
  </si>
  <si>
    <t>antagonistas dos narcoticos</t>
  </si>
  <si>
    <t>antagonistas dos inseticidas organofosforados</t>
  </si>
  <si>
    <t>anti-helminticos</t>
  </si>
  <si>
    <t>anti-hemorragicos</t>
  </si>
  <si>
    <t>anti-hemorroidarios</t>
  </si>
  <si>
    <t>anti-septicos</t>
  </si>
  <si>
    <t>antiacidos</t>
  </si>
  <si>
    <t>antiagregantes plaquetarios/antitrombocitos</t>
  </si>
  <si>
    <t>antialcoolicos</t>
  </si>
  <si>
    <t>antialergicos/anti-histaminicos/antipruriginosos</t>
  </si>
  <si>
    <t>antianemicos</t>
  </si>
  <si>
    <t>antiarritmicos</t>
  </si>
  <si>
    <t>antiasmaticos/broncodilatadores</t>
  </si>
  <si>
    <t>antibacterianos</t>
  </si>
  <si>
    <t>anticoagulantes</t>
  </si>
  <si>
    <t>anticonvulsivantes/antiepilepticos</t>
  </si>
  <si>
    <t>antidepressivos</t>
  </si>
  <si>
    <t>antidiarreicos/antidisentericos</t>
  </si>
  <si>
    <t>antiemeticos</t>
  </si>
  <si>
    <t>antifiseticos</t>
  </si>
  <si>
    <t>antigotosos/uricosuricos</t>
  </si>
  <si>
    <t>analgesicos/antitermicos/antiinflamatorios/antireumaticos</t>
  </si>
  <si>
    <t>antagonistas dos receptores</t>
  </si>
  <si>
    <t>antimicoticos</t>
  </si>
  <si>
    <t>antineuriticos</t>
  </si>
  <si>
    <t>antiparkinsonianos</t>
  </si>
  <si>
    <t>antipsicoticos/neurolepticos</t>
  </si>
  <si>
    <t>antitussigenos/expectorantes/mucoliticos</t>
  </si>
  <si>
    <t>antiviroticos</t>
  </si>
  <si>
    <t>antidiabeticos</t>
  </si>
  <si>
    <t>antimalaricos</t>
  </si>
  <si>
    <t>anticoncepcionais</t>
  </si>
  <si>
    <t>antilipemicos/hipocolesterinemicos</t>
  </si>
  <si>
    <t>antitireoideanos</t>
  </si>
  <si>
    <t>antiescleroticos/imunomodulador</t>
  </si>
  <si>
    <t>antiprotozoarios</t>
  </si>
  <si>
    <t>bloqueadores dos receptores h2 de histamina</t>
  </si>
  <si>
    <t>bloqueadores neuromusculares (curarizantes)</t>
  </si>
  <si>
    <t>anticalculos</t>
  </si>
  <si>
    <t>cardiotonicos</t>
  </si>
  <si>
    <t>cicatrizantes</t>
  </si>
  <si>
    <t>complementos dieteticos</t>
  </si>
  <si>
    <t>contrastes radiologicos</t>
  </si>
  <si>
    <t>ceratoliticos</t>
  </si>
  <si>
    <t>descongestionantes</t>
  </si>
  <si>
    <t>diluentes</t>
  </si>
  <si>
    <t>dietas</t>
  </si>
  <si>
    <t>ectoparasiticidas</t>
  </si>
  <si>
    <t>edulcorantes (adocantes)</t>
  </si>
  <si>
    <t>expansores do plasma</t>
  </si>
  <si>
    <t>estimuladores da hematopoese</t>
  </si>
  <si>
    <t>eupepticos</t>
  </si>
  <si>
    <t>estimulantes do sistema nervoso central</t>
  </si>
  <si>
    <t>hipertensores arteriais</t>
  </si>
  <si>
    <t>hipnoticos</t>
  </si>
  <si>
    <t>hidratantes pele</t>
  </si>
  <si>
    <t>homeopaticos</t>
  </si>
  <si>
    <t>hormonios</t>
  </si>
  <si>
    <t>imunoglobulinas</t>
  </si>
  <si>
    <t>imunossupressores</t>
  </si>
  <si>
    <t>inibidores da lactacao</t>
  </si>
  <si>
    <t>inibidores da secrecao de prolactina</t>
  </si>
  <si>
    <t>inibidores da sintese de gonadotrofina</t>
  </si>
  <si>
    <t>inibidores dos disturbios do metabolismo osseo</t>
  </si>
  <si>
    <t>inibidores da lipase gastrintestinal</t>
  </si>
  <si>
    <t>laxativos/purgativos</t>
  </si>
  <si>
    <t>miorrelaxantes</t>
  </si>
  <si>
    <t>narcoanalgesicos (opioides)</t>
  </si>
  <si>
    <t>ocitocicos</t>
  </si>
  <si>
    <t>oficinais</t>
  </si>
  <si>
    <t>oncologicos</t>
  </si>
  <si>
    <t>parassimpaticolicos/antiespasmodicos</t>
  </si>
  <si>
    <t>parassimpaticomimeticos/anticolinesterasicos</t>
  </si>
  <si>
    <t>produtos oftalmicos</t>
  </si>
  <si>
    <t>produtos otologicos</t>
  </si>
  <si>
    <t>quelantes/permutadores de ions</t>
  </si>
  <si>
    <t>recalcificantes</t>
  </si>
  <si>
    <t>reguladores</t>
  </si>
  <si>
    <t>reidratantes/repositores eletroliticos/solucoes/soros</t>
  </si>
  <si>
    <t>substituto</t>
  </si>
  <si>
    <t>suplementos de magnesio</t>
  </si>
  <si>
    <t>simpaticomimeticos</t>
  </si>
  <si>
    <t>surfactantes</t>
  </si>
  <si>
    <t>tonicos</t>
  </si>
  <si>
    <t>tricomonicidas</t>
  </si>
  <si>
    <t>vacinas</t>
  </si>
  <si>
    <t>vasodilatadores cerebrais e perifericos/antivertiginosos</t>
  </si>
  <si>
    <t>vasodilatadores coronarianos</t>
  </si>
  <si>
    <t>leites especiais</t>
  </si>
  <si>
    <t>suplementos alimentares</t>
  </si>
  <si>
    <t>dietas pedißtricas</t>
  </si>
  <si>
    <t>formula infantil</t>
  </si>
  <si>
    <t>vasodilatadores</t>
  </si>
  <si>
    <t>polivitaminicos</t>
  </si>
  <si>
    <t>vitaminas</t>
  </si>
  <si>
    <t>estimulantes de apetite</t>
  </si>
  <si>
    <t>dieta enteral sistema fechado</t>
  </si>
  <si>
    <t>medicamento antitabagismo</t>
  </si>
  <si>
    <t>anti-hipertensivos/diureticos/vasodilatadores coronarios</t>
  </si>
  <si>
    <t>antibioticos</t>
  </si>
  <si>
    <t>enzimas para reposicao</t>
  </si>
  <si>
    <t>medicamentos importados especiais</t>
  </si>
  <si>
    <t>quelantes</t>
  </si>
  <si>
    <t>anticonvulsivante/antiepilepticos</t>
  </si>
  <si>
    <t>analgesicos/antitermicos/antiinflamatorios/anti-reumaticos</t>
  </si>
  <si>
    <t>antiescleroticos</t>
  </si>
  <si>
    <t>medicamento do aparelho digestivo e metab¾lico</t>
  </si>
  <si>
    <t>enzimas digestivas</t>
  </si>
  <si>
    <t>medicamentos importados excepcionais</t>
  </si>
  <si>
    <t>anticonvulsionantes/antiepilepticos</t>
  </si>
  <si>
    <t>anti-coagulantes</t>
  </si>
  <si>
    <t>anti-isquemico metabolico</t>
  </si>
  <si>
    <t>antiartrosico</t>
  </si>
  <si>
    <t>antifungico de amplo espectro</t>
  </si>
  <si>
    <t>antialergicos / anti-histaminico / antipruriginosos</t>
  </si>
  <si>
    <t>antineoplasico</t>
  </si>
  <si>
    <t>antiosteoporotico</t>
  </si>
  <si>
    <t>antimalarico</t>
  </si>
  <si>
    <t>hipocolesterolemiante</t>
  </si>
  <si>
    <t>outros agentes antineoplasicos</t>
  </si>
  <si>
    <t>reidratantes/repositores eletrolitos/solucoes/soros</t>
  </si>
  <si>
    <t>substitutos do leite natural</t>
  </si>
  <si>
    <t>complemento alimentar</t>
  </si>
  <si>
    <t>suplemento alimentar</t>
  </si>
  <si>
    <t>complemento nutricional</t>
  </si>
  <si>
    <t>aparelho digestivo - adsorventes/antifiseticos intestinais</t>
  </si>
  <si>
    <t>aparelho digestivo - antiacidos</t>
  </si>
  <si>
    <t>aparelho digestivo - antiemeticos</t>
  </si>
  <si>
    <t>aparelho digestivo - antiulcerosos</t>
  </si>
  <si>
    <t>aparelho respiratorio - antiasmaticos/broncodilatadores</t>
  </si>
  <si>
    <t>aparelho respiratorio - antialergicos/anti-histam.</t>
  </si>
  <si>
    <t>aparelho respirat. - antitussigenos/expectorantes</t>
  </si>
  <si>
    <t>aparelho urinario - hiperplasia prostatica benigna</t>
  </si>
  <si>
    <t>cardiovascular - antiangionosos/vasodilatadores</t>
  </si>
  <si>
    <t>cardiovascular - antiarritmicos</t>
  </si>
  <si>
    <t>cardiovascular - anti-hipertensivos</t>
  </si>
  <si>
    <t>cardiovascular - agente inotropico</t>
  </si>
  <si>
    <t>cardiovascular - diureticos</t>
  </si>
  <si>
    <t>cardiovascular - vasoconstritores/hipertensores</t>
  </si>
  <si>
    <t>dermatologicos - antiacne</t>
  </si>
  <si>
    <t>dermatologicos - atialopecia</t>
  </si>
  <si>
    <t>dor/inflamacao/febre - analgesicos e antitermicos</t>
  </si>
  <si>
    <t>dor/inflamacao/febre - antiespasmodicos</t>
  </si>
  <si>
    <t>dor/inflamacao/febre - antiinflamatorios/antireumaticos</t>
  </si>
  <si>
    <t>dor/inflamacao/febre - relaxante muscular</t>
  </si>
  <si>
    <t>hematologia/repositor eletrolitos - repositor de eletrolitos</t>
  </si>
  <si>
    <t>hematologia/repositor eletrolitos - antiagregantes palquet.</t>
  </si>
  <si>
    <t>hematologia/repositor eletrolitos - antianemicos</t>
  </si>
  <si>
    <t>infeccao/infestacao - antibioticos</t>
  </si>
  <si>
    <t>infeccao/infestacao - amebicidas/giardicidas/tricomonicidas</t>
  </si>
  <si>
    <t>infeccao/infestacao - antifugicos/antimicoticos</t>
  </si>
  <si>
    <t>infeccao/infestacao - anti-helminticos</t>
  </si>
  <si>
    <t>infeccao/infestacao - antiretroviral</t>
  </si>
  <si>
    <t>infeccao/infestacao - antiviral</t>
  </si>
  <si>
    <t>imunossupressor - agente imunossupressor</t>
  </si>
  <si>
    <t>imunossupressor - antineoplasicos</t>
  </si>
  <si>
    <t>metabolismo - antidiabeticos</t>
  </si>
  <si>
    <t>metabolismo - antigotoso</t>
  </si>
  <si>
    <t>metabolismo - antilipemicos/redutores colesterol</t>
  </si>
  <si>
    <t>metabolismo - glicocorticoides</t>
  </si>
  <si>
    <t>oftalmicos - solucoes oftalmicas</t>
  </si>
  <si>
    <t>sistema nervoso central - anestesicos</t>
  </si>
  <si>
    <t>sistema nervoso central - ansioliticos</t>
  </si>
  <si>
    <t>sistema nervoso central - anticonvulsivantes</t>
  </si>
  <si>
    <t>sistema nervoso central - antidepressivos</t>
  </si>
  <si>
    <t>sistema nervoso central - antiparkinsonianos</t>
  </si>
  <si>
    <t>sistema nervoso central - neurolepticos</t>
  </si>
  <si>
    <t>sistema nervoso central - ativador metabolismo cerebral</t>
  </si>
  <si>
    <t>sistema nervoso central - hipnoticos</t>
  </si>
  <si>
    <t>materiais p/higiene pessoal</t>
  </si>
  <si>
    <t>materiais p/profilaxia (prevencao)</t>
  </si>
  <si>
    <t>aspirador nasal</t>
  </si>
  <si>
    <t>creme hidratante / locao cremosa/ protetor solar</t>
  </si>
  <si>
    <t>armacao de zilio</t>
  </si>
  <si>
    <t>bengalas/muletas</t>
  </si>
  <si>
    <t>cadeira de rodas e acessorios</t>
  </si>
  <si>
    <t>calcados ortopedicos</t>
  </si>
  <si>
    <t>implantes</t>
  </si>
  <si>
    <t>lentes p/ armacao</t>
  </si>
  <si>
    <t>orteses/materias para fixacao</t>
  </si>
  <si>
    <t>proteses</t>
  </si>
  <si>
    <t>stents</t>
  </si>
  <si>
    <t>orteses/proteses/armacoes/ lentes oculares e contato</t>
  </si>
  <si>
    <t>alavancas</t>
  </si>
  <si>
    <t>alicates</t>
  </si>
  <si>
    <t>alveolotomo</t>
  </si>
  <si>
    <t>amalgamadores</t>
  </si>
  <si>
    <t>aparelhos de raio-x</t>
  </si>
  <si>
    <t>aparelhos p/ remocao de placas bacterianas</t>
  </si>
  <si>
    <t>armarios clinicos</t>
  </si>
  <si>
    <t>aventais para protecao de raio-x</t>
  </si>
  <si>
    <t>articuladores (oclusores)</t>
  </si>
  <si>
    <t>biombos de chumbo</t>
  </si>
  <si>
    <t>broqueiros</t>
  </si>
  <si>
    <t>brunidores</t>
  </si>
  <si>
    <t>bancadas</t>
  </si>
  <si>
    <t>cabos p/ espelhos</t>
  </si>
  <si>
    <t>cadeiras</t>
  </si>
  <si>
    <t>calcadores</t>
  </si>
  <si>
    <t>camaras escura</t>
  </si>
  <si>
    <t>canetas</t>
  </si>
  <si>
    <t>compasso de willis</t>
  </si>
  <si>
    <t>condensadores</t>
  </si>
  <si>
    <t>conjuntos</t>
  </si>
  <si>
    <t>contra-angulos</t>
  </si>
  <si>
    <t>cuspideiras</t>
  </si>
  <si>
    <t>centrifugas</t>
  </si>
  <si>
    <t>cinzeis</t>
  </si>
  <si>
    <t>desgastadores</t>
  </si>
  <si>
    <t>dosadores</t>
  </si>
  <si>
    <t>desinfetantes/esterelizantes</t>
  </si>
  <si>
    <t>dispensadores</t>
  </si>
  <si>
    <t>equipos</t>
  </si>
  <si>
    <t>escavadores</t>
  </si>
  <si>
    <t>esculpidores</t>
  </si>
  <si>
    <t>espatulas</t>
  </si>
  <si>
    <t>escovas</t>
  </si>
  <si>
    <t>extratores</t>
  </si>
  <si>
    <t>escovarios</t>
  </si>
  <si>
    <t>especimetros</t>
  </si>
  <si>
    <t>facas p/ gesso</t>
  </si>
  <si>
    <t>fotopolimerizadores</t>
  </si>
  <si>
    <t>fresas</t>
  </si>
  <si>
    <t>filmes</t>
  </si>
  <si>
    <t>fixadores/reveladores</t>
  </si>
  <si>
    <t>frascos</t>
  </si>
  <si>
    <t>fios ortodonticos</t>
  </si>
  <si>
    <t>gengivotomos</t>
  </si>
  <si>
    <t>graxas/oleos</t>
  </si>
  <si>
    <t>gral</t>
  </si>
  <si>
    <t>godiva</t>
  </si>
  <si>
    <t>jatos</t>
  </si>
  <si>
    <t>kits miniplacas/microplacas cirurgicas</t>
  </si>
  <si>
    <t>lamparinas</t>
  </si>
  <si>
    <t>limas</t>
  </si>
  <si>
    <t>micro-motores</t>
  </si>
  <si>
    <t>mochos</t>
  </si>
  <si>
    <t>moldeiras</t>
  </si>
  <si>
    <t>muflos</t>
  </si>
  <si>
    <t>macaricos</t>
  </si>
  <si>
    <t>motores de suspensao</t>
  </si>
  <si>
    <t>materiais p/ procedimentos e uso geral</t>
  </si>
  <si>
    <t>matrizes</t>
  </si>
  <si>
    <t>modelos didaticos</t>
  </si>
  <si>
    <t>pecas de mao</t>
  </si>
  <si>
    <t>polidora para proteses</t>
  </si>
  <si>
    <t>porta algodao</t>
  </si>
  <si>
    <t>porta-amalgamas</t>
  </si>
  <si>
    <t>porta-mandris</t>
  </si>
  <si>
    <t>porta-matrizes</t>
  </si>
  <si>
    <t>porta-residuos</t>
  </si>
  <si>
    <t>prensas</t>
  </si>
  <si>
    <t>polimerizadores</t>
  </si>
  <si>
    <t>pedras afiacao/desgaste</t>
  </si>
  <si>
    <t>equipamentos/ aparelhos para uso em geral</t>
  </si>
  <si>
    <t>refletores</t>
  </si>
  <si>
    <t>rotores</t>
  </si>
  <si>
    <t>resinas</t>
  </si>
  <si>
    <t>reveladores placas bacterianas/caries</t>
  </si>
  <si>
    <t>seringa de carpule</t>
  </si>
  <si>
    <t>seringas triplice</t>
  </si>
  <si>
    <t>sondas</t>
  </si>
  <si>
    <t>tornos de polimento</t>
  </si>
  <si>
    <t>unidade auxiliar movel</t>
  </si>
  <si>
    <t>armadilhas p/captura de animais</t>
  </si>
  <si>
    <t>armadilhas p/ captura de insetos</t>
  </si>
  <si>
    <t>agulhas/ seringas uso veterinario</t>
  </si>
  <si>
    <t>caixas termicas para transporte de peixes</t>
  </si>
  <si>
    <t>correaria e arreamentos p/montaria e tracao</t>
  </si>
  <si>
    <t>equipamentos veterinarios</t>
  </si>
  <si>
    <t>medicamentos veterinarios/diagnosticos</t>
  </si>
  <si>
    <t>materiais veterinarios</t>
  </si>
  <si>
    <t>redes/materiais p/bioterio</t>
  </si>
  <si>
    <t>semen</t>
  </si>
  <si>
    <t>aves</t>
  </si>
  <si>
    <t>equinos</t>
  </si>
  <si>
    <t>ovinos</t>
  </si>
  <si>
    <t>apicultura/enxame de abelha</t>
  </si>
  <si>
    <t>peixes</t>
  </si>
  <si>
    <t>camundongos p/laboratorio</t>
  </si>
  <si>
    <t>alfafa</t>
  </si>
  <si>
    <t>azevem</t>
  </si>
  <si>
    <t>carnes</t>
  </si>
  <si>
    <t>ervilhaca</t>
  </si>
  <si>
    <t>farinha de ostra</t>
  </si>
  <si>
    <t>racoes</t>
  </si>
  <si>
    <t>sal mineral</t>
  </si>
  <si>
    <t>suplementos minerais</t>
  </si>
  <si>
    <t>adubos</t>
  </si>
  <si>
    <t>corretivos do solo</t>
  </si>
  <si>
    <t>defensivos p/ uso domestico</t>
  </si>
  <si>
    <t>defensivos agricolas</t>
  </si>
  <si>
    <t>bandejas/tubetes</t>
  </si>
  <si>
    <t>mudas frutiferas</t>
  </si>
  <si>
    <t>mudas reflorestamento</t>
  </si>
  <si>
    <t>mudas ornamentais</t>
  </si>
  <si>
    <t>sementes</t>
  </si>
  <si>
    <t>substrato</t>
  </si>
  <si>
    <t>alvejantes/desinfetantes/detergentes</t>
  </si>
  <si>
    <t>amaciantes</t>
  </si>
  <si>
    <t>aromatizantes</t>
  </si>
  <si>
    <t>acidulantes</t>
  </si>
  <si>
    <t>alcool para limpeza</t>
  </si>
  <si>
    <t>ceras</t>
  </si>
  <si>
    <t>desodorantes</t>
  </si>
  <si>
    <t>esterilizantes</t>
  </si>
  <si>
    <t>lustra moveis/polidor de metais</t>
  </si>
  <si>
    <t>produtos alcalificantes para limpeza</t>
  </si>
  <si>
    <t>produtos p/ conservacao de instrumentais</t>
  </si>
  <si>
    <t>saboes/sabonetes liquidos</t>
  </si>
  <si>
    <t>saponaceos</t>
  </si>
  <si>
    <t>2|89</t>
  </si>
  <si>
    <t>2|177</t>
  </si>
  <si>
    <t>2|178</t>
  </si>
  <si>
    <t>2|179</t>
  </si>
  <si>
    <t>2|221</t>
  </si>
  <si>
    <t>2|500</t>
  </si>
  <si>
    <t>2|504</t>
  </si>
  <si>
    <t>2|508</t>
  </si>
  <si>
    <t>2|514</t>
  </si>
  <si>
    <t>2|518</t>
  </si>
  <si>
    <t>2|522</t>
  </si>
  <si>
    <t>2|526</t>
  </si>
  <si>
    <t>2|528</t>
  </si>
  <si>
    <t>2|632</t>
  </si>
  <si>
    <t>3|1</t>
  </si>
  <si>
    <t>3|2</t>
  </si>
  <si>
    <t>3|89</t>
  </si>
  <si>
    <t>3|133</t>
  </si>
  <si>
    <t>3|180</t>
  </si>
  <si>
    <t>3|500</t>
  </si>
  <si>
    <t>3|632</t>
  </si>
  <si>
    <t>7|1</t>
  </si>
  <si>
    <t>7|2</t>
  </si>
  <si>
    <t>7|3</t>
  </si>
  <si>
    <t>7|4</t>
  </si>
  <si>
    <t>7|5</t>
  </si>
  <si>
    <t>7|6</t>
  </si>
  <si>
    <t>7|7</t>
  </si>
  <si>
    <t>7|8</t>
  </si>
  <si>
    <t>7|9</t>
  </si>
  <si>
    <t>7|10</t>
  </si>
  <si>
    <t>7|11</t>
  </si>
  <si>
    <t>7|12</t>
  </si>
  <si>
    <t>7|99</t>
  </si>
  <si>
    <t>8|1</t>
  </si>
  <si>
    <t>8|2</t>
  </si>
  <si>
    <t>8|3</t>
  </si>
  <si>
    <t>8|4</t>
  </si>
  <si>
    <t>8|5</t>
  </si>
  <si>
    <t>8|6</t>
  </si>
  <si>
    <t>8|7</t>
  </si>
  <si>
    <t>8|8</t>
  </si>
  <si>
    <t>8|9</t>
  </si>
  <si>
    <t>8|10</t>
  </si>
  <si>
    <t>8|11</t>
  </si>
  <si>
    <t>8|12</t>
  </si>
  <si>
    <t>8|13</t>
  </si>
  <si>
    <t>8|14</t>
  </si>
  <si>
    <t>8|15</t>
  </si>
  <si>
    <t>8|16</t>
  </si>
  <si>
    <t>8|17</t>
  </si>
  <si>
    <t>8|18</t>
  </si>
  <si>
    <t>8|99</t>
  </si>
  <si>
    <t>9|1</t>
  </si>
  <si>
    <t>9|2</t>
  </si>
  <si>
    <t>9|3</t>
  </si>
  <si>
    <t>9|4</t>
  </si>
  <si>
    <t>9|5</t>
  </si>
  <si>
    <t>9|6</t>
  </si>
  <si>
    <t>9|99</t>
  </si>
  <si>
    <t>10|1</t>
  </si>
  <si>
    <t>10|2</t>
  </si>
  <si>
    <t>10|3</t>
  </si>
  <si>
    <t>10|4</t>
  </si>
  <si>
    <t>10|99</t>
  </si>
  <si>
    <t>11|1</t>
  </si>
  <si>
    <t>11|2</t>
  </si>
  <si>
    <t>11|3</t>
  </si>
  <si>
    <t>11|4</t>
  </si>
  <si>
    <t>11|5</t>
  </si>
  <si>
    <t>11|6</t>
  </si>
  <si>
    <t>11|7</t>
  </si>
  <si>
    <t>11|8</t>
  </si>
  <si>
    <t>11|9</t>
  </si>
  <si>
    <t>11|10</t>
  </si>
  <si>
    <t>11|11</t>
  </si>
  <si>
    <t>11|12</t>
  </si>
  <si>
    <t>11|13</t>
  </si>
  <si>
    <t>11|14</t>
  </si>
  <si>
    <t>11|15</t>
  </si>
  <si>
    <t>11|99</t>
  </si>
  <si>
    <t>12|1</t>
  </si>
  <si>
    <t>12|2</t>
  </si>
  <si>
    <t>12|3</t>
  </si>
  <si>
    <t>12|4</t>
  </si>
  <si>
    <t>12|5</t>
  </si>
  <si>
    <t>12|6</t>
  </si>
  <si>
    <t>12|7</t>
  </si>
  <si>
    <t>12|8</t>
  </si>
  <si>
    <t>12|99</t>
  </si>
  <si>
    <t>13|1</t>
  </si>
  <si>
    <t>13|2</t>
  </si>
  <si>
    <t>13|3</t>
  </si>
  <si>
    <t>13|4</t>
  </si>
  <si>
    <t>13|5</t>
  </si>
  <si>
    <t>13|6</t>
  </si>
  <si>
    <t>13|7</t>
  </si>
  <si>
    <t>13|8</t>
  </si>
  <si>
    <t>13|9</t>
  </si>
  <si>
    <t>13|10</t>
  </si>
  <si>
    <t>13|11</t>
  </si>
  <si>
    <t>13|12</t>
  </si>
  <si>
    <t>13|13</t>
  </si>
  <si>
    <t>13|14</t>
  </si>
  <si>
    <t>13|15</t>
  </si>
  <si>
    <t>13|99</t>
  </si>
  <si>
    <t>14|1</t>
  </si>
  <si>
    <t>14|2</t>
  </si>
  <si>
    <t>14|3</t>
  </si>
  <si>
    <t>14|4</t>
  </si>
  <si>
    <t>14|5</t>
  </si>
  <si>
    <t>14|6</t>
  </si>
  <si>
    <t>14|7</t>
  </si>
  <si>
    <t>14|8</t>
  </si>
  <si>
    <t>14|9</t>
  </si>
  <si>
    <t>14|10</t>
  </si>
  <si>
    <t>14|99</t>
  </si>
  <si>
    <t>15|1</t>
  </si>
  <si>
    <t>15|2</t>
  </si>
  <si>
    <t>15|3</t>
  </si>
  <si>
    <t>15|4</t>
  </si>
  <si>
    <t>15|5</t>
  </si>
  <si>
    <t>15|6</t>
  </si>
  <si>
    <t>15|7</t>
  </si>
  <si>
    <t>15|8</t>
  </si>
  <si>
    <t>15|9</t>
  </si>
  <si>
    <t>15|10</t>
  </si>
  <si>
    <t>15|11</t>
  </si>
  <si>
    <t>15|12</t>
  </si>
  <si>
    <t>15|13</t>
  </si>
  <si>
    <t>15|99</t>
  </si>
  <si>
    <t>16|1</t>
  </si>
  <si>
    <t>16|2</t>
  </si>
  <si>
    <t>16|3</t>
  </si>
  <si>
    <t>16|4</t>
  </si>
  <si>
    <t>16|5</t>
  </si>
  <si>
    <t>16|6</t>
  </si>
  <si>
    <t>16|7</t>
  </si>
  <si>
    <t>16|8</t>
  </si>
  <si>
    <t>16|9</t>
  </si>
  <si>
    <t>16|10</t>
  </si>
  <si>
    <t>16|11</t>
  </si>
  <si>
    <t>16|12</t>
  </si>
  <si>
    <t>16|99</t>
  </si>
  <si>
    <t>17|1</t>
  </si>
  <si>
    <t>17|2</t>
  </si>
  <si>
    <t>17|3</t>
  </si>
  <si>
    <t>17|4</t>
  </si>
  <si>
    <t>17|5</t>
  </si>
  <si>
    <t>17|6</t>
  </si>
  <si>
    <t>17|7</t>
  </si>
  <si>
    <t>17|8</t>
  </si>
  <si>
    <t>17|9</t>
  </si>
  <si>
    <t>17|10</t>
  </si>
  <si>
    <t>17|11</t>
  </si>
  <si>
    <t>17|12</t>
  </si>
  <si>
    <t>17|13</t>
  </si>
  <si>
    <t>17|14</t>
  </si>
  <si>
    <t>17|15</t>
  </si>
  <si>
    <t>17|16</t>
  </si>
  <si>
    <t>17|17</t>
  </si>
  <si>
    <t>17|18</t>
  </si>
  <si>
    <t>17|99</t>
  </si>
  <si>
    <t>29|1</t>
  </si>
  <si>
    <t>29|2</t>
  </si>
  <si>
    <t>29|3</t>
  </si>
  <si>
    <t>29|99</t>
  </si>
  <si>
    <t>30|1</t>
  </si>
  <si>
    <t>30|2</t>
  </si>
  <si>
    <t>30|99</t>
  </si>
  <si>
    <t>31|733</t>
  </si>
  <si>
    <t>31|734</t>
  </si>
  <si>
    <t>31|735</t>
  </si>
  <si>
    <t>31|736</t>
  </si>
  <si>
    <t>31|737</t>
  </si>
  <si>
    <t>31|738</t>
  </si>
  <si>
    <t>31|739</t>
  </si>
  <si>
    <t>31|740</t>
  </si>
  <si>
    <t>31|741</t>
  </si>
  <si>
    <t>31|742</t>
  </si>
  <si>
    <t>31|743</t>
  </si>
  <si>
    <t>31|744</t>
  </si>
  <si>
    <t>31|745</t>
  </si>
  <si>
    <t>31|746</t>
  </si>
  <si>
    <t>31|747</t>
  </si>
  <si>
    <t>31|748</t>
  </si>
  <si>
    <t>31|749</t>
  </si>
  <si>
    <t>31|750</t>
  </si>
  <si>
    <t>31|751</t>
  </si>
  <si>
    <t>31|752</t>
  </si>
  <si>
    <t>31|753</t>
  </si>
  <si>
    <t>31|754</t>
  </si>
  <si>
    <t>31|755</t>
  </si>
  <si>
    <t>31|756</t>
  </si>
  <si>
    <t>31|757</t>
  </si>
  <si>
    <t>31|758</t>
  </si>
  <si>
    <t>31|759</t>
  </si>
  <si>
    <t>31|760</t>
  </si>
  <si>
    <t>31|770</t>
  </si>
  <si>
    <t>31|799</t>
  </si>
  <si>
    <t>33|89</t>
  </si>
  <si>
    <t>34|1</t>
  </si>
  <si>
    <t>34|2</t>
  </si>
  <si>
    <t>34|89</t>
  </si>
  <si>
    <t>34|133</t>
  </si>
  <si>
    <t>34|177</t>
  </si>
  <si>
    <t>34|221</t>
  </si>
  <si>
    <t>34|779</t>
  </si>
  <si>
    <t>35|90</t>
  </si>
  <si>
    <t>35|95</t>
  </si>
  <si>
    <t>35|133</t>
  </si>
  <si>
    <t>35|134</t>
  </si>
  <si>
    <t>35|177</t>
  </si>
  <si>
    <t>35|181</t>
  </si>
  <si>
    <t>35|182</t>
  </si>
  <si>
    <t>35|315</t>
  </si>
  <si>
    <t>35|353</t>
  </si>
  <si>
    <t>35|456</t>
  </si>
  <si>
    <t>35|501</t>
  </si>
  <si>
    <t>35|502</t>
  </si>
  <si>
    <t>35|503</t>
  </si>
  <si>
    <t>35|504</t>
  </si>
  <si>
    <t>35|505</t>
  </si>
  <si>
    <t>35|544</t>
  </si>
  <si>
    <t>35|564</t>
  </si>
  <si>
    <t>35|632</t>
  </si>
  <si>
    <t>35|735</t>
  </si>
  <si>
    <t>35|736</t>
  </si>
  <si>
    <t>35|737</t>
  </si>
  <si>
    <t>35|739</t>
  </si>
  <si>
    <t>35|779</t>
  </si>
  <si>
    <t>35|780</t>
  </si>
  <si>
    <t>35|867</t>
  </si>
  <si>
    <t>37|1</t>
  </si>
  <si>
    <t>37|735</t>
  </si>
  <si>
    <t>37|736</t>
  </si>
  <si>
    <t>37|737</t>
  </si>
  <si>
    <t>37|738</t>
  </si>
  <si>
    <t>37|739</t>
  </si>
  <si>
    <t>37|740</t>
  </si>
  <si>
    <t>37|741</t>
  </si>
  <si>
    <t>37|742</t>
  </si>
  <si>
    <t>37|743</t>
  </si>
  <si>
    <t>37|744</t>
  </si>
  <si>
    <t>37|749</t>
  </si>
  <si>
    <t>37|751</t>
  </si>
  <si>
    <t>37|752</t>
  </si>
  <si>
    <t>37|753</t>
  </si>
  <si>
    <t>37|754</t>
  </si>
  <si>
    <t>37|755</t>
  </si>
  <si>
    <t>37|756</t>
  </si>
  <si>
    <t>37|757</t>
  </si>
  <si>
    <t>37|758</t>
  </si>
  <si>
    <t>37|759</t>
  </si>
  <si>
    <t>37|760</t>
  </si>
  <si>
    <t>37|761</t>
  </si>
  <si>
    <t>42|735</t>
  </si>
  <si>
    <t>42|736</t>
  </si>
  <si>
    <t>42|737</t>
  </si>
  <si>
    <t>42|738</t>
  </si>
  <si>
    <t>42|739</t>
  </si>
  <si>
    <t>42|740</t>
  </si>
  <si>
    <t>42|741</t>
  </si>
  <si>
    <t>42|742</t>
  </si>
  <si>
    <t>42|743</t>
  </si>
  <si>
    <t>42|744</t>
  </si>
  <si>
    <t>42|745</t>
  </si>
  <si>
    <t>42|746</t>
  </si>
  <si>
    <t>45|89</t>
  </si>
  <si>
    <t>45|90</t>
  </si>
  <si>
    <t>45|177</t>
  </si>
  <si>
    <t>45|178</t>
  </si>
  <si>
    <t>45|221</t>
  </si>
  <si>
    <t>45|222</t>
  </si>
  <si>
    <t>45|223</t>
  </si>
  <si>
    <t>45|354</t>
  </si>
  <si>
    <t>45|355</t>
  </si>
  <si>
    <t>45|356</t>
  </si>
  <si>
    <t>45|360</t>
  </si>
  <si>
    <t>45|400</t>
  </si>
  <si>
    <t>45|632</t>
  </si>
  <si>
    <t>45|691</t>
  </si>
  <si>
    <t>45|735</t>
  </si>
  <si>
    <t>47|735</t>
  </si>
  <si>
    <t>47|737</t>
  </si>
  <si>
    <t>47|738</t>
  </si>
  <si>
    <t>47|739</t>
  </si>
  <si>
    <t>47|740</t>
  </si>
  <si>
    <t>47|741</t>
  </si>
  <si>
    <t>47|742</t>
  </si>
  <si>
    <t>47|743</t>
  </si>
  <si>
    <t>47|744</t>
  </si>
  <si>
    <t>52|735</t>
  </si>
  <si>
    <t>52|736</t>
  </si>
  <si>
    <t>52|737</t>
  </si>
  <si>
    <t>52|738</t>
  </si>
  <si>
    <t>52|739</t>
  </si>
  <si>
    <t>52|740</t>
  </si>
  <si>
    <t>52|741</t>
  </si>
  <si>
    <t>52|742</t>
  </si>
  <si>
    <t>52|743</t>
  </si>
  <si>
    <t>52|744</t>
  </si>
  <si>
    <t>52|745</t>
  </si>
  <si>
    <t>52|746</t>
  </si>
  <si>
    <t>52|747</t>
  </si>
  <si>
    <t>52|748</t>
  </si>
  <si>
    <t>52|749</t>
  </si>
  <si>
    <t>52|750</t>
  </si>
  <si>
    <t>52|752</t>
  </si>
  <si>
    <t>52|999</t>
  </si>
  <si>
    <t>57|735</t>
  </si>
  <si>
    <t>57|736</t>
  </si>
  <si>
    <t>57|737</t>
  </si>
  <si>
    <t>57|738</t>
  </si>
  <si>
    <t>57|739</t>
  </si>
  <si>
    <t>57|740</t>
  </si>
  <si>
    <t>59|735</t>
  </si>
  <si>
    <t>59|736</t>
  </si>
  <si>
    <t>59|737</t>
  </si>
  <si>
    <t>59|738</t>
  </si>
  <si>
    <t>59|739</t>
  </si>
  <si>
    <t>59|740</t>
  </si>
  <si>
    <t>59|741</t>
  </si>
  <si>
    <t>59|742</t>
  </si>
  <si>
    <t>59|743</t>
  </si>
  <si>
    <t>59|744</t>
  </si>
  <si>
    <t>62|735</t>
  </si>
  <si>
    <t>62|736</t>
  </si>
  <si>
    <t>62|737</t>
  </si>
  <si>
    <t>62|738</t>
  </si>
  <si>
    <t>62|739</t>
  </si>
  <si>
    <t>62|740</t>
  </si>
  <si>
    <t>62|741</t>
  </si>
  <si>
    <t>62|742</t>
  </si>
  <si>
    <t>62|743</t>
  </si>
  <si>
    <t>62|744</t>
  </si>
  <si>
    <t>62|745</t>
  </si>
  <si>
    <t>62|746</t>
  </si>
  <si>
    <t>63|1</t>
  </si>
  <si>
    <t>64|1</t>
  </si>
  <si>
    <t>70|1</t>
  </si>
  <si>
    <t>70|221</t>
  </si>
  <si>
    <t>70|353</t>
  </si>
  <si>
    <t>70|500</t>
  </si>
  <si>
    <t>70|501</t>
  </si>
  <si>
    <t>70|502</t>
  </si>
  <si>
    <t>70|503</t>
  </si>
  <si>
    <t>70|535</t>
  </si>
  <si>
    <t>70|632</t>
  </si>
  <si>
    <t>70|675</t>
  </si>
  <si>
    <t>70|779</t>
  </si>
  <si>
    <t>72|735</t>
  </si>
  <si>
    <t>72|736</t>
  </si>
  <si>
    <t>72|737</t>
  </si>
  <si>
    <t>77|735</t>
  </si>
  <si>
    <t>82|735</t>
  </si>
  <si>
    <t>82|736</t>
  </si>
  <si>
    <t>97|735</t>
  </si>
  <si>
    <t>97|736</t>
  </si>
  <si>
    <t>97|737</t>
  </si>
  <si>
    <t>105|1</t>
  </si>
  <si>
    <t>105|89</t>
  </si>
  <si>
    <t>105|133</t>
  </si>
  <si>
    <t>105|456</t>
  </si>
  <si>
    <t>105|458</t>
  </si>
  <si>
    <t>105|459</t>
  </si>
  <si>
    <t>105|460</t>
  </si>
  <si>
    <t>105|461</t>
  </si>
  <si>
    <t>105|462</t>
  </si>
  <si>
    <t>105|463</t>
  </si>
  <si>
    <t>105|464</t>
  </si>
  <si>
    <t>105|465</t>
  </si>
  <si>
    <t>105|466</t>
  </si>
  <si>
    <t>105|467</t>
  </si>
  <si>
    <t>105|468</t>
  </si>
  <si>
    <t>105|469</t>
  </si>
  <si>
    <t>105|470</t>
  </si>
  <si>
    <t>105|471</t>
  </si>
  <si>
    <t>105|691</t>
  </si>
  <si>
    <t>105|870</t>
  </si>
  <si>
    <t>107|735</t>
  </si>
  <si>
    <t>107|736</t>
  </si>
  <si>
    <t>107|737</t>
  </si>
  <si>
    <t>112|632</t>
  </si>
  <si>
    <t>112|700</t>
  </si>
  <si>
    <t>112|735</t>
  </si>
  <si>
    <t>112|736</t>
  </si>
  <si>
    <t>112|737</t>
  </si>
  <si>
    <t>112|738</t>
  </si>
  <si>
    <t>112|739</t>
  </si>
  <si>
    <t>112|740</t>
  </si>
  <si>
    <t>112|741</t>
  </si>
  <si>
    <t>112|742</t>
  </si>
  <si>
    <t>112|743</t>
  </si>
  <si>
    <t>112|744</t>
  </si>
  <si>
    <t>112|745</t>
  </si>
  <si>
    <t>112|746</t>
  </si>
  <si>
    <t>112|747</t>
  </si>
  <si>
    <t>112|748</t>
  </si>
  <si>
    <t>112|749</t>
  </si>
  <si>
    <t>112|991</t>
  </si>
  <si>
    <t>113|730</t>
  </si>
  <si>
    <t>117|735</t>
  </si>
  <si>
    <t>117|736</t>
  </si>
  <si>
    <t>117|737</t>
  </si>
  <si>
    <t>117|738</t>
  </si>
  <si>
    <t>117|739</t>
  </si>
  <si>
    <t>117|740</t>
  </si>
  <si>
    <t>117|741</t>
  </si>
  <si>
    <t>117|742</t>
  </si>
  <si>
    <t>120|90</t>
  </si>
  <si>
    <t>120|632</t>
  </si>
  <si>
    <t>120|633</t>
  </si>
  <si>
    <t>120|634</t>
  </si>
  <si>
    <t>120|635</t>
  </si>
  <si>
    <t>120|636</t>
  </si>
  <si>
    <t>120|637</t>
  </si>
  <si>
    <t>120|639</t>
  </si>
  <si>
    <t>120|640</t>
  </si>
  <si>
    <t>120|645</t>
  </si>
  <si>
    <t>122|735</t>
  </si>
  <si>
    <t>122|736</t>
  </si>
  <si>
    <t>122|737</t>
  </si>
  <si>
    <t>127|735</t>
  </si>
  <si>
    <t>127|736</t>
  </si>
  <si>
    <t>127|737</t>
  </si>
  <si>
    <t>127|738</t>
  </si>
  <si>
    <t>127|739</t>
  </si>
  <si>
    <t>127|755</t>
  </si>
  <si>
    <t>140|45</t>
  </si>
  <si>
    <t>140|46</t>
  </si>
  <si>
    <t>140|47</t>
  </si>
  <si>
    <t>140|48</t>
  </si>
  <si>
    <t>140|50</t>
  </si>
  <si>
    <t>140|177</t>
  </si>
  <si>
    <t>140|456</t>
  </si>
  <si>
    <t>140|632</t>
  </si>
  <si>
    <t>150|45</t>
  </si>
  <si>
    <t>150|89</t>
  </si>
  <si>
    <t>150|353</t>
  </si>
  <si>
    <t>150|354</t>
  </si>
  <si>
    <t>150|355</t>
  </si>
  <si>
    <t>150|360</t>
  </si>
  <si>
    <t>160|45</t>
  </si>
  <si>
    <t>160|177</t>
  </si>
  <si>
    <t>160|178</t>
  </si>
  <si>
    <t>160|179</t>
  </si>
  <si>
    <t>160|180</t>
  </si>
  <si>
    <t>160|500</t>
  </si>
  <si>
    <t>160|501</t>
  </si>
  <si>
    <t>160|779</t>
  </si>
  <si>
    <t>185|45</t>
  </si>
  <si>
    <t>185|46</t>
  </si>
  <si>
    <t>185|89</t>
  </si>
  <si>
    <t>185|90</t>
  </si>
  <si>
    <t>185|177</t>
  </si>
  <si>
    <t>185|178</t>
  </si>
  <si>
    <t>185|221</t>
  </si>
  <si>
    <t>185|265</t>
  </si>
  <si>
    <t>185|267</t>
  </si>
  <si>
    <t>185|632</t>
  </si>
  <si>
    <t>185|691</t>
  </si>
  <si>
    <t>185|735</t>
  </si>
  <si>
    <t>205|45</t>
  </si>
  <si>
    <t>205|46</t>
  </si>
  <si>
    <t>205|47</t>
  </si>
  <si>
    <t>205|48</t>
  </si>
  <si>
    <t>205|49</t>
  </si>
  <si>
    <t>205|50</t>
  </si>
  <si>
    <t>205|180</t>
  </si>
  <si>
    <t>215|45</t>
  </si>
  <si>
    <t>215|46</t>
  </si>
  <si>
    <t>215|47</t>
  </si>
  <si>
    <t>215|89</t>
  </si>
  <si>
    <t>215|90</t>
  </si>
  <si>
    <t>215|91</t>
  </si>
  <si>
    <t>215|92</t>
  </si>
  <si>
    <t>215|177</t>
  </si>
  <si>
    <t>215|225</t>
  </si>
  <si>
    <t>215|230</t>
  </si>
  <si>
    <t>215|231</t>
  </si>
  <si>
    <t>215|300</t>
  </si>
  <si>
    <t>215|400</t>
  </si>
  <si>
    <t>215|500</t>
  </si>
  <si>
    <t>215|505</t>
  </si>
  <si>
    <t>215|632</t>
  </si>
  <si>
    <t>215|635</t>
  </si>
  <si>
    <t>215|779</t>
  </si>
  <si>
    <t>215|800</t>
  </si>
  <si>
    <t>215|805</t>
  </si>
  <si>
    <t>245|1</t>
  </si>
  <si>
    <t>245|2</t>
  </si>
  <si>
    <t>245|3</t>
  </si>
  <si>
    <t>245|45</t>
  </si>
  <si>
    <t>245|89</t>
  </si>
  <si>
    <t>245|90</t>
  </si>
  <si>
    <t>245|91</t>
  </si>
  <si>
    <t>245|92</t>
  </si>
  <si>
    <t>245|93</t>
  </si>
  <si>
    <t>245|94</t>
  </si>
  <si>
    <t>245|95</t>
  </si>
  <si>
    <t>245|103</t>
  </si>
  <si>
    <t>245|105</t>
  </si>
  <si>
    <t>245|265</t>
  </si>
  <si>
    <t>245|397</t>
  </si>
  <si>
    <t>245|398</t>
  </si>
  <si>
    <t>245|500</t>
  </si>
  <si>
    <t>245|501</t>
  </si>
  <si>
    <t>245|502</t>
  </si>
  <si>
    <t>245|632</t>
  </si>
  <si>
    <t>245|691</t>
  </si>
  <si>
    <t>245|692</t>
  </si>
  <si>
    <t>245|693</t>
  </si>
  <si>
    <t>245|823</t>
  </si>
  <si>
    <t>245|824</t>
  </si>
  <si>
    <t>245|867</t>
  </si>
  <si>
    <t>250|45</t>
  </si>
  <si>
    <t>250|46</t>
  </si>
  <si>
    <t>250|89</t>
  </si>
  <si>
    <t>250|90</t>
  </si>
  <si>
    <t>250|265</t>
  </si>
  <si>
    <t>250|735</t>
  </si>
  <si>
    <t>250|736</t>
  </si>
  <si>
    <t>250|779</t>
  </si>
  <si>
    <t>255|1</t>
  </si>
  <si>
    <t>255|221</t>
  </si>
  <si>
    <t>255|456</t>
  </si>
  <si>
    <t>255|779</t>
  </si>
  <si>
    <t>260|89</t>
  </si>
  <si>
    <t>260|456</t>
  </si>
  <si>
    <t>260|457</t>
  </si>
  <si>
    <t>260|779</t>
  </si>
  <si>
    <t>270|1</t>
  </si>
  <si>
    <t>270|89</t>
  </si>
  <si>
    <t>270|177</t>
  </si>
  <si>
    <t>270|456</t>
  </si>
  <si>
    <t>270|500</t>
  </si>
  <si>
    <t>270|632</t>
  </si>
  <si>
    <t>270|779</t>
  </si>
  <si>
    <t>285|1</t>
  </si>
  <si>
    <t>285|2</t>
  </si>
  <si>
    <t>285|3</t>
  </si>
  <si>
    <t>285|45</t>
  </si>
  <si>
    <t>285|89</t>
  </si>
  <si>
    <t>285|90</t>
  </si>
  <si>
    <t>285|177</t>
  </si>
  <si>
    <t>285|221</t>
  </si>
  <si>
    <t>285|222</t>
  </si>
  <si>
    <t>285|500</t>
  </si>
  <si>
    <t>285|501</t>
  </si>
  <si>
    <t>285|691</t>
  </si>
  <si>
    <t>290|1</t>
  </si>
  <si>
    <t>290|89</t>
  </si>
  <si>
    <t>290|90</t>
  </si>
  <si>
    <t>290|177</t>
  </si>
  <si>
    <t>290|500</t>
  </si>
  <si>
    <t>290|867</t>
  </si>
  <si>
    <t>295|2</t>
  </si>
  <si>
    <t>295|89</t>
  </si>
  <si>
    <t>295|95</t>
  </si>
  <si>
    <t>295|105</t>
  </si>
  <si>
    <t>295|500</t>
  </si>
  <si>
    <t>295|510</t>
  </si>
  <si>
    <t>295|589</t>
  </si>
  <si>
    <t>295|595</t>
  </si>
  <si>
    <t>295|632</t>
  </si>
  <si>
    <t>295|633</t>
  </si>
  <si>
    <t>295|735</t>
  </si>
  <si>
    <t>295|779</t>
  </si>
  <si>
    <t>295|867</t>
  </si>
  <si>
    <t>295|868</t>
  </si>
  <si>
    <t>320|1</t>
  </si>
  <si>
    <t>320|2</t>
  </si>
  <si>
    <t>320|45</t>
  </si>
  <si>
    <t>320|47</t>
  </si>
  <si>
    <t>320|89</t>
  </si>
  <si>
    <t>320|90</t>
  </si>
  <si>
    <t>320|95</t>
  </si>
  <si>
    <t>320|177</t>
  </si>
  <si>
    <t>320|178</t>
  </si>
  <si>
    <t>320|500</t>
  </si>
  <si>
    <t>320|508</t>
  </si>
  <si>
    <t>320|510</t>
  </si>
  <si>
    <t>320|511</t>
  </si>
  <si>
    <t>320|512</t>
  </si>
  <si>
    <t>320|513</t>
  </si>
  <si>
    <t>320|515</t>
  </si>
  <si>
    <t>320|632</t>
  </si>
  <si>
    <t>320|635</t>
  </si>
  <si>
    <t>320|676</t>
  </si>
  <si>
    <t>320|999</t>
  </si>
  <si>
    <t>345|89</t>
  </si>
  <si>
    <t>345|95</t>
  </si>
  <si>
    <t>345|691</t>
  </si>
  <si>
    <t>350|1</t>
  </si>
  <si>
    <t>350|2</t>
  </si>
  <si>
    <t>350|45</t>
  </si>
  <si>
    <t>350|89</t>
  </si>
  <si>
    <t>350|90</t>
  </si>
  <si>
    <t>350|91</t>
  </si>
  <si>
    <t>350|92</t>
  </si>
  <si>
    <t>350|133</t>
  </si>
  <si>
    <t>350|171</t>
  </si>
  <si>
    <t>350|177</t>
  </si>
  <si>
    <t>350|178</t>
  </si>
  <si>
    <t>350|179</t>
  </si>
  <si>
    <t>350|180</t>
  </si>
  <si>
    <t>350|181</t>
  </si>
  <si>
    <t>350|182</t>
  </si>
  <si>
    <t>350|187</t>
  </si>
  <si>
    <t>350|221</t>
  </si>
  <si>
    <t>350|300</t>
  </si>
  <si>
    <t>350|500</t>
  </si>
  <si>
    <t>350|501</t>
  </si>
  <si>
    <t>350|502</t>
  </si>
  <si>
    <t>350|521</t>
  </si>
  <si>
    <t>350|585</t>
  </si>
  <si>
    <t>350|632</t>
  </si>
  <si>
    <t>350|702</t>
  </si>
  <si>
    <t>350|735</t>
  </si>
  <si>
    <t>350|825</t>
  </si>
  <si>
    <t>350|867</t>
  </si>
  <si>
    <t>350|888</t>
  </si>
  <si>
    <t>350|999</t>
  </si>
  <si>
    <t>360|1</t>
  </si>
  <si>
    <t>360|45</t>
  </si>
  <si>
    <t>360|46</t>
  </si>
  <si>
    <t>360|47</t>
  </si>
  <si>
    <t>360|89</t>
  </si>
  <si>
    <t>360|90</t>
  </si>
  <si>
    <t>360|178</t>
  </si>
  <si>
    <t>360|179</t>
  </si>
  <si>
    <t>360|180</t>
  </si>
  <si>
    <t>360|221</t>
  </si>
  <si>
    <t>360|222</t>
  </si>
  <si>
    <t>360|265</t>
  </si>
  <si>
    <t>360|350</t>
  </si>
  <si>
    <t>360|505</t>
  </si>
  <si>
    <t>360|632</t>
  </si>
  <si>
    <t>360|633</t>
  </si>
  <si>
    <t>360|634</t>
  </si>
  <si>
    <t>360|635</t>
  </si>
  <si>
    <t>360|636</t>
  </si>
  <si>
    <t>360|691</t>
  </si>
  <si>
    <t>360|701</t>
  </si>
  <si>
    <t>360|705</t>
  </si>
  <si>
    <t>360|779</t>
  </si>
  <si>
    <t>360|780</t>
  </si>
  <si>
    <t>360|781</t>
  </si>
  <si>
    <t>360|782</t>
  </si>
  <si>
    <t>360|926</t>
  </si>
  <si>
    <t>380|45</t>
  </si>
  <si>
    <t>380|46</t>
  </si>
  <si>
    <t>380|133</t>
  </si>
  <si>
    <t>380|177</t>
  </si>
  <si>
    <t>380|178</t>
  </si>
  <si>
    <t>380|179</t>
  </si>
  <si>
    <t>380|180</t>
  </si>
  <si>
    <t>380|181</t>
  </si>
  <si>
    <t>380|190</t>
  </si>
  <si>
    <t>380|221</t>
  </si>
  <si>
    <t>380|456</t>
  </si>
  <si>
    <t>380|632</t>
  </si>
  <si>
    <t>380|633</t>
  </si>
  <si>
    <t>380|634</t>
  </si>
  <si>
    <t>380|635</t>
  </si>
  <si>
    <t>380|867</t>
  </si>
  <si>
    <t>390|45</t>
  </si>
  <si>
    <t>390|89</t>
  </si>
  <si>
    <t>390|90</t>
  </si>
  <si>
    <t>390|221</t>
  </si>
  <si>
    <t>390|265</t>
  </si>
  <si>
    <t>390|456</t>
  </si>
  <si>
    <t>390|457</t>
  </si>
  <si>
    <t>390|460</t>
  </si>
  <si>
    <t>390|500</t>
  </si>
  <si>
    <t>390|510</t>
  </si>
  <si>
    <t>390|691</t>
  </si>
  <si>
    <t>390|692</t>
  </si>
  <si>
    <t>390|735</t>
  </si>
  <si>
    <t>395|1</t>
  </si>
  <si>
    <t>395|2</t>
  </si>
  <si>
    <t>395|3</t>
  </si>
  <si>
    <t>395|4</t>
  </si>
  <si>
    <t>395|45</t>
  </si>
  <si>
    <t>395|90</t>
  </si>
  <si>
    <t>395|133</t>
  </si>
  <si>
    <t>395|221</t>
  </si>
  <si>
    <t>395|265</t>
  </si>
  <si>
    <t>395|266</t>
  </si>
  <si>
    <t>395|505</t>
  </si>
  <si>
    <t>395|691</t>
  </si>
  <si>
    <t>395|692</t>
  </si>
  <si>
    <t>395|779</t>
  </si>
  <si>
    <t>397|89</t>
  </si>
  <si>
    <t>397|103</t>
  </si>
  <si>
    <t>397|145</t>
  </si>
  <si>
    <t>397|172</t>
  </si>
  <si>
    <t>397|181</t>
  </si>
  <si>
    <t>397|198</t>
  </si>
  <si>
    <t>397|215</t>
  </si>
  <si>
    <t>397|235</t>
  </si>
  <si>
    <t>397|269</t>
  </si>
  <si>
    <t>397|291</t>
  </si>
  <si>
    <t>397|298</t>
  </si>
  <si>
    <t>400|1</t>
  </si>
  <si>
    <t>400|3</t>
  </si>
  <si>
    <t>400|89</t>
  </si>
  <si>
    <t>400|133</t>
  </si>
  <si>
    <t>400|177</t>
  </si>
  <si>
    <t>400|221</t>
  </si>
  <si>
    <t>400|735</t>
  </si>
  <si>
    <t>400|779</t>
  </si>
  <si>
    <t>405|45</t>
  </si>
  <si>
    <t>405|89</t>
  </si>
  <si>
    <t>405|133</t>
  </si>
  <si>
    <t>405|134</t>
  </si>
  <si>
    <t>405|177</t>
  </si>
  <si>
    <t>405|179</t>
  </si>
  <si>
    <t>405|181</t>
  </si>
  <si>
    <t>405|221</t>
  </si>
  <si>
    <t>405|309</t>
  </si>
  <si>
    <t>405|380</t>
  </si>
  <si>
    <t>405|500</t>
  </si>
  <si>
    <t>405|501</t>
  </si>
  <si>
    <t>405|502</t>
  </si>
  <si>
    <t>405|505</t>
  </si>
  <si>
    <t>405|588</t>
  </si>
  <si>
    <t>405|590</t>
  </si>
  <si>
    <t>405|779</t>
  </si>
  <si>
    <t>405|911</t>
  </si>
  <si>
    <t>410|89</t>
  </si>
  <si>
    <t>410|177</t>
  </si>
  <si>
    <t>410|221</t>
  </si>
  <si>
    <t>410|265</t>
  </si>
  <si>
    <t>410|779</t>
  </si>
  <si>
    <t>410|781</t>
  </si>
  <si>
    <t>420|1</t>
  </si>
  <si>
    <t>420|89</t>
  </si>
  <si>
    <t>420|90</t>
  </si>
  <si>
    <t>420|91</t>
  </si>
  <si>
    <t>420|92</t>
  </si>
  <si>
    <t>420|93</t>
  </si>
  <si>
    <t>420|133</t>
  </si>
  <si>
    <t>420|221</t>
  </si>
  <si>
    <t>420|501</t>
  </si>
  <si>
    <t>420|632</t>
  </si>
  <si>
    <t>420|633</t>
  </si>
  <si>
    <t>420|650</t>
  </si>
  <si>
    <t>420|660</t>
  </si>
  <si>
    <t>420|691</t>
  </si>
  <si>
    <t>420|693</t>
  </si>
  <si>
    <t>420|779</t>
  </si>
  <si>
    <t>420|780</t>
  </si>
  <si>
    <t>420|867</t>
  </si>
  <si>
    <t>428|1</t>
  </si>
  <si>
    <t>428|89</t>
  </si>
  <si>
    <t>428|500</t>
  </si>
  <si>
    <t>428|501</t>
  </si>
  <si>
    <t>428|555</t>
  </si>
  <si>
    <t>428|632</t>
  </si>
  <si>
    <t>428|634</t>
  </si>
  <si>
    <t>428|645</t>
  </si>
  <si>
    <t>428|691</t>
  </si>
  <si>
    <t>428|692</t>
  </si>
  <si>
    <t>428|735</t>
  </si>
  <si>
    <t>428|736</t>
  </si>
  <si>
    <t>435|1</t>
  </si>
  <si>
    <t>435|177</t>
  </si>
  <si>
    <t>435|178</t>
  </si>
  <si>
    <t>435|500</t>
  </si>
  <si>
    <t>440|1</t>
  </si>
  <si>
    <t>440|2</t>
  </si>
  <si>
    <t>440|45</t>
  </si>
  <si>
    <t>440|46</t>
  </si>
  <si>
    <t>440|89</t>
  </si>
  <si>
    <t>440|90</t>
  </si>
  <si>
    <t>440|91</t>
  </si>
  <si>
    <t>440|92</t>
  </si>
  <si>
    <t>440|133</t>
  </si>
  <si>
    <t>440|177</t>
  </si>
  <si>
    <t>440|221</t>
  </si>
  <si>
    <t>440|222</t>
  </si>
  <si>
    <t>440|223</t>
  </si>
  <si>
    <t>440|224</t>
  </si>
  <si>
    <t>440|225</t>
  </si>
  <si>
    <t>440|226</t>
  </si>
  <si>
    <t>440|227</t>
  </si>
  <si>
    <t>440|265</t>
  </si>
  <si>
    <t>440|266</t>
  </si>
  <si>
    <t>440|456</t>
  </si>
  <si>
    <t>440|500</t>
  </si>
  <si>
    <t>440|501</t>
  </si>
  <si>
    <t>440|502</t>
  </si>
  <si>
    <t>440|503</t>
  </si>
  <si>
    <t>440|504</t>
  </si>
  <si>
    <t>440|632</t>
  </si>
  <si>
    <t>440|633</t>
  </si>
  <si>
    <t>440|634</t>
  </si>
  <si>
    <t>440|635</t>
  </si>
  <si>
    <t>440|636</t>
  </si>
  <si>
    <t>440|637</t>
  </si>
  <si>
    <t>440|691</t>
  </si>
  <si>
    <t>440|735</t>
  </si>
  <si>
    <t>440|736</t>
  </si>
  <si>
    <t>440|779</t>
  </si>
  <si>
    <t>440|780</t>
  </si>
  <si>
    <t>440|781</t>
  </si>
  <si>
    <t>440|782</t>
  </si>
  <si>
    <t>445|89</t>
  </si>
  <si>
    <t>445|90</t>
  </si>
  <si>
    <t>445|92</t>
  </si>
  <si>
    <t>445|177</t>
  </si>
  <si>
    <t>445|222</t>
  </si>
  <si>
    <t>445|223</t>
  </si>
  <si>
    <t>445|224</t>
  </si>
  <si>
    <t>445|225</t>
  </si>
  <si>
    <t>445|456</t>
  </si>
  <si>
    <t>445|500</t>
  </si>
  <si>
    <t>445|501</t>
  </si>
  <si>
    <t>445|502</t>
  </si>
  <si>
    <t>445|503</t>
  </si>
  <si>
    <t>445|504</t>
  </si>
  <si>
    <t>445|632</t>
  </si>
  <si>
    <t>445|640</t>
  </si>
  <si>
    <t>445|656</t>
  </si>
  <si>
    <t>445|691</t>
  </si>
  <si>
    <t>445|735</t>
  </si>
  <si>
    <t>445|779</t>
  </si>
  <si>
    <t>445|780</t>
  </si>
  <si>
    <t>445|867</t>
  </si>
  <si>
    <t>450|1</t>
  </si>
  <si>
    <t>450|2</t>
  </si>
  <si>
    <t>450|47</t>
  </si>
  <si>
    <t>450|48</t>
  </si>
  <si>
    <t>450|49</t>
  </si>
  <si>
    <t>450|50</t>
  </si>
  <si>
    <t>450|51</t>
  </si>
  <si>
    <t>450|55</t>
  </si>
  <si>
    <t>450|90</t>
  </si>
  <si>
    <t>450|133</t>
  </si>
  <si>
    <t>450|221</t>
  </si>
  <si>
    <t>450|222</t>
  </si>
  <si>
    <t>450|266</t>
  </si>
  <si>
    <t>450|458</t>
  </si>
  <si>
    <t>450|501</t>
  </si>
  <si>
    <t>450|502</t>
  </si>
  <si>
    <t>450|503</t>
  </si>
  <si>
    <t>450|504</t>
  </si>
  <si>
    <t>450|505</t>
  </si>
  <si>
    <t>450|632</t>
  </si>
  <si>
    <t>450|633</t>
  </si>
  <si>
    <t>450|634</t>
  </si>
  <si>
    <t>450|635</t>
  </si>
  <si>
    <t>450|691</t>
  </si>
  <si>
    <t>450|735</t>
  </si>
  <si>
    <t>450|779</t>
  </si>
  <si>
    <t>452|133</t>
  </si>
  <si>
    <t>452|221</t>
  </si>
  <si>
    <t>452|222</t>
  </si>
  <si>
    <t>452|223</t>
  </si>
  <si>
    <t>452|224</t>
  </si>
  <si>
    <t>452|235</t>
  </si>
  <si>
    <t>452|779</t>
  </si>
  <si>
    <t>460|1</t>
  </si>
  <si>
    <t>460|89</t>
  </si>
  <si>
    <t>460|90</t>
  </si>
  <si>
    <t>460|91</t>
  </si>
  <si>
    <t>460|177</t>
  </si>
  <si>
    <t>460|221</t>
  </si>
  <si>
    <t>460|265</t>
  </si>
  <si>
    <t>460|456</t>
  </si>
  <si>
    <t>460|457</t>
  </si>
  <si>
    <t>460|500</t>
  </si>
  <si>
    <t>460|505</t>
  </si>
  <si>
    <t>460|632</t>
  </si>
  <si>
    <t>460|691</t>
  </si>
  <si>
    <t>460|692</t>
  </si>
  <si>
    <t>460|735</t>
  </si>
  <si>
    <t>460|779</t>
  </si>
  <si>
    <t>461|1</t>
  </si>
  <si>
    <t>461|2</t>
  </si>
  <si>
    <t>461|89</t>
  </si>
  <si>
    <t>461|90</t>
  </si>
  <si>
    <t>461|501</t>
  </si>
  <si>
    <t>463|5</t>
  </si>
  <si>
    <t>463|9</t>
  </si>
  <si>
    <t>465|1</t>
  </si>
  <si>
    <t>465|2</t>
  </si>
  <si>
    <t>465|3</t>
  </si>
  <si>
    <t>465|4</t>
  </si>
  <si>
    <t>465|5</t>
  </si>
  <si>
    <t>465|6</t>
  </si>
  <si>
    <t>465|45</t>
  </si>
  <si>
    <t>465|46</t>
  </si>
  <si>
    <t>465|89</t>
  </si>
  <si>
    <t>465|90</t>
  </si>
  <si>
    <t>465|92</t>
  </si>
  <si>
    <t>465|93</t>
  </si>
  <si>
    <t>465|177</t>
  </si>
  <si>
    <t>465|178</t>
  </si>
  <si>
    <t>465|179</t>
  </si>
  <si>
    <t>465|221</t>
  </si>
  <si>
    <t>465|270</t>
  </si>
  <si>
    <t>465|353</t>
  </si>
  <si>
    <t>465|354</t>
  </si>
  <si>
    <t>465|500</t>
  </si>
  <si>
    <t>465|501</t>
  </si>
  <si>
    <t>465|502</t>
  </si>
  <si>
    <t>465|544</t>
  </si>
  <si>
    <t>465|633</t>
  </si>
  <si>
    <t>465|634</t>
  </si>
  <si>
    <t>465|635</t>
  </si>
  <si>
    <t>465|779</t>
  </si>
  <si>
    <t>465|780</t>
  </si>
  <si>
    <t>465|781</t>
  </si>
  <si>
    <t>465|785</t>
  </si>
  <si>
    <t>475|1</t>
  </si>
  <si>
    <t>475|89</t>
  </si>
  <si>
    <t>475|90</t>
  </si>
  <si>
    <t>475|91</t>
  </si>
  <si>
    <t>475|133</t>
  </si>
  <si>
    <t>475|177</t>
  </si>
  <si>
    <t>475|178</t>
  </si>
  <si>
    <t>475|221</t>
  </si>
  <si>
    <t>475|222</t>
  </si>
  <si>
    <t>475|223</t>
  </si>
  <si>
    <t>475|353</t>
  </si>
  <si>
    <t>475|354</t>
  </si>
  <si>
    <t>475|456</t>
  </si>
  <si>
    <t>475|457</t>
  </si>
  <si>
    <t>475|691</t>
  </si>
  <si>
    <t>475|705</t>
  </si>
  <si>
    <t>480|1</t>
  </si>
  <si>
    <t>480|2</t>
  </si>
  <si>
    <t>480|45</t>
  </si>
  <si>
    <t>480|89</t>
  </si>
  <si>
    <t>480|90</t>
  </si>
  <si>
    <t>480|91</t>
  </si>
  <si>
    <t>480|92</t>
  </si>
  <si>
    <t>480|93</t>
  </si>
  <si>
    <t>480|94</t>
  </si>
  <si>
    <t>480|95</t>
  </si>
  <si>
    <t>480|96</t>
  </si>
  <si>
    <t>480|97</t>
  </si>
  <si>
    <t>480|98</t>
  </si>
  <si>
    <t>480|221</t>
  </si>
  <si>
    <t>480|222</t>
  </si>
  <si>
    <t>480|456</t>
  </si>
  <si>
    <t>480|632</t>
  </si>
  <si>
    <t>480|691</t>
  </si>
  <si>
    <t>480|692</t>
  </si>
  <si>
    <t>480|695</t>
  </si>
  <si>
    <t>480|700</t>
  </si>
  <si>
    <t>480|779</t>
  </si>
  <si>
    <t>480|780</t>
  </si>
  <si>
    <t>480|781</t>
  </si>
  <si>
    <t>480|782</t>
  </si>
  <si>
    <t>480|783</t>
  </si>
  <si>
    <t>480|784</t>
  </si>
  <si>
    <t>480|867</t>
  </si>
  <si>
    <t>495|177</t>
  </si>
  <si>
    <t>495|867</t>
  </si>
  <si>
    <t>495|868</t>
  </si>
  <si>
    <t>495|900</t>
  </si>
  <si>
    <t>505|89</t>
  </si>
  <si>
    <t>505|133</t>
  </si>
  <si>
    <t>505|265</t>
  </si>
  <si>
    <t>505|510</t>
  </si>
  <si>
    <t>505|570</t>
  </si>
  <si>
    <t>505|779</t>
  </si>
  <si>
    <t>505|781</t>
  </si>
  <si>
    <t>505|785</t>
  </si>
  <si>
    <t>510|1</t>
  </si>
  <si>
    <t>510|2</t>
  </si>
  <si>
    <t>515|1</t>
  </si>
  <si>
    <t>515|45</t>
  </si>
  <si>
    <t>515|89</t>
  </si>
  <si>
    <t>515|90</t>
  </si>
  <si>
    <t>515|91</t>
  </si>
  <si>
    <t>515|92</t>
  </si>
  <si>
    <t>515|94</t>
  </si>
  <si>
    <t>515|95</t>
  </si>
  <si>
    <t>515|133</t>
  </si>
  <si>
    <t>515|177</t>
  </si>
  <si>
    <t>515|178</t>
  </si>
  <si>
    <t>515|179</t>
  </si>
  <si>
    <t>515|180</t>
  </si>
  <si>
    <t>515|181</t>
  </si>
  <si>
    <t>515|182</t>
  </si>
  <si>
    <t>515|183</t>
  </si>
  <si>
    <t>515|221</t>
  </si>
  <si>
    <t>515|285</t>
  </si>
  <si>
    <t>515|456</t>
  </si>
  <si>
    <t>515|500</t>
  </si>
  <si>
    <t>515|501</t>
  </si>
  <si>
    <t>515|505</t>
  </si>
  <si>
    <t>515|507</t>
  </si>
  <si>
    <t>515|510</t>
  </si>
  <si>
    <t>515|511</t>
  </si>
  <si>
    <t>515|515</t>
  </si>
  <si>
    <t>515|691</t>
  </si>
  <si>
    <t>515|750</t>
  </si>
  <si>
    <t>515|868</t>
  </si>
  <si>
    <t>535|45</t>
  </si>
  <si>
    <t>535|89</t>
  </si>
  <si>
    <t>535|500</t>
  </si>
  <si>
    <t>535|550</t>
  </si>
  <si>
    <t>535|632</t>
  </si>
  <si>
    <t>535|633</t>
  </si>
  <si>
    <t>535|645</t>
  </si>
  <si>
    <t>540|1</t>
  </si>
  <si>
    <t>540|5</t>
  </si>
  <si>
    <t>540|735</t>
  </si>
  <si>
    <t>548|177</t>
  </si>
  <si>
    <t>548|178</t>
  </si>
  <si>
    <t>548|345</t>
  </si>
  <si>
    <t>548|500</t>
  </si>
  <si>
    <t>550|630</t>
  </si>
  <si>
    <t>550|632</t>
  </si>
  <si>
    <t>550|634</t>
  </si>
  <si>
    <t>555|89</t>
  </si>
  <si>
    <t>555|177</t>
  </si>
  <si>
    <t>555|221</t>
  </si>
  <si>
    <t>555|500</t>
  </si>
  <si>
    <t>555|501</t>
  </si>
  <si>
    <t>555|601</t>
  </si>
  <si>
    <t>555|632</t>
  </si>
  <si>
    <t>555|635</t>
  </si>
  <si>
    <t>555|691</t>
  </si>
  <si>
    <t>555|735</t>
  </si>
  <si>
    <t>555|779</t>
  </si>
  <si>
    <t>565|1</t>
  </si>
  <si>
    <t>565|89</t>
  </si>
  <si>
    <t>565|90</t>
  </si>
  <si>
    <t>565|177</t>
  </si>
  <si>
    <t>580|1</t>
  </si>
  <si>
    <t>580|2</t>
  </si>
  <si>
    <t>580|5</t>
  </si>
  <si>
    <t>580|65</t>
  </si>
  <si>
    <t>580|221</t>
  </si>
  <si>
    <t>580|225</t>
  </si>
  <si>
    <t>580|500</t>
  </si>
  <si>
    <t>580|691</t>
  </si>
  <si>
    <t>580|705</t>
  </si>
  <si>
    <t>580|779</t>
  </si>
  <si>
    <t>580|999</t>
  </si>
  <si>
    <t>593|177</t>
  </si>
  <si>
    <t>593|250</t>
  </si>
  <si>
    <t>593|265</t>
  </si>
  <si>
    <t>593|300</t>
  </si>
  <si>
    <t>593|550</t>
  </si>
  <si>
    <t>593|605</t>
  </si>
  <si>
    <t>593|779</t>
  </si>
  <si>
    <t>595|1</t>
  </si>
  <si>
    <t>595|2</t>
  </si>
  <si>
    <t>595|3</t>
  </si>
  <si>
    <t>595|89</t>
  </si>
  <si>
    <t>595|177</t>
  </si>
  <si>
    <t>595|500</t>
  </si>
  <si>
    <t>595|691</t>
  </si>
  <si>
    <t>595|779</t>
  </si>
  <si>
    <t>595|823</t>
  </si>
  <si>
    <t>595|824</t>
  </si>
  <si>
    <t>600|37</t>
  </si>
  <si>
    <t>600|45</t>
  </si>
  <si>
    <t>600|46</t>
  </si>
  <si>
    <t>600|89</t>
  </si>
  <si>
    <t>600|95</t>
  </si>
  <si>
    <t>600|133</t>
  </si>
  <si>
    <t>600|140</t>
  </si>
  <si>
    <t>600|177</t>
  </si>
  <si>
    <t>600|183</t>
  </si>
  <si>
    <t>600|221</t>
  </si>
  <si>
    <t>600|227</t>
  </si>
  <si>
    <t>600|500</t>
  </si>
  <si>
    <t>600|505</t>
  </si>
  <si>
    <t>600|632</t>
  </si>
  <si>
    <t>600|634</t>
  </si>
  <si>
    <t>600|645</t>
  </si>
  <si>
    <t>600|691</t>
  </si>
  <si>
    <t>600|701</t>
  </si>
  <si>
    <t>600|735</t>
  </si>
  <si>
    <t>600|740</t>
  </si>
  <si>
    <t>600|779</t>
  </si>
  <si>
    <t>600|999</t>
  </si>
  <si>
    <t>685|89</t>
  </si>
  <si>
    <t>685|90</t>
  </si>
  <si>
    <t>685|91</t>
  </si>
  <si>
    <t>685|92</t>
  </si>
  <si>
    <t>685|133</t>
  </si>
  <si>
    <t>685|173</t>
  </si>
  <si>
    <t>685|174</t>
  </si>
  <si>
    <t>685|175</t>
  </si>
  <si>
    <t>685|176</t>
  </si>
  <si>
    <t>685|177</t>
  </si>
  <si>
    <t>685|178</t>
  </si>
  <si>
    <t>685|179</t>
  </si>
  <si>
    <t>685|180</t>
  </si>
  <si>
    <t>685|181</t>
  </si>
  <si>
    <t>685|183</t>
  </si>
  <si>
    <t>685|265</t>
  </si>
  <si>
    <t>685|500</t>
  </si>
  <si>
    <t>685|501</t>
  </si>
  <si>
    <t>685|502</t>
  </si>
  <si>
    <t>685|632</t>
  </si>
  <si>
    <t>685|633</t>
  </si>
  <si>
    <t>685|692</t>
  </si>
  <si>
    <t>685|693</t>
  </si>
  <si>
    <t>685|701</t>
  </si>
  <si>
    <t>685|735</t>
  </si>
  <si>
    <t>685|738</t>
  </si>
  <si>
    <t>685|779</t>
  </si>
  <si>
    <t>685|780</t>
  </si>
  <si>
    <t>685|795</t>
  </si>
  <si>
    <t>736|460</t>
  </si>
  <si>
    <t>736|640</t>
  </si>
  <si>
    <t>736|641</t>
  </si>
  <si>
    <t>736|642</t>
  </si>
  <si>
    <t>736|643</t>
  </si>
  <si>
    <t>745|89</t>
  </si>
  <si>
    <t>745|90</t>
  </si>
  <si>
    <t>745|500</t>
  </si>
  <si>
    <t>745|502</t>
  </si>
  <si>
    <t>745|632</t>
  </si>
  <si>
    <t>748|46</t>
  </si>
  <si>
    <t>748|47</t>
  </si>
  <si>
    <t>748|89</t>
  </si>
  <si>
    <t>748|90</t>
  </si>
  <si>
    <t>748|133</t>
  </si>
  <si>
    <t>748|456</t>
  </si>
  <si>
    <t>748|500</t>
  </si>
  <si>
    <t>748|632</t>
  </si>
  <si>
    <t>750|1</t>
  </si>
  <si>
    <t>754|1</t>
  </si>
  <si>
    <t>754|49</t>
  </si>
  <si>
    <t>754|456</t>
  </si>
  <si>
    <t>754|500</t>
  </si>
  <si>
    <t>754|735</t>
  </si>
  <si>
    <t>754|736</t>
  </si>
  <si>
    <t>754|779</t>
  </si>
  <si>
    <t>757|1</t>
  </si>
  <si>
    <t>757|2</t>
  </si>
  <si>
    <t>757|3</t>
  </si>
  <si>
    <t>757|89</t>
  </si>
  <si>
    <t>757|265</t>
  </si>
  <si>
    <t>757|266</t>
  </si>
  <si>
    <t>757|588</t>
  </si>
  <si>
    <t>757|632</t>
  </si>
  <si>
    <t>757|676</t>
  </si>
  <si>
    <t>758|45</t>
  </si>
  <si>
    <t>758|89</t>
  </si>
  <si>
    <t>758|353</t>
  </si>
  <si>
    <t>760|1</t>
  </si>
  <si>
    <t>760|5</t>
  </si>
  <si>
    <t>760|89</t>
  </si>
  <si>
    <t>760|177</t>
  </si>
  <si>
    <t>760|178</t>
  </si>
  <si>
    <t>760|179</t>
  </si>
  <si>
    <t>760|180</t>
  </si>
  <si>
    <t>760|265</t>
  </si>
  <si>
    <t>760|500</t>
  </si>
  <si>
    <t>760|632</t>
  </si>
  <si>
    <t>760|635</t>
  </si>
  <si>
    <t>773|89</t>
  </si>
  <si>
    <t>773|90</t>
  </si>
  <si>
    <t>773|91</t>
  </si>
  <si>
    <t>773|92</t>
  </si>
  <si>
    <t>773|456</t>
  </si>
  <si>
    <t>773|632</t>
  </si>
  <si>
    <t>773|633</t>
  </si>
  <si>
    <t>773|635</t>
  </si>
  <si>
    <t>773|735</t>
  </si>
  <si>
    <t>773|779</t>
  </si>
  <si>
    <t>775|95</t>
  </si>
  <si>
    <t>775|225</t>
  </si>
  <si>
    <t>775|226</t>
  </si>
  <si>
    <t>775|460</t>
  </si>
  <si>
    <t>775|632</t>
  </si>
  <si>
    <t>775|640</t>
  </si>
  <si>
    <t>775|641</t>
  </si>
  <si>
    <t>779|456</t>
  </si>
  <si>
    <t>779|632</t>
  </si>
  <si>
    <t>779|735</t>
  </si>
  <si>
    <t>779|779</t>
  </si>
  <si>
    <t>784|221</t>
  </si>
  <si>
    <t>784|309</t>
  </si>
  <si>
    <t>784|632</t>
  </si>
  <si>
    <t>788|133</t>
  </si>
  <si>
    <t>788|456</t>
  </si>
  <si>
    <t>788|500</t>
  </si>
  <si>
    <t>788|676</t>
  </si>
  <si>
    <t>788|700</t>
  </si>
  <si>
    <t>792|1</t>
  </si>
  <si>
    <t>792|2</t>
  </si>
  <si>
    <t>792|3</t>
  </si>
  <si>
    <t>792|4</t>
  </si>
  <si>
    <t>792|5</t>
  </si>
  <si>
    <t>792|6</t>
  </si>
  <si>
    <t>792|89</t>
  </si>
  <si>
    <t>792|90</t>
  </si>
  <si>
    <t>792|91</t>
  </si>
  <si>
    <t>792|92</t>
  </si>
  <si>
    <t>792|93</t>
  </si>
  <si>
    <t>792|94</t>
  </si>
  <si>
    <t>792|133</t>
  </si>
  <si>
    <t>792|221</t>
  </si>
  <si>
    <t>792|222</t>
  </si>
  <si>
    <t>792|223</t>
  </si>
  <si>
    <t>792|265</t>
  </si>
  <si>
    <t>792|500</t>
  </si>
  <si>
    <t>792|501</t>
  </si>
  <si>
    <t>792|588</t>
  </si>
  <si>
    <t>792|632</t>
  </si>
  <si>
    <t>792|633</t>
  </si>
  <si>
    <t>792|735</t>
  </si>
  <si>
    <t>792|737</t>
  </si>
  <si>
    <t>792|739</t>
  </si>
  <si>
    <t>792|867</t>
  </si>
  <si>
    <t>796|45</t>
  </si>
  <si>
    <t>796|89</t>
  </si>
  <si>
    <t>796|133</t>
  </si>
  <si>
    <t>796|632</t>
  </si>
  <si>
    <t>802|89</t>
  </si>
  <si>
    <t>802|133</t>
  </si>
  <si>
    <t>803|45</t>
  </si>
  <si>
    <t>803|89</t>
  </si>
  <si>
    <t>803|133</t>
  </si>
  <si>
    <t>803|225</t>
  </si>
  <si>
    <t>803|460</t>
  </si>
  <si>
    <t>803|632</t>
  </si>
  <si>
    <t>805|177</t>
  </si>
  <si>
    <t>805|265</t>
  </si>
  <si>
    <t>805|353</t>
  </si>
  <si>
    <t>820|177</t>
  </si>
  <si>
    <t>820|502</t>
  </si>
  <si>
    <t>820|503</t>
  </si>
  <si>
    <t>820|633</t>
  </si>
  <si>
    <t>820|635</t>
  </si>
  <si>
    <t>830|7</t>
  </si>
  <si>
    <t>830|8</t>
  </si>
  <si>
    <t>830|10</t>
  </si>
  <si>
    <t>830|11</t>
  </si>
  <si>
    <t>830|102</t>
  </si>
  <si>
    <t>830|103</t>
  </si>
  <si>
    <t>830|180</t>
  </si>
  <si>
    <t>830|183</t>
  </si>
  <si>
    <t>830|441</t>
  </si>
  <si>
    <t>830|507</t>
  </si>
  <si>
    <t>830|508</t>
  </si>
  <si>
    <t>830|555</t>
  </si>
  <si>
    <t>830|636</t>
  </si>
  <si>
    <t>830|637</t>
  </si>
  <si>
    <t>830|638</t>
  </si>
  <si>
    <t>830|750</t>
  </si>
  <si>
    <t>830|868</t>
  </si>
  <si>
    <t>855|1</t>
  </si>
  <si>
    <t>855|133</t>
  </si>
  <si>
    <t>855|500</t>
  </si>
  <si>
    <t>870|1</t>
  </si>
  <si>
    <t>870|2</t>
  </si>
  <si>
    <t>870|3</t>
  </si>
  <si>
    <t>870|4</t>
  </si>
  <si>
    <t>870|5</t>
  </si>
  <si>
    <t>870|6</t>
  </si>
  <si>
    <t>870|7</t>
  </si>
  <si>
    <t>870|8</t>
  </si>
  <si>
    <t>870|9</t>
  </si>
  <si>
    <t>870|10</t>
  </si>
  <si>
    <t>870|45</t>
  </si>
  <si>
    <t>870|46</t>
  </si>
  <si>
    <t>870|47</t>
  </si>
  <si>
    <t>870|48</t>
  </si>
  <si>
    <t>870|49</t>
  </si>
  <si>
    <t>870|50</t>
  </si>
  <si>
    <t>870|51</t>
  </si>
  <si>
    <t>870|52</t>
  </si>
  <si>
    <t>870|53</t>
  </si>
  <si>
    <t>870|54</t>
  </si>
  <si>
    <t>870|55</t>
  </si>
  <si>
    <t>870|60</t>
  </si>
  <si>
    <t>870|65</t>
  </si>
  <si>
    <t>870|89</t>
  </si>
  <si>
    <t>870|90</t>
  </si>
  <si>
    <t>870|91</t>
  </si>
  <si>
    <t>870|93</t>
  </si>
  <si>
    <t>870|94</t>
  </si>
  <si>
    <t>870|95</t>
  </si>
  <si>
    <t>870|96</t>
  </si>
  <si>
    <t>870|97</t>
  </si>
  <si>
    <t>870|98</t>
  </si>
  <si>
    <t>870|99</t>
  </si>
  <si>
    <t>870|100</t>
  </si>
  <si>
    <t>870|101</t>
  </si>
  <si>
    <t>870|102</t>
  </si>
  <si>
    <t>870|103</t>
  </si>
  <si>
    <t>870|104</t>
  </si>
  <si>
    <t>870|105</t>
  </si>
  <si>
    <t>870|106</t>
  </si>
  <si>
    <t>870|133</t>
  </si>
  <si>
    <t>870|134</t>
  </si>
  <si>
    <t>870|135</t>
  </si>
  <si>
    <t>870|136</t>
  </si>
  <si>
    <t>870|177</t>
  </si>
  <si>
    <t>870|178</t>
  </si>
  <si>
    <t>870|179</t>
  </si>
  <si>
    <t>870|180</t>
  </si>
  <si>
    <t>870|181</t>
  </si>
  <si>
    <t>870|182</t>
  </si>
  <si>
    <t>870|183</t>
  </si>
  <si>
    <t>870|184</t>
  </si>
  <si>
    <t>870|185</t>
  </si>
  <si>
    <t>870|186</t>
  </si>
  <si>
    <t>870|187</t>
  </si>
  <si>
    <t>870|188</t>
  </si>
  <si>
    <t>870|189</t>
  </si>
  <si>
    <t>870|190</t>
  </si>
  <si>
    <t>870|191</t>
  </si>
  <si>
    <t>870|192</t>
  </si>
  <si>
    <t>870|221</t>
  </si>
  <si>
    <t>870|222</t>
  </si>
  <si>
    <t>870|223</t>
  </si>
  <si>
    <t>870|224</t>
  </si>
  <si>
    <t>870|265</t>
  </si>
  <si>
    <t>870|266</t>
  </si>
  <si>
    <t>870|267</t>
  </si>
  <si>
    <t>870|268</t>
  </si>
  <si>
    <t>870|269</t>
  </si>
  <si>
    <t>870|309</t>
  </si>
  <si>
    <t>870|310</t>
  </si>
  <si>
    <t>870|353</t>
  </si>
  <si>
    <t>870|354</t>
  </si>
  <si>
    <t>870|355</t>
  </si>
  <si>
    <t>870|441</t>
  </si>
  <si>
    <t>870|456</t>
  </si>
  <si>
    <t>870|457</t>
  </si>
  <si>
    <t>870|458</t>
  </si>
  <si>
    <t>870|459</t>
  </si>
  <si>
    <t>870|460</t>
  </si>
  <si>
    <t>870|461</t>
  </si>
  <si>
    <t>870|500</t>
  </si>
  <si>
    <t>870|501</t>
  </si>
  <si>
    <t>870|503</t>
  </si>
  <si>
    <t>870|504</t>
  </si>
  <si>
    <t>870|505</t>
  </si>
  <si>
    <t>870|506</t>
  </si>
  <si>
    <t>870|507</t>
  </si>
  <si>
    <t>870|508</t>
  </si>
  <si>
    <t>870|509</t>
  </si>
  <si>
    <t>870|510</t>
  </si>
  <si>
    <t>870|544</t>
  </si>
  <si>
    <t>870|588</t>
  </si>
  <si>
    <t>870|589</t>
  </si>
  <si>
    <t>870|590</t>
  </si>
  <si>
    <t>870|591</t>
  </si>
  <si>
    <t>870|592</t>
  </si>
  <si>
    <t>870|593</t>
  </si>
  <si>
    <t>870|632</t>
  </si>
  <si>
    <t>870|633</t>
  </si>
  <si>
    <t>870|634</t>
  </si>
  <si>
    <t>870|635</t>
  </si>
  <si>
    <t>870|636</t>
  </si>
  <si>
    <t>870|637</t>
  </si>
  <si>
    <t>870|638</t>
  </si>
  <si>
    <t>870|691</t>
  </si>
  <si>
    <t>870|692</t>
  </si>
  <si>
    <t>870|693</t>
  </si>
  <si>
    <t>870|694</t>
  </si>
  <si>
    <t>870|695</t>
  </si>
  <si>
    <t>870|696</t>
  </si>
  <si>
    <t>870|700</t>
  </si>
  <si>
    <t>870|702</t>
  </si>
  <si>
    <t>870|735</t>
  </si>
  <si>
    <t>870|736</t>
  </si>
  <si>
    <t>870|737</t>
  </si>
  <si>
    <t>870|738</t>
  </si>
  <si>
    <t>870|739</t>
  </si>
  <si>
    <t>870|740</t>
  </si>
  <si>
    <t>870|779</t>
  </si>
  <si>
    <t>870|781</t>
  </si>
  <si>
    <t>870|782</t>
  </si>
  <si>
    <t>870|783</t>
  </si>
  <si>
    <t>870|784</t>
  </si>
  <si>
    <t>870|825</t>
  </si>
  <si>
    <t>870|867</t>
  </si>
  <si>
    <t>870|868</t>
  </si>
  <si>
    <t>870|869</t>
  </si>
  <si>
    <t>880|1</t>
  </si>
  <si>
    <t>880|2</t>
  </si>
  <si>
    <t>880|3</t>
  </si>
  <si>
    <t>880|4</t>
  </si>
  <si>
    <t>880|5</t>
  </si>
  <si>
    <t>880|6</t>
  </si>
  <si>
    <t>880|7</t>
  </si>
  <si>
    <t>880|8</t>
  </si>
  <si>
    <t>880|9</t>
  </si>
  <si>
    <t>880|10</t>
  </si>
  <si>
    <t>880|11</t>
  </si>
  <si>
    <t>880|12</t>
  </si>
  <si>
    <t>880|13</t>
  </si>
  <si>
    <t>880|14</t>
  </si>
  <si>
    <t>880|15</t>
  </si>
  <si>
    <t>880|16</t>
  </si>
  <si>
    <t>880|17</t>
  </si>
  <si>
    <t>880|18</t>
  </si>
  <si>
    <t>880|19</t>
  </si>
  <si>
    <t>880|20</t>
  </si>
  <si>
    <t>880|21</t>
  </si>
  <si>
    <t>880|22</t>
  </si>
  <si>
    <t>880|23</t>
  </si>
  <si>
    <t>880|24</t>
  </si>
  <si>
    <t>880|25</t>
  </si>
  <si>
    <t>880|26</t>
  </si>
  <si>
    <t>880|27</t>
  </si>
  <si>
    <t>880|28</t>
  </si>
  <si>
    <t>880|29</t>
  </si>
  <si>
    <t>880|30</t>
  </si>
  <si>
    <t>880|31</t>
  </si>
  <si>
    <t>880|32</t>
  </si>
  <si>
    <t>880|33</t>
  </si>
  <si>
    <t>880|34</t>
  </si>
  <si>
    <t>880|35</t>
  </si>
  <si>
    <t>880|36</t>
  </si>
  <si>
    <t>880|37</t>
  </si>
  <si>
    <t>880|38</t>
  </si>
  <si>
    <t>880|39</t>
  </si>
  <si>
    <t>880|40</t>
  </si>
  <si>
    <t>880|41</t>
  </si>
  <si>
    <t>880|42</t>
  </si>
  <si>
    <t>880|45</t>
  </si>
  <si>
    <t>880|46</t>
  </si>
  <si>
    <t>880|49</t>
  </si>
  <si>
    <t>880|89</t>
  </si>
  <si>
    <t>880|90</t>
  </si>
  <si>
    <t>880|91</t>
  </si>
  <si>
    <t>880|92</t>
  </si>
  <si>
    <t>880|93</t>
  </si>
  <si>
    <t>880|133</t>
  </si>
  <si>
    <t>880|134</t>
  </si>
  <si>
    <t>880|176</t>
  </si>
  <si>
    <t>880|177</t>
  </si>
  <si>
    <t>880|178</t>
  </si>
  <si>
    <t>880|179</t>
  </si>
  <si>
    <t>880|180</t>
  </si>
  <si>
    <t>880|181</t>
  </si>
  <si>
    <t>880|182</t>
  </si>
  <si>
    <t>880|309</t>
  </si>
  <si>
    <t>880|310</t>
  </si>
  <si>
    <t>880|311</t>
  </si>
  <si>
    <t>880|313</t>
  </si>
  <si>
    <t>880|315</t>
  </si>
  <si>
    <t>880|353</t>
  </si>
  <si>
    <t>880|354</t>
  </si>
  <si>
    <t>880|355</t>
  </si>
  <si>
    <t>880|356</t>
  </si>
  <si>
    <t>880|357</t>
  </si>
  <si>
    <t>880|358</t>
  </si>
  <si>
    <t>880|359</t>
  </si>
  <si>
    <t>880|456</t>
  </si>
  <si>
    <t>880|500</t>
  </si>
  <si>
    <t>880|544</t>
  </si>
  <si>
    <t>880|588</t>
  </si>
  <si>
    <t>880|589</t>
  </si>
  <si>
    <t>880|590</t>
  </si>
  <si>
    <t>880|632</t>
  </si>
  <si>
    <t>880|633</t>
  </si>
  <si>
    <t>880|634</t>
  </si>
  <si>
    <t>880|635</t>
  </si>
  <si>
    <t>880|676</t>
  </si>
  <si>
    <t>880|691</t>
  </si>
  <si>
    <t>880|692</t>
  </si>
  <si>
    <t>880|693</t>
  </si>
  <si>
    <t>880|720</t>
  </si>
  <si>
    <t>880|734</t>
  </si>
  <si>
    <t>880|735</t>
  </si>
  <si>
    <t>880|736</t>
  </si>
  <si>
    <t>880|760</t>
  </si>
  <si>
    <t>880|779</t>
  </si>
  <si>
    <t>880|867</t>
  </si>
  <si>
    <t>880|868</t>
  </si>
  <si>
    <t>880|869</t>
  </si>
  <si>
    <t>880|870</t>
  </si>
  <si>
    <t>880|871</t>
  </si>
  <si>
    <t>880|872</t>
  </si>
  <si>
    <t>880|873</t>
  </si>
  <si>
    <t>880|874</t>
  </si>
  <si>
    <t>880|875</t>
  </si>
  <si>
    <t>880|876</t>
  </si>
  <si>
    <t>880|877</t>
  </si>
  <si>
    <t>880|878</t>
  </si>
  <si>
    <t>880|879</t>
  </si>
  <si>
    <t>880|880</t>
  </si>
  <si>
    <t>880|881</t>
  </si>
  <si>
    <t>880|883</t>
  </si>
  <si>
    <t>880|884</t>
  </si>
  <si>
    <t>880|885</t>
  </si>
  <si>
    <t>880|886</t>
  </si>
  <si>
    <t>880|887</t>
  </si>
  <si>
    <t>880|888</t>
  </si>
  <si>
    <t>880|889</t>
  </si>
  <si>
    <t>880|890</t>
  </si>
  <si>
    <t>880|891</t>
  </si>
  <si>
    <t>880|900</t>
  </si>
  <si>
    <t>880|901</t>
  </si>
  <si>
    <t>882|2</t>
  </si>
  <si>
    <t>882|27</t>
  </si>
  <si>
    <t>882|28</t>
  </si>
  <si>
    <t>882|32</t>
  </si>
  <si>
    <t>882|35</t>
  </si>
  <si>
    <t>882|91</t>
  </si>
  <si>
    <t>882|178</t>
  </si>
  <si>
    <t>882|181</t>
  </si>
  <si>
    <t>882|353</t>
  </si>
  <si>
    <t>882|501</t>
  </si>
  <si>
    <t>882|590</t>
  </si>
  <si>
    <t>882|632</t>
  </si>
  <si>
    <t>882|633</t>
  </si>
  <si>
    <t>882|676</t>
  </si>
  <si>
    <t>884|1</t>
  </si>
  <si>
    <t>884|3</t>
  </si>
  <si>
    <t>884|4</t>
  </si>
  <si>
    <t>884|5</t>
  </si>
  <si>
    <t>884|7</t>
  </si>
  <si>
    <t>884|9</t>
  </si>
  <si>
    <t>884|11</t>
  </si>
  <si>
    <t>884|13</t>
  </si>
  <si>
    <t>884|14</t>
  </si>
  <si>
    <t>884|15</t>
  </si>
  <si>
    <t>884|16</t>
  </si>
  <si>
    <t>884|17</t>
  </si>
  <si>
    <t>884|18</t>
  </si>
  <si>
    <t>884|19</t>
  </si>
  <si>
    <t>884|21</t>
  </si>
  <si>
    <t>884|41</t>
  </si>
  <si>
    <t>884|45</t>
  </si>
  <si>
    <t>884|136</t>
  </si>
  <si>
    <t>884|175</t>
  </si>
  <si>
    <t>884|176</t>
  </si>
  <si>
    <t>884|177</t>
  </si>
  <si>
    <t>884|179</t>
  </si>
  <si>
    <t>884|200</t>
  </si>
  <si>
    <t>884|309</t>
  </si>
  <si>
    <t>884|353</t>
  </si>
  <si>
    <t>884|355</t>
  </si>
  <si>
    <t>884|357</t>
  </si>
  <si>
    <t>884|359</t>
  </si>
  <si>
    <t>884|361</t>
  </si>
  <si>
    <t>884|501</t>
  </si>
  <si>
    <t>884|544</t>
  </si>
  <si>
    <t>884|588</t>
  </si>
  <si>
    <t>884|675</t>
  </si>
  <si>
    <t>884|871</t>
  </si>
  <si>
    <t>884|872</t>
  </si>
  <si>
    <t>886|1</t>
  </si>
  <si>
    <t>886|2</t>
  </si>
  <si>
    <t>886|3</t>
  </si>
  <si>
    <t>886|4</t>
  </si>
  <si>
    <t>886|5</t>
  </si>
  <si>
    <t>886|6</t>
  </si>
  <si>
    <t>886|7</t>
  </si>
  <si>
    <t>886|8</t>
  </si>
  <si>
    <t>886|9</t>
  </si>
  <si>
    <t>886|10</t>
  </si>
  <si>
    <t>886|11</t>
  </si>
  <si>
    <t>886|12</t>
  </si>
  <si>
    <t>886|13</t>
  </si>
  <si>
    <t>886|14</t>
  </si>
  <si>
    <t>886|15</t>
  </si>
  <si>
    <t>886|16</t>
  </si>
  <si>
    <t>886|17</t>
  </si>
  <si>
    <t>886|18</t>
  </si>
  <si>
    <t>886|19</t>
  </si>
  <si>
    <t>886|20</t>
  </si>
  <si>
    <t>886|21</t>
  </si>
  <si>
    <t>886|22</t>
  </si>
  <si>
    <t>886|24</t>
  </si>
  <si>
    <t>886|25</t>
  </si>
  <si>
    <t>886|26</t>
  </si>
  <si>
    <t>886|27</t>
  </si>
  <si>
    <t>886|28</t>
  </si>
  <si>
    <t>886|29</t>
  </si>
  <si>
    <t>886|30</t>
  </si>
  <si>
    <t>886|31</t>
  </si>
  <si>
    <t>886|35</t>
  </si>
  <si>
    <t>886|45</t>
  </si>
  <si>
    <t>886|91</t>
  </si>
  <si>
    <t>886|95</t>
  </si>
  <si>
    <t>886|135</t>
  </si>
  <si>
    <t>886|177</t>
  </si>
  <si>
    <t>886|178</t>
  </si>
  <si>
    <t>886|250</t>
  </si>
  <si>
    <t>886|309</t>
  </si>
  <si>
    <t>886|310</t>
  </si>
  <si>
    <t>886|353</t>
  </si>
  <si>
    <t>886|355</t>
  </si>
  <si>
    <t>886|357</t>
  </si>
  <si>
    <t>886|359</t>
  </si>
  <si>
    <t>886|456</t>
  </si>
  <si>
    <t>886|501</t>
  </si>
  <si>
    <t>886|588</t>
  </si>
  <si>
    <t>886|589</t>
  </si>
  <si>
    <t>886|632</t>
  </si>
  <si>
    <t>886|634</t>
  </si>
  <si>
    <t>886|636</t>
  </si>
  <si>
    <t>886|691</t>
  </si>
  <si>
    <t>886|692</t>
  </si>
  <si>
    <t>886|735</t>
  </si>
  <si>
    <t>886|814</t>
  </si>
  <si>
    <t>886|815</t>
  </si>
  <si>
    <t>886|867</t>
  </si>
  <si>
    <t>886|868</t>
  </si>
  <si>
    <t>886|869</t>
  </si>
  <si>
    <t>886|870</t>
  </si>
  <si>
    <t>886|871</t>
  </si>
  <si>
    <t>886|872</t>
  </si>
  <si>
    <t>886|873</t>
  </si>
  <si>
    <t>888|20</t>
  </si>
  <si>
    <t>888|21</t>
  </si>
  <si>
    <t>888|22</t>
  </si>
  <si>
    <t>888|23</t>
  </si>
  <si>
    <t>888|24</t>
  </si>
  <si>
    <t>888|25</t>
  </si>
  <si>
    <t>888|26</t>
  </si>
  <si>
    <t>888|27</t>
  </si>
  <si>
    <t>888|100</t>
  </si>
  <si>
    <t>888|101</t>
  </si>
  <si>
    <t>888|102</t>
  </si>
  <si>
    <t>888|103</t>
  </si>
  <si>
    <t>888|104</t>
  </si>
  <si>
    <t>888|105</t>
  </si>
  <si>
    <t>888|150</t>
  </si>
  <si>
    <t>888|151</t>
  </si>
  <si>
    <t>888|152</t>
  </si>
  <si>
    <t>888|153</t>
  </si>
  <si>
    <t>888|154</t>
  </si>
  <si>
    <t>888|155</t>
  </si>
  <si>
    <t>888|322</t>
  </si>
  <si>
    <t>888|330</t>
  </si>
  <si>
    <t>888|331</t>
  </si>
  <si>
    <t>888|360</t>
  </si>
  <si>
    <t>888|361</t>
  </si>
  <si>
    <t>888|362</t>
  </si>
  <si>
    <t>888|363</t>
  </si>
  <si>
    <t>888|364</t>
  </si>
  <si>
    <t>888|365</t>
  </si>
  <si>
    <t>888|370</t>
  </si>
  <si>
    <t>888|371</t>
  </si>
  <si>
    <t>888|520</t>
  </si>
  <si>
    <t>888|521</t>
  </si>
  <si>
    <t>888|522</t>
  </si>
  <si>
    <t>888|523</t>
  </si>
  <si>
    <t>888|580</t>
  </si>
  <si>
    <t>888|755</t>
  </si>
  <si>
    <t>888|756</t>
  </si>
  <si>
    <t>888|757</t>
  </si>
  <si>
    <t>888|758</t>
  </si>
  <si>
    <t>888|759</t>
  </si>
  <si>
    <t>888|760</t>
  </si>
  <si>
    <t>888|761</t>
  </si>
  <si>
    <t>888|762</t>
  </si>
  <si>
    <t>890|500</t>
  </si>
  <si>
    <t>890|501</t>
  </si>
  <si>
    <t>890|502</t>
  </si>
  <si>
    <t>890|505</t>
  </si>
  <si>
    <t>905|1</t>
  </si>
  <si>
    <t>905|45</t>
  </si>
  <si>
    <t>905|46</t>
  </si>
  <si>
    <t>905|89</t>
  </si>
  <si>
    <t>905|353</t>
  </si>
  <si>
    <t>905|456</t>
  </si>
  <si>
    <t>905|588</t>
  </si>
  <si>
    <t>905|632</t>
  </si>
  <si>
    <t>905|735</t>
  </si>
  <si>
    <t>905|739</t>
  </si>
  <si>
    <t>910|1</t>
  </si>
  <si>
    <t>910|2</t>
  </si>
  <si>
    <t>910|3</t>
  </si>
  <si>
    <t>910|4</t>
  </si>
  <si>
    <t>910|5</t>
  </si>
  <si>
    <t>910|6</t>
  </si>
  <si>
    <t>910|8</t>
  </si>
  <si>
    <t>910|9</t>
  </si>
  <si>
    <t>910|10</t>
  </si>
  <si>
    <t>910|45</t>
  </si>
  <si>
    <t>910|46</t>
  </si>
  <si>
    <t>910|47</t>
  </si>
  <si>
    <t>910|48</t>
  </si>
  <si>
    <t>910|89</t>
  </si>
  <si>
    <t>910|90</t>
  </si>
  <si>
    <t>910|91</t>
  </si>
  <si>
    <t>910|92</t>
  </si>
  <si>
    <t>910|93</t>
  </si>
  <si>
    <t>910|94</t>
  </si>
  <si>
    <t>910|95</t>
  </si>
  <si>
    <t>910|96</t>
  </si>
  <si>
    <t>910|97</t>
  </si>
  <si>
    <t>910|98</t>
  </si>
  <si>
    <t>910|99</t>
  </si>
  <si>
    <t>910|100</t>
  </si>
  <si>
    <t>910|101</t>
  </si>
  <si>
    <t>910|102</t>
  </si>
  <si>
    <t>910|133</t>
  </si>
  <si>
    <t>910|134</t>
  </si>
  <si>
    <t>910|135</t>
  </si>
  <si>
    <t>910|136</t>
  </si>
  <si>
    <t>910|177</t>
  </si>
  <si>
    <t>910|178</t>
  </si>
  <si>
    <t>910|179</t>
  </si>
  <si>
    <t>910|180</t>
  </si>
  <si>
    <t>910|181</t>
  </si>
  <si>
    <t>910|182</t>
  </si>
  <si>
    <t>910|183</t>
  </si>
  <si>
    <t>910|184</t>
  </si>
  <si>
    <t>910|185</t>
  </si>
  <si>
    <t>910|186</t>
  </si>
  <si>
    <t>910|221</t>
  </si>
  <si>
    <t>910|222</t>
  </si>
  <si>
    <t>910|223</t>
  </si>
  <si>
    <t>910|224</t>
  </si>
  <si>
    <t>910|225</t>
  </si>
  <si>
    <t>910|226</t>
  </si>
  <si>
    <t>910|227</t>
  </si>
  <si>
    <t>910|228</t>
  </si>
  <si>
    <t>910|229</t>
  </si>
  <si>
    <t>910|265</t>
  </si>
  <si>
    <t>910|266</t>
  </si>
  <si>
    <t>910|267</t>
  </si>
  <si>
    <t>910|268</t>
  </si>
  <si>
    <t>910|269</t>
  </si>
  <si>
    <t>910|353</t>
  </si>
  <si>
    <t>910|397</t>
  </si>
  <si>
    <t>910|445</t>
  </si>
  <si>
    <t>910|456</t>
  </si>
  <si>
    <t>910|457</t>
  </si>
  <si>
    <t>910|500</t>
  </si>
  <si>
    <t>910|501</t>
  </si>
  <si>
    <t>910|502</t>
  </si>
  <si>
    <t>910|503</t>
  </si>
  <si>
    <t>910|504</t>
  </si>
  <si>
    <t>910|505</t>
  </si>
  <si>
    <t>910|506</t>
  </si>
  <si>
    <t>910|507</t>
  </si>
  <si>
    <t>910|508</t>
  </si>
  <si>
    <t>910|509</t>
  </si>
  <si>
    <t>910|632</t>
  </si>
  <si>
    <t>910|633</t>
  </si>
  <si>
    <t>910|634</t>
  </si>
  <si>
    <t>910|635</t>
  </si>
  <si>
    <t>910|636</t>
  </si>
  <si>
    <t>910|637</t>
  </si>
  <si>
    <t>910|638</t>
  </si>
  <si>
    <t>910|639</t>
  </si>
  <si>
    <t>910|640</t>
  </si>
  <si>
    <t>910|641</t>
  </si>
  <si>
    <t>910|643</t>
  </si>
  <si>
    <t>910|691</t>
  </si>
  <si>
    <t>910|692</t>
  </si>
  <si>
    <t>910|693</t>
  </si>
  <si>
    <t>910|694</t>
  </si>
  <si>
    <t>910|735</t>
  </si>
  <si>
    <t>910|736</t>
  </si>
  <si>
    <t>910|737</t>
  </si>
  <si>
    <t>910|738</t>
  </si>
  <si>
    <t>910|779</t>
  </si>
  <si>
    <t>910|780</t>
  </si>
  <si>
    <t>910|781</t>
  </si>
  <si>
    <t>910|823</t>
  </si>
  <si>
    <t>930|2</t>
  </si>
  <si>
    <t>930|3</t>
  </si>
  <si>
    <t>930|4</t>
  </si>
  <si>
    <t>930|90</t>
  </si>
  <si>
    <t>930|91</t>
  </si>
  <si>
    <t>930|177</t>
  </si>
  <si>
    <t>930|500</t>
  </si>
  <si>
    <t>930|501</t>
  </si>
  <si>
    <t>930|691</t>
  </si>
  <si>
    <t>930|740</t>
  </si>
  <si>
    <t>950|1</t>
  </si>
  <si>
    <t>950|177</t>
  </si>
  <si>
    <t>950|180</t>
  </si>
  <si>
    <t>950|200</t>
  </si>
  <si>
    <t>950|250</t>
  </si>
  <si>
    <t>950|300</t>
  </si>
  <si>
    <t>960|1</t>
  </si>
  <si>
    <t>960|2</t>
  </si>
  <si>
    <t>960|3</t>
  </si>
  <si>
    <t>960|89</t>
  </si>
  <si>
    <t>960|177</t>
  </si>
  <si>
    <t>960|221</t>
  </si>
  <si>
    <t>960|691</t>
  </si>
  <si>
    <t>960|735</t>
  </si>
  <si>
    <t>960|736</t>
  </si>
  <si>
    <t>965|1</t>
  </si>
  <si>
    <t>965|89</t>
  </si>
  <si>
    <t>970|133</t>
  </si>
  <si>
    <t>970|134</t>
  </si>
  <si>
    <t>980|45</t>
  </si>
  <si>
    <t>980|500</t>
  </si>
  <si>
    <t>980|501</t>
  </si>
  <si>
    <t>980|502</t>
  </si>
  <si>
    <t>980|735</t>
  </si>
  <si>
    <t>980|736</t>
  </si>
  <si>
    <t>990|1</t>
  </si>
  <si>
    <t>990|2</t>
  </si>
  <si>
    <t>990|3</t>
  </si>
  <si>
    <t>990|4</t>
  </si>
  <si>
    <t>990|5</t>
  </si>
  <si>
    <t>990|6</t>
  </si>
  <si>
    <t>990|89</t>
  </si>
  <si>
    <t>990|133</t>
  </si>
  <si>
    <t>990|177</t>
  </si>
  <si>
    <t>990|456</t>
  </si>
  <si>
    <t>990|632</t>
  </si>
  <si>
    <t>990|633</t>
  </si>
  <si>
    <t>990|735</t>
  </si>
  <si>
    <t>990|736</t>
  </si>
  <si>
    <t>Cód. Família</t>
  </si>
  <si>
    <t>Percentual de Desconto</t>
  </si>
  <si>
    <t>Data de Referência**</t>
  </si>
  <si>
    <t>Fonte de Referência**</t>
  </si>
  <si>
    <t>ORÇAMENTO</t>
  </si>
  <si>
    <t>Nº Item</t>
  </si>
  <si>
    <t>Tipo de Orçamento</t>
  </si>
  <si>
    <t>PROPOSTA</t>
  </si>
  <si>
    <t>Não se aplica</t>
  </si>
  <si>
    <t>Outros Serviços</t>
  </si>
  <si>
    <t>Alienação de Bens</t>
  </si>
  <si>
    <t>Compras</t>
  </si>
  <si>
    <t>Compras e Outros Serviços</t>
  </si>
  <si>
    <t>Locações</t>
  </si>
  <si>
    <t>Concessão</t>
  </si>
  <si>
    <t>Permissão</t>
  </si>
  <si>
    <t>Tipo de Orcamento</t>
  </si>
  <si>
    <t>Mão-de-obra</t>
  </si>
  <si>
    <t>Material</t>
  </si>
  <si>
    <t>Mão-de-obra e material</t>
  </si>
  <si>
    <t>Serviço</t>
  </si>
  <si>
    <t>txkm</t>
  </si>
  <si>
    <t>m</t>
  </si>
  <si>
    <t>m2</t>
  </si>
  <si>
    <t>m3</t>
  </si>
  <si>
    <t>l</t>
  </si>
  <si>
    <t>g</t>
  </si>
  <si>
    <t>t</t>
  </si>
  <si>
    <t>kg</t>
  </si>
  <si>
    <t>un</t>
  </si>
  <si>
    <t>cx</t>
  </si>
  <si>
    <t>pac</t>
  </si>
  <si>
    <t>bg</t>
  </si>
  <si>
    <t>bisnaga</t>
  </si>
  <si>
    <t>cap</t>
  </si>
  <si>
    <t>cápsula</t>
  </si>
  <si>
    <t>com</t>
  </si>
  <si>
    <t>comprimido</t>
  </si>
  <si>
    <t>cj</t>
  </si>
  <si>
    <t>conjunto</t>
  </si>
  <si>
    <t>dia</t>
  </si>
  <si>
    <t>drg</t>
  </si>
  <si>
    <t>drágea</t>
  </si>
  <si>
    <t>emb</t>
  </si>
  <si>
    <t>embalagem</t>
  </si>
  <si>
    <t>env</t>
  </si>
  <si>
    <t>envelope</t>
  </si>
  <si>
    <t>fd</t>
  </si>
  <si>
    <t>fardo</t>
  </si>
  <si>
    <t>fr</t>
  </si>
  <si>
    <t>frasco</t>
  </si>
  <si>
    <t>gal</t>
  </si>
  <si>
    <t>galão</t>
  </si>
  <si>
    <t>h</t>
  </si>
  <si>
    <t>hora</t>
  </si>
  <si>
    <t>kit</t>
  </si>
  <si>
    <t>kwh</t>
  </si>
  <si>
    <t>quilowatt-hora</t>
  </si>
  <si>
    <t>lt</t>
  </si>
  <si>
    <t>lata</t>
  </si>
  <si>
    <t>mês</t>
  </si>
  <si>
    <t>mil</t>
  </si>
  <si>
    <t>milheiro</t>
  </si>
  <si>
    <t>par</t>
  </si>
  <si>
    <t>peça</t>
  </si>
  <si>
    <t>rl</t>
  </si>
  <si>
    <t>rolo</t>
  </si>
  <si>
    <t>sc</t>
  </si>
  <si>
    <t>saco</t>
  </si>
  <si>
    <t>tb</t>
  </si>
  <si>
    <t>tubo</t>
  </si>
  <si>
    <t>vd</t>
  </si>
  <si>
    <t>vidro</t>
  </si>
  <si>
    <t>Descrição Unidade</t>
  </si>
  <si>
    <t>Sigla</t>
  </si>
  <si>
    <t>Qtd. Itens Orçamento</t>
  </si>
  <si>
    <t>tonelada.quilometro</t>
  </si>
  <si>
    <t>**Campos de preenchimento obrigatório para licitação composta por lotes</t>
  </si>
  <si>
    <t>Nº do lote**</t>
  </si>
  <si>
    <t>Descrição do Lote**</t>
  </si>
  <si>
    <t>IDENTIFICAÇÃO</t>
  </si>
  <si>
    <t>CNPJ*</t>
  </si>
  <si>
    <t>Nº  do lote</t>
  </si>
  <si>
    <t>Nº Ordem</t>
  </si>
  <si>
    <t>Descrição do item</t>
  </si>
  <si>
    <t>Qtd.</t>
  </si>
  <si>
    <t>Unid.</t>
  </si>
  <si>
    <t>N° Ordem</t>
  </si>
  <si>
    <t>Nº Item*</t>
  </si>
  <si>
    <t>Nº  do Lote***</t>
  </si>
  <si>
    <t>Preço T. Estimado</t>
  </si>
  <si>
    <t>*Preenchimento obrigatório</t>
  </si>
  <si>
    <t>***Obrigatório só para licitação composta por Lotes</t>
  </si>
  <si>
    <t>m3xkm</t>
  </si>
  <si>
    <t>mes</t>
  </si>
  <si>
    <t>km</t>
  </si>
  <si>
    <t>quilometro</t>
  </si>
  <si>
    <t>km2</t>
  </si>
  <si>
    <t>quilometro quadrado</t>
  </si>
  <si>
    <t>hectare</t>
  </si>
  <si>
    <t>secao</t>
  </si>
  <si>
    <t>seção</t>
  </si>
  <si>
    <t>ha</t>
  </si>
  <si>
    <t>SMOV/PMPA</t>
  </si>
  <si>
    <t>SINAPI</t>
  </si>
  <si>
    <t>CORSAN</t>
  </si>
  <si>
    <t>Fonte de Rerefência</t>
  </si>
  <si>
    <t>DAER</t>
  </si>
  <si>
    <t>SICRO/DNIT</t>
  </si>
  <si>
    <t>PLEO/FRANARIN</t>
  </si>
  <si>
    <t>dz</t>
  </si>
  <si>
    <t>dúzia</t>
  </si>
  <si>
    <t>pc</t>
  </si>
  <si>
    <t>Tipo de Objeto*</t>
  </si>
  <si>
    <t>Código</t>
  </si>
  <si>
    <t>apoio1</t>
  </si>
  <si>
    <t>apoio2</t>
  </si>
  <si>
    <t>alimentacao humana especial/manipuladas/fracionada</t>
  </si>
  <si>
    <t>Código Família</t>
  </si>
  <si>
    <t>Licitante</t>
  </si>
  <si>
    <t>ORSE</t>
  </si>
  <si>
    <t>SEINFRA</t>
  </si>
  <si>
    <t>TCPO/PINI</t>
  </si>
  <si>
    <t>CUB/SINDUSCON</t>
  </si>
  <si>
    <t xml:space="preserve">sinalização horizontal  em rodovias e aeroportos </t>
  </si>
  <si>
    <t>cadastramento  imobiliário</t>
  </si>
  <si>
    <t>aquisição de vagas  ensino infantil</t>
  </si>
  <si>
    <t>Código Subfamília</t>
  </si>
  <si>
    <t>COMPOSICAO_PROPRIA</t>
  </si>
  <si>
    <t>CONVENCAO_COLETIVA</t>
  </si>
  <si>
    <t>COTACAO</t>
  </si>
  <si>
    <t>implante sintetico</t>
  </si>
  <si>
    <t>alimentacao enteral e oral</t>
  </si>
  <si>
    <t>cereais, mucilagem e farinha lactea</t>
  </si>
  <si>
    <t>medicamento de acao no musculo esqueletico</t>
  </si>
  <si>
    <t>nutricao</t>
  </si>
  <si>
    <t>modulo para dieta enteral ou oral</t>
  </si>
  <si>
    <t>suplementos dietetico</t>
  </si>
  <si>
    <t>acao no trato urinario</t>
  </si>
  <si>
    <t>insuficiencia renal</t>
  </si>
  <si>
    <t>antimiastenicos e descurarizantes</t>
  </si>
  <si>
    <t>formula composta</t>
  </si>
  <si>
    <t>inibidor virus sincial respiratorio(vsr)</t>
  </si>
  <si>
    <t>dietoterapicos</t>
  </si>
  <si>
    <t>Cód. Subfamília</t>
  </si>
  <si>
    <t>anti-histaminicos</t>
  </si>
  <si>
    <t>antineoplasicos</t>
  </si>
  <si>
    <t>fator protecao solar (fps)</t>
  </si>
  <si>
    <t>anestesicos locais</t>
  </si>
  <si>
    <t>Atenção! Se existirem itens sem preço proposto, deixe a célula do preço unitário proposto em branco.</t>
  </si>
  <si>
    <t>bld</t>
  </si>
  <si>
    <t>balde</t>
  </si>
  <si>
    <t>ampola</t>
  </si>
  <si>
    <t>amp</t>
  </si>
  <si>
    <t>bandeja</t>
  </si>
  <si>
    <t>band</t>
  </si>
  <si>
    <t>brr</t>
  </si>
  <si>
    <t>barra</t>
  </si>
  <si>
    <t>bloco</t>
  </si>
  <si>
    <t>bl</t>
  </si>
  <si>
    <t>bobina</t>
  </si>
  <si>
    <t>bob</t>
  </si>
  <si>
    <t>bls</t>
  </si>
  <si>
    <t>bolsa</t>
  </si>
  <si>
    <t>bombona</t>
  </si>
  <si>
    <t>centimetro</t>
  </si>
  <si>
    <t>bomb</t>
  </si>
  <si>
    <t>cm</t>
  </si>
  <si>
    <t>cento</t>
  </si>
  <si>
    <t>crg</t>
  </si>
  <si>
    <t>carga</t>
  </si>
  <si>
    <t>cart</t>
  </si>
  <si>
    <t>cartela</t>
  </si>
  <si>
    <t>chapa</t>
  </si>
  <si>
    <t>ch</t>
  </si>
  <si>
    <t>dose</t>
  </si>
  <si>
    <t>ades</t>
  </si>
  <si>
    <t>adesivo</t>
  </si>
  <si>
    <t>flaconete</t>
  </si>
  <si>
    <t>flac</t>
  </si>
  <si>
    <t>folha</t>
  </si>
  <si>
    <t>fl</t>
  </si>
  <si>
    <t>fita</t>
  </si>
  <si>
    <t>litro diluido</t>
  </si>
  <si>
    <t>ml</t>
  </si>
  <si>
    <t>mililitro</t>
  </si>
  <si>
    <t>min</t>
  </si>
  <si>
    <t>minuto</t>
  </si>
  <si>
    <t>mol</t>
  </si>
  <si>
    <t>molho</t>
  </si>
  <si>
    <t>pt</t>
  </si>
  <si>
    <t>ponto</t>
  </si>
  <si>
    <t>ref</t>
  </si>
  <si>
    <t>refil</t>
  </si>
  <si>
    <t>sch</t>
  </si>
  <si>
    <t>sem</t>
  </si>
  <si>
    <t>semestre</t>
  </si>
  <si>
    <t>ser</t>
  </si>
  <si>
    <t>seringa</t>
  </si>
  <si>
    <t>sup</t>
  </si>
  <si>
    <t>tst</t>
  </si>
  <si>
    <t>teste</t>
  </si>
  <si>
    <t>tx</t>
  </si>
  <si>
    <t>taxa</t>
  </si>
  <si>
    <t>tira</t>
  </si>
  <si>
    <t>tubete</t>
  </si>
  <si>
    <t>tbt</t>
  </si>
  <si>
    <t>gfa</t>
  </si>
  <si>
    <t>garrafa</t>
  </si>
  <si>
    <t>vg</t>
  </si>
  <si>
    <t>viagem</t>
  </si>
  <si>
    <t>jg</t>
  </si>
  <si>
    <t>jogo</t>
  </si>
  <si>
    <t>rd</t>
  </si>
  <si>
    <t>rodada</t>
  </si>
  <si>
    <t>md</t>
  </si>
  <si>
    <t>meada</t>
  </si>
  <si>
    <t>nov</t>
  </si>
  <si>
    <t>novelo</t>
  </si>
  <si>
    <t>cn</t>
  </si>
  <si>
    <t>cone</t>
  </si>
  <si>
    <t>ldil</t>
  </si>
  <si>
    <t>ano</t>
  </si>
  <si>
    <t>bast</t>
  </si>
  <si>
    <t>bastão</t>
  </si>
  <si>
    <t>bli</t>
  </si>
  <si>
    <t>blister</t>
  </si>
  <si>
    <t>carr</t>
  </si>
  <si>
    <t>carretel</t>
  </si>
  <si>
    <t>col</t>
  </si>
  <si>
    <t>coleção</t>
  </si>
  <si>
    <t>cmcol</t>
  </si>
  <si>
    <t>centimetro/coluna</t>
  </si>
  <si>
    <t>es</t>
  </si>
  <si>
    <t>estojo</t>
  </si>
  <si>
    <t>fa</t>
  </si>
  <si>
    <t>frasco-ampola</t>
  </si>
  <si>
    <t>kmrod</t>
  </si>
  <si>
    <t>quilometro rodado</t>
  </si>
  <si>
    <t>lb</t>
  </si>
  <si>
    <t>libra</t>
  </si>
  <si>
    <t>mb</t>
  </si>
  <si>
    <t>megabyte</t>
  </si>
  <si>
    <t>pg</t>
  </si>
  <si>
    <t>página</t>
  </si>
  <si>
    <t>pos</t>
  </si>
  <si>
    <t>posto</t>
  </si>
  <si>
    <t>pot</t>
  </si>
  <si>
    <t>pote</t>
  </si>
  <si>
    <t>rlt</t>
  </si>
  <si>
    <t>rolete</t>
  </si>
  <si>
    <t>sachê</t>
  </si>
  <si>
    <t>supositório</t>
  </si>
  <si>
    <t>tl</t>
  </si>
  <si>
    <t>talão</t>
  </si>
  <si>
    <t>tm</t>
  </si>
  <si>
    <t>tambor</t>
  </si>
  <si>
    <t>unidade.mês</t>
  </si>
  <si>
    <t>CEEE</t>
  </si>
  <si>
    <t>Chamamento Público / Credenciamento</t>
  </si>
  <si>
    <t>Atenção! Para incluir mais de 100 linhas de itens, selecione as células A113 a R113 e arraste as fórmulas para baixo, de acordo com o número de itens necessário.</t>
  </si>
  <si>
    <t>Atenção! Para incluir mais de 50 lotes, selecione as células A62 a G62 e arraste as fórmulas para baixo, de acordo com o número de lotes necessário.</t>
  </si>
  <si>
    <t>chi</t>
  </si>
  <si>
    <t>chp</t>
  </si>
  <si>
    <t>custo hora improdutiva</t>
  </si>
  <si>
    <t>custo hora produtiva</t>
  </si>
  <si>
    <t>bot</t>
  </si>
  <si>
    <t>botijão</t>
  </si>
  <si>
    <t>kcal</t>
  </si>
  <si>
    <t>quilocaloria</t>
  </si>
  <si>
    <t>Para incluir itens da proposta, selecione as células A13 a K13 e arraste para baixo, de acordo com o número de itens cadastrado na planilha Orçamento-base.</t>
  </si>
  <si>
    <t>Chamada Pública / PNAE</t>
  </si>
  <si>
    <t>cil</t>
  </si>
  <si>
    <t>cilindro</t>
  </si>
  <si>
    <t>fx</t>
  </si>
  <si>
    <t>feixe</t>
  </si>
  <si>
    <t>mg</t>
  </si>
  <si>
    <t>miligrama</t>
  </si>
  <si>
    <t>rm</t>
  </si>
  <si>
    <t>resma</t>
  </si>
  <si>
    <t>to</t>
  </si>
  <si>
    <t>tonel</t>
  </si>
  <si>
    <t>seman</t>
  </si>
  <si>
    <t>semana</t>
  </si>
  <si>
    <t>N° CENTRAL DE COMPRAS</t>
  </si>
  <si>
    <t>cartucho</t>
  </si>
  <si>
    <t>cr</t>
  </si>
  <si>
    <t>Leilão Eletrônico</t>
  </si>
  <si>
    <t>Leilão Presencial</t>
  </si>
  <si>
    <t>RDC Presencial</t>
  </si>
  <si>
    <t>RDC Eletrônico</t>
  </si>
  <si>
    <t>trn</t>
  </si>
  <si>
    <t>turno</t>
  </si>
  <si>
    <t>ust</t>
  </si>
  <si>
    <t>unidade de serviço técnico</t>
  </si>
  <si>
    <t>eixo</t>
  </si>
  <si>
    <t>por eixo</t>
  </si>
  <si>
    <t>metro cúbico.quilometro</t>
  </si>
  <si>
    <t>mxmes</t>
  </si>
  <si>
    <t>metro.mês</t>
  </si>
  <si>
    <t>mc</t>
  </si>
  <si>
    <t>micrograma</t>
  </si>
  <si>
    <t>fxmes</t>
  </si>
  <si>
    <t>faixa.mês</t>
  </si>
  <si>
    <t>m2mes</t>
  </si>
  <si>
    <t>metro quadrado.mês</t>
  </si>
  <si>
    <t>pas</t>
  </si>
  <si>
    <t>passageiro</t>
  </si>
  <si>
    <t>Licitação Lei 13.303/16 Eletrônico</t>
  </si>
  <si>
    <t>Licitação Lei 13.303/16 Presencial</t>
  </si>
  <si>
    <t>AGETOP_ROD</t>
  </si>
  <si>
    <t>CAERN</t>
  </si>
  <si>
    <t>SUDECAP</t>
  </si>
  <si>
    <t xml:space="preserve">AGETOP_CIVIL </t>
  </si>
  <si>
    <t>mwh</t>
  </si>
  <si>
    <t>megawatt-hora</t>
  </si>
  <si>
    <t>unmes</t>
  </si>
  <si>
    <t>pf</t>
  </si>
  <si>
    <t>ponto de função</t>
  </si>
  <si>
    <t>kwp</t>
  </si>
  <si>
    <t>quilowatt-pico</t>
  </si>
  <si>
    <t>SBC</t>
  </si>
  <si>
    <t>AGESUL</t>
  </si>
  <si>
    <t>CAEMA</t>
  </si>
  <si>
    <t>CDHU</t>
  </si>
  <si>
    <t>EMBASA</t>
  </si>
  <si>
    <t>IOPES</t>
  </si>
  <si>
    <t>SEDOP</t>
  </si>
  <si>
    <t>SETOP</t>
  </si>
  <si>
    <t>SIURB</t>
  </si>
  <si>
    <t>Concorrência Lei 14.133/21 Eletrônica</t>
  </si>
  <si>
    <t>Concorrência Lei 14.133/21 Presencial</t>
  </si>
  <si>
    <t>Pregão Lei 14.133/21 Eletrônico</t>
  </si>
  <si>
    <t>Pregão Lei 14.133/21 Presencial</t>
  </si>
  <si>
    <t>Processo de Dispensa Eletrônica</t>
  </si>
  <si>
    <t>ANP</t>
  </si>
  <si>
    <t>CAU</t>
  </si>
  <si>
    <t>CREA</t>
  </si>
  <si>
    <t>CEHOP</t>
  </si>
  <si>
    <t>CONTRATACAO_PUBLICA</t>
  </si>
  <si>
    <t>DER_PR</t>
  </si>
  <si>
    <t>kgxkm</t>
  </si>
  <si>
    <t>quilograma.quilometro</t>
  </si>
  <si>
    <t>lxkm</t>
  </si>
  <si>
    <t>litro.quilometro</t>
  </si>
  <si>
    <t>m2xkm</t>
  </si>
  <si>
    <t>metro quadrado.quilometro</t>
  </si>
  <si>
    <t>unxkm</t>
  </si>
  <si>
    <t>unidade.quilometro</t>
  </si>
  <si>
    <t>SICFER</t>
  </si>
  <si>
    <t>gb</t>
  </si>
  <si>
    <t>gigabyte</t>
  </si>
  <si>
    <t>tera</t>
  </si>
  <si>
    <t>terabyte</t>
  </si>
  <si>
    <t>PREFEITURA MUNICIPAL DE ESTÂNCIA VELHA</t>
  </si>
  <si>
    <t>88.254.883/0001-07</t>
  </si>
  <si>
    <t xml:space="preserve"> ED-16342 </t>
  </si>
  <si>
    <t>LIGAÇÃO PROVISÓRIA DE ENERGIA ELÉTRICA PARA CONTAINER</t>
  </si>
  <si>
    <t xml:space="preserve"> ED-16341 </t>
  </si>
  <si>
    <t>LIGAÇÃO PROVISÓRIA DE ÁGUA E ESGOTO PARA CONTAINER (ESCRITÓRIO DE OBRA)</t>
  </si>
  <si>
    <t xml:space="preserve">SBC </t>
  </si>
  <si>
    <t>TAPUME COM TELHA METÁLICA. AF_05/2018</t>
  </si>
  <si>
    <t>CONCRETAGEM DE RADIER, PISO DE CONCRETO OU LAJE SOBRE SOLO, FCK 30 MPA - LANÇAMENTO, ADENSAMENTO E ACABAMENTO. AF_09/2021</t>
  </si>
  <si>
    <t>REVESTIMENTO CERÂMICO PARA PAREDES INTERNAS COM PLACAS TIPO ESMALTADA EXTRA DE DIMENSÕES 60X60 CM APLICADAS NA ALTURA INTEIRA DAS PAREDES. AF_02/2023_PE</t>
  </si>
  <si>
    <t>PINTURA DE DEMARCAÇÃO DE VAGA COM TINTA EPÓXI, E = 10 CM, APLICAÇÃO MANUAL. AF_05/2021</t>
  </si>
  <si>
    <t>REGISTRO DE GAVETA BRUTO, LATÃO, ROSCÁVEL, 1", COM ACABAMENTO E CANOPLA CROMADOS - FORNECIMENTO E INSTALAÇÃO. AF_08/2021</t>
  </si>
  <si>
    <t>REGISTRO DE GAVETA BRUTO, LATÃO, ROSCÁVEL, 1 1/2", COM ACABAMENTO E CANOPLA CROMADOS - FORNECIMENTO E INSTALAÇÃO. AF_08/2021</t>
  </si>
  <si>
    <t>REGISTRO DE PRESSÃO BRUTO, LATÃO, ROSCÁVEL, 3/4", COM ACABAMENTO E CANOPLA CROMADOS - FORNECIMENTO E INSTALAÇÃO. AF_08/2021</t>
  </si>
  <si>
    <t>ENGATE FLEXÍVEL EM INOX, 1/2  X 30CM - FORNECIMENTO E INSTALAÇÃO. AF_01/2020</t>
  </si>
  <si>
    <t>BARRA DE APOIO RETA, EM ACO INOX POLIDO, COMPRIMENTO 80 CM,  FIXADA NA PAREDE - FORNECIMENTO E INSTALAÇÃO. AF_01/2020</t>
  </si>
  <si>
    <t>BARRA DE APOIO RETA, EM ACO INOX POLIDO, COMPRIMENTO 70 CM,  FIXADA NA PAREDE - FORNECIMENTO E INSTALAÇÃO. AF_01/2020</t>
  </si>
  <si>
    <t>SABONETEIRA PLASTICA TIPO DISPENSER PARA SABONETE LIQUIDO COM RESERVATORIO 800 A 1500 ML, INCLUSO FIXAÇÃO. AF_01/2020</t>
  </si>
  <si>
    <t>INTERRUPTOR SIMPLES (1 MÓDULO), 10A/250V, INCLUINDO SUPORTE E PLACA - FORNECIMENTO E INSTALAÇÃO. AF_03/2023</t>
  </si>
  <si>
    <t>INTERRUPTOR SIMPLES (2 MÓDULOS), 10A/250V, INCLUINDO SUPORTE E PLACA - FORNECIMENTO E INSTALAÇÃO. AF_03/2023</t>
  </si>
  <si>
    <t>ELETRODUTO FLEXÍVEL CORRUGADO, PEAD, DN 50 (1 1/2"), PARA REDE ENTERRADA DE DISTRIBUIÇÃO DE ENERGIA ELÉTRICA - FORNECIMENTO E INSTALAÇÃO. AF_12/2021</t>
  </si>
  <si>
    <t>ELETRODUTO FLEXÍVEL CORRUGADO, PEAD, DN 63 (2"), PARA REDE ENTERRADA DE DISTRIBUIÇÃO DE ENERGIA ELÉTRICA - FORNECIMENTO E INSTALAÇÃO. AF_12/2021</t>
  </si>
  <si>
    <t>TOMADA DE REDE RJ45 - FORNECIMENTO E INSTALAÇÃO. AF_11/2019</t>
  </si>
  <si>
    <t>1.1</t>
  </si>
  <si>
    <t>ADMINISTRAÇÃO DE OBRA</t>
  </si>
  <si>
    <t>2.1</t>
  </si>
  <si>
    <t>PLACA DE OBRA EM CHAPA DE AÇO GALVANIZADA</t>
  </si>
  <si>
    <t>2.2</t>
  </si>
  <si>
    <t>LOCAÇÃO DE SERVIÇOS DE TERRAPLANAGEM DE OBRAS CIVIS</t>
  </si>
  <si>
    <t>2.3</t>
  </si>
  <si>
    <t xml:space="preserve">C2204 </t>
  </si>
  <si>
    <t>RETIRADA DE ÁRVORES</t>
  </si>
  <si>
    <t>2.4</t>
  </si>
  <si>
    <t xml:space="preserve">C1630 </t>
  </si>
  <si>
    <t>LOCAÇÃO DA OBRA - EXECUÇÃO DE GABARITO</t>
  </si>
  <si>
    <t>2.5</t>
  </si>
  <si>
    <t>REFEITÓRIO E ALMOXARIAFADO DE OBRA</t>
  </si>
  <si>
    <t>2.6</t>
  </si>
  <si>
    <t>2.7</t>
  </si>
  <si>
    <t>2.8</t>
  </si>
  <si>
    <t>MOBILIZAÇÃO DE CONTAINER, ANDAIME E RETROESCAVADEIRA</t>
  </si>
  <si>
    <t>2.9</t>
  </si>
  <si>
    <t>2.10</t>
  </si>
  <si>
    <t>INSTALACAO PROVISÓRIA DE ENERGIA ELETRICA EM POSTE GALVANIZADO -  INCLUSIVE MEDIDOR - FORNECIMENTO E INSTALAÇÃO</t>
  </si>
  <si>
    <t>2.11</t>
  </si>
  <si>
    <t>ÍNDICE DE PREÇO PARA REMOÇÃO DE ENTULHO DECORRENTE DA EXECUÇÃO DE OBRAS (CLASSE A CONAMA - NBR 10.004 - CLASSE II-B), INCLUINDO ALUGUEL DA CAÇAMBA, CARGA, TRANSPORTE E DESCARGA EM ÁREA LICENCIADA</t>
  </si>
  <si>
    <t>2.12</t>
  </si>
  <si>
    <t xml:space="preserve">LOCACAO DE ANDAIME METALICO TIPO FACHADEIRO, LARGURA DE 1,20 M X ALTURA DE 2,0 M POR PAINEL, INCLUINDO DIAGONAIS EM X, BARRAS DE LIGACAO, SAPATAS E DEMAIS ITENS NECESSARIOS A MONTAGEM (NAO INCLUI INSTALACAO)                                                                                                                                                                                                                                                                                           </t>
  </si>
  <si>
    <t>2.13</t>
  </si>
  <si>
    <t>MONTAGEM E DESMONTAGEM DE ANDAIME MODULAR FACHADEIRO, COM PISO METÁLICO, PARA EDIFICAÇÕES COM MÚLTIPLOS PAVIMENTOS (EXCLUSIVE ANDAIME E LIMPEZA). AF_11/2017</t>
  </si>
  <si>
    <t>2.16</t>
  </si>
  <si>
    <t>MENSAL GUINCHO VELOX DE COLUNA C/ BALDE 200KG MONOF+OPERADOR</t>
  </si>
  <si>
    <t>2.18</t>
  </si>
  <si>
    <t>PLACA DE INDICAÇÃO MODELO P1 - PROIBIDO FUMAR"</t>
  </si>
  <si>
    <t>2.19</t>
  </si>
  <si>
    <t>PLACA DE INDICAÇÃO MODELO A5 - RISCO CHOQUE ELETRICO"</t>
  </si>
  <si>
    <t>2.20</t>
  </si>
  <si>
    <t>PLACA DE INDICATIVA DE "EXTINTOR" MODELO E5</t>
  </si>
  <si>
    <t>2.21</t>
  </si>
  <si>
    <t>PLACA DE INDICATIVA DE "ROTA DE FUGA" MODELO S1</t>
  </si>
  <si>
    <t>2.22</t>
  </si>
  <si>
    <t>PLACA DE INDICATIVA DE "ROTA DE FUGA" MODELO S2</t>
  </si>
  <si>
    <t>2.23</t>
  </si>
  <si>
    <t>PLACA DE INDICATIVA DE "ROTA DE FUGA" MODELO S1/S2 (DUPLA FACE)</t>
  </si>
  <si>
    <t>2.24</t>
  </si>
  <si>
    <t>PLACA DE INDICATIVA DE "ROTA DE FUGA" MODELO S12</t>
  </si>
  <si>
    <t>2.25</t>
  </si>
  <si>
    <t>EXTINTOR PO QUIMICO SECO ABC 4kg NBR 15808:2017</t>
  </si>
  <si>
    <t>2.26</t>
  </si>
  <si>
    <t>EXTINTOR GAS CARBONICO 6kg</t>
  </si>
  <si>
    <t>2.27</t>
  </si>
  <si>
    <t xml:space="preserve">C0389 </t>
  </si>
  <si>
    <t>BLOCO LUMINOSO AUTÔNOMO, LED 3W</t>
  </si>
  <si>
    <t>2.28</t>
  </si>
  <si>
    <t>SUPORTE DECORATIVO PARA EXTINTORES - REV 01/2022</t>
  </si>
  <si>
    <t>3.1</t>
  </si>
  <si>
    <t>LIMPEZA MANUAL DE VEGETAÇÃO EM TERRENO COM ENXADA.AF_05/2018</t>
  </si>
  <si>
    <t>3.2</t>
  </si>
  <si>
    <t>DEMOLIÇÃO DE ALVENARIA PARA QUALQUER TIPO DE BLOCO, DE FORMA MECANIZADA, SEM REAPROVEITAMENTO. AF_12/2017</t>
  </si>
  <si>
    <t>3.3</t>
  </si>
  <si>
    <t>REMOÇÃO DE RAÍZES REMANESCENTES DE TRONCO DE ÁRVORE COM DIÂMETRO MAIOR OU IGUAL A 0,60 M.AF_05/2018</t>
  </si>
  <si>
    <t>3.4</t>
  </si>
  <si>
    <t>CARGA, MANOBRA E DESCARGA DE ENTULHO EM CAMINHÃO BASCULANTE 6 M³ - CARGA COM ESCAVADEIRA HIDRÁULICA  (CAÇAMBA DE 0,80 M³ / 111 HP) E DESCARGA LIVRE (UNIDADE: M3). AF_07/2020</t>
  </si>
  <si>
    <t>4.1</t>
  </si>
  <si>
    <t>ESCAVAÇÃO VERTICAL PARA  EDIFICAÇÃO, COM CARGA, DESCARGA E TRANSPORTE DE SOLO DE 1ª CATEGORIA, COM ESCAVADEIRA HIDRÁULICA (CAÇAMBA: 0,8 M³ / 111 HP), FROTA DE 3 CAMINHÕES BASCULANTES DE 14 M³, DMT ATÉ 1 KM E VELOCIDADE MÉDIA 14 KM/H. AF_05/2020</t>
  </si>
  <si>
    <t>4.2</t>
  </si>
  <si>
    <t>EXECUÇÃO E COMPACTAÇÃO DE ATERRO COM SOLO PREDOMINANTEMENTE ARGILOSO - EXCLUSIVE SOLO, ESCAVAÇÃO, CARGA E TRANSPORTE. AF_11/2019</t>
  </si>
  <si>
    <t>4.3</t>
  </si>
  <si>
    <t>ARGILA OU BARRO PARA ATERRO/REATERRO (RETIRADO NA JAZIDA, SEM TRANSPORTE)</t>
  </si>
  <si>
    <t>4.4</t>
  </si>
  <si>
    <t>ESPALHAMENTO DE MATERIAL COM TRATOR DE ESTEIRAS. AF_11/2019</t>
  </si>
  <si>
    <t>4.5</t>
  </si>
  <si>
    <t>TRANSPORTE COM CAMINHÃO BASCULANTE DE 10 mm³, EM VIA URBANA PAVIMENTADA, DMT ATÉ 30 KM (UNIDADE: M3XKM). AF_07/2020</t>
  </si>
  <si>
    <t>4.6</t>
  </si>
  <si>
    <t>DESMOBILIZAÇÃO DE ESCAVADEIRA HIDRAULICA</t>
  </si>
  <si>
    <t>5.1</t>
  </si>
  <si>
    <t>ESTACA HÉLICE CONTÍNUA, DIÂMETRO DE 30 CM, INCLUSO CONCRETO FCK=30MPa E ARMADURA MÍNIMA (EXCLUSIVE MOBILIZAÇÃO, DESMOBILIZAÇÃO E BOMBEAMENTO). AF_12/2019</t>
  </si>
  <si>
    <t>5.2</t>
  </si>
  <si>
    <t>ESTACA HÉLICE CONTÍNUA , DIÂMETRO DE 50 CM, INCLUSO CONCRETO FCK=30MPa E ARMADURA MÍNIMA (EXCLUSIVE MOBILIZAÇÃO, DESMOBILIZAÇÃO E BOMBEAMENTO). AF_12/2019</t>
  </si>
  <si>
    <t>5.3</t>
  </si>
  <si>
    <t>PILARES E VIGAS - ARMAÇÃO E CONCRETAGEM</t>
  </si>
  <si>
    <t>5.4</t>
  </si>
  <si>
    <t>LAJES - ARMAÇÃO E CONCRETAGEM</t>
  </si>
  <si>
    <t>5.5</t>
  </si>
  <si>
    <t>LASTRO COM MATERIAL GRANULAR, APLICADO EM PISOS OU LAJES SOBRE SOLO, ESPESSURA DE *5 cm*. AF_08/2017</t>
  </si>
  <si>
    <t>5.6</t>
  </si>
  <si>
    <t>5.7</t>
  </si>
  <si>
    <t>APLICAÇÃO DE LONA PLÁSTICA PARA EXECUÇÃO DE PAVIMENTOS DE CONCRETO. AF_04/2022</t>
  </si>
  <si>
    <t>5.8</t>
  </si>
  <si>
    <t>FUNDAÇÕES - ARMAÇÃO E CONCRETAGEM</t>
  </si>
  <si>
    <t>5.9</t>
  </si>
  <si>
    <t>ESCADAS - ARMAÇÃO E CONCRETAGEM</t>
  </si>
  <si>
    <t>5.10</t>
  </si>
  <si>
    <t>MURO DE CONTENÇÃO - ESTRUTURA</t>
  </si>
  <si>
    <t>5.11</t>
  </si>
  <si>
    <t>DESMOBILIZAÇÃO DE PERFURATRIZ E RETROESCAVADEIRA</t>
  </si>
  <si>
    <t>7.1</t>
  </si>
  <si>
    <t>PLACA EM ACRÍLICO BRANCO (E=3MM) COM APLICAÇÃO DE TEXTOS E PICTOGRAMAS EM VINIL ADESIVO RECORTE NAS CORES ESPECIFICADAS NO ITEM 1 DO MEMORIAL DESCRITIVO. PLACA FIXADA NA PORTA COM FITA DUPLA-FACE VHB 3M COM O EIXO CENTRAL A 1,5m DO PISO. TAMANHO: 20X40cm.</t>
  </si>
  <si>
    <t>7.2</t>
  </si>
  <si>
    <t>PLACA EM ACRÍLICO BRANCO (E=3MM) COM APLICAÇÃO DE TEXTOS E PICTOGRAMAS EM VINIL ADESIVO RECORTE NAS CORES ESPECIFICADAS NO ITEM 1 DO MEMORIAL DESCRITIVO. PLACA FIXADA NA PORTA COM FITA DUPLA-FACE VHB 3M COM O EIXO CENTRAL A 1,5m DO PISO. TAMANHO: 30X30cm.</t>
  </si>
  <si>
    <t>7.3</t>
  </si>
  <si>
    <t>PLACA EM ACRÍLICO BRANCO (E=3MM) COM APLICAÇÃO DE TEXTOS E PICTOGRAMAS EM VINIL ADESIVO RECORTE NAS CORES ESPECIFICADAS NO ITEM 1 DO MEMORIAL DESCRITIVO. PLACA FIXADA NO TETO. TAMANHO: 100X20cm.</t>
  </si>
  <si>
    <t>7.4</t>
  </si>
  <si>
    <t>PLACA EM ACRÍLICO BRANCO (E=3MM) COM APLICAÇÃO DE TEXTOS E PICTOGRAMAS EM VINIL ADESIVO RECORTE NAS CORES ESPECIFICADAS NO ITEM 1 DO MEMORIAL DESCRITIVO. PLACA FIXADA NO TETO. TAMANHO: 100X40cm.</t>
  </si>
  <si>
    <t>7.5</t>
  </si>
  <si>
    <t>PLACA EM ACRÍLICO BRANCO (E=3MM) COM APLICAÇÃO DE TEXTOS E PICTOGRAMAS EM VINIL ADESIVO RECORTE NAS CORES ESPECIFICADAS NO ITEM 1 DO MEMORIAL DESCRITIVO. PLACA FIXADA NA PAREDE. TAMANHO: 100X75cm</t>
  </si>
  <si>
    <t>7.6</t>
  </si>
  <si>
    <t>TERMINAL DE AUTOATENDIMENTO PARA RETIRADA DE SENHAS COM TABLET.</t>
  </si>
  <si>
    <t>7.7</t>
  </si>
  <si>
    <t>TOTEM EM ACM COM APLICAÇÃO DE TEXTOS E SÍMBOLOS EM LETRA CAIXA EM CHAPA GALVANIZADA COM PINTURA AUTOMOTIVA NA COR BRANCA. MEDIDAS: 155 X 60 X 12cm E APLIQUE SALIENTE NA DIMENSÃO DE: 110 X 46cm.</t>
  </si>
  <si>
    <t>8.2</t>
  </si>
  <si>
    <t>ALVENARIA DE VEDAÇÃO DE BLOCOS CERÂMICOS FURADOS NA VERTICAL DE 19X19X39 cm (ESPESSURA 19 CM) E ARGAMASSA DE ASSENTAMENTO COM PREPARO EM BETONEIRA. AF_12/2021</t>
  </si>
  <si>
    <t>8.3</t>
  </si>
  <si>
    <t>PAREDE COM SISTEMA EM CHAPAS DE GESSO PARA DRYWALL, USO INTERNO, COM DUAS FACES SIMPLES E ESTRUTURA METÁLICA COM GUIAS SIMPLES PARA PAREDES COM ÁREA LÍQUIDA MENOR QUE 6 m2, COM VÃOS. AF_07/2023_PS</t>
  </si>
  <si>
    <t>8.4</t>
  </si>
  <si>
    <t>PAREDE DE GESSO ACARTONADO - DRY-WALL D95/70/60 - CHAPA 1RU /1RU ESP. 12,5MM, INSTALADO SISTEMA LAFARGE GYPSUM OU SIMILAR</t>
  </si>
  <si>
    <t>8.5</t>
  </si>
  <si>
    <t>INSTALAÇÃO DE REFORÇO METÁLICO EM PAREDE DRYWALL. AF_07/2023</t>
  </si>
  <si>
    <t>8.6</t>
  </si>
  <si>
    <t>INSTALAÇÃO DE REFORÇO DE MADEIRA EM PAREDE DRYWALL. AF_07/2023</t>
  </si>
  <si>
    <t>8.8</t>
  </si>
  <si>
    <t>IMPERMEABILIZAÇÃO DE SUPERFÍCIE COM ARGAMASSA POLIMÉRICA / MEMBRANA ACRÍLICA, 4 DEMÃOS, REFORÇADA COM VÉU DE POLIÉSTER (MAV). AF_09/2023</t>
  </si>
  <si>
    <t>8.9</t>
  </si>
  <si>
    <t>IMPERMEABILIZAÇÃO DE SUPERFÍCIE COM ARGAMASSA DE CIMENTO E AREIA, COM ADITIVO IMPERMEABILIZANTE, E = 1,5cm. AF_09/2023</t>
  </si>
  <si>
    <t>8.10</t>
  </si>
  <si>
    <t>JUNTA DE DILATAÇÃO BORRACHA TERMOPLÁSTICA ELÁSTICA (PVC) P/ CONCRETO, PERFIS DE ALUMÍNIO ESTRUTURADO</t>
  </si>
  <si>
    <t>9.1</t>
  </si>
  <si>
    <t>CHAPISCO APLICADO EM ALVENARIAS E ESTRUTURAS DE CONCRETO INTERNAS, COM COLHER DE PEDREIRO.  ARGAMASSA TRAÇO 1:3 COM PREPARO EM BETONEIRA 400L. AF_06/2014</t>
  </si>
  <si>
    <t>9.2</t>
  </si>
  <si>
    <t>MASSA ÚNICA, PARA RECEBIMENTO DE PINTURA, EM ARGAMASSA TRAÇO 1:2:8, PREPARO MECÂNICO COM BETONEIRA 400L, APLICADA MANUALMENTE EM FACES INTERNAS DE PAREDES, ESPESSURA DE 20MM, COM EXECUÇÃO DE TALISCAS. AF_06/2014</t>
  </si>
  <si>
    <t>9.3</t>
  </si>
  <si>
    <t xml:space="preserve"> C3014 </t>
  </si>
  <si>
    <t>PEDRA SÃO TOMÉ</t>
  </si>
  <si>
    <t>9.4</t>
  </si>
  <si>
    <t>REVESTIMENTO CERÂMICO PARA PAREDES INTERNAS COM PLACAS TIPO ESMALTADA EXTRA DE DIMENSÕES 60X60 CM APLICADAS A MEIA ALTURA DAS PAREDES. AF_02/2023_PE</t>
  </si>
  <si>
    <t>9.5</t>
  </si>
  <si>
    <t>9.6</t>
  </si>
  <si>
    <t xml:space="preserve"> 22.02.030 </t>
  </si>
  <si>
    <t>FORRO EM PAINÉIS DE GESSO ACARTONADO, ESPESSURA DE 12,5mm, FIXO</t>
  </si>
  <si>
    <t>9.7</t>
  </si>
  <si>
    <t xml:space="preserve"> 22.02.100 </t>
  </si>
  <si>
    <t>FORRO EM PAINÉIS DE GESSO ACARTONADO, ACABAMENTO LISO COM PELÍCULA EM PVC - REMOVÍVEL</t>
  </si>
  <si>
    <t>9.8</t>
  </si>
  <si>
    <t>REJUNTE EPOXI, QUALQUER COR</t>
  </si>
  <si>
    <t>9.9</t>
  </si>
  <si>
    <t xml:space="preserve"> ED-28454 </t>
  </si>
  <si>
    <t>PERFIL TABICA GALVANIZADO, TIPO LISA, COM ACABAMENTO EM PINTURA, NA COR BRANCA, PARA FORRO EM CHAPA DE GESSO ACARTONADO, INCLUSIVE ACESSÓRIOS DE FIXAÇÃO</t>
  </si>
  <si>
    <t>9.11</t>
  </si>
  <si>
    <t>REBOCO COM ARGAMASSA BARITADA</t>
  </si>
  <si>
    <t>9.12</t>
  </si>
  <si>
    <t xml:space="preserve"> 27.04.052 </t>
  </si>
  <si>
    <t>CANTONEIRA ADESIVA EM VINIL DE ALTO IMPACTO</t>
  </si>
  <si>
    <t>9.13</t>
  </si>
  <si>
    <t>CORRIMÃO DUPLO CENTRAL EM TUBO DE FERRO GALVANIZADO 1 1/2", COM CHUMBADORES PARA FIXAÇÃO NO PISO</t>
  </si>
  <si>
    <t>9.15</t>
  </si>
  <si>
    <t>EMASSAMENTO DE TETO C/ MASSA CORRIDA</t>
  </si>
  <si>
    <t>9.16</t>
  </si>
  <si>
    <t>APLICAÇÃO DE FUNDO SELADOR ACRÍLICO EM PAREDES, UMA DEMÃO. AF_06/2014</t>
  </si>
  <si>
    <t>9.17</t>
  </si>
  <si>
    <t>APLICAÇÃO DE FUNDO SELADOR ACRÍLICO EM TETO, UMA DEMÃO. AF_06/2014</t>
  </si>
  <si>
    <t>9.18</t>
  </si>
  <si>
    <t>ED-9917</t>
  </si>
  <si>
    <t>PINTURA EPÓXI EM PAREDE, DUAS (2) DEMÃOS, EXCLUSIVESELADOR ACRILICO E MASSA ACRÍLICA/CORRIA (PVA)</t>
  </si>
  <si>
    <t>9.19</t>
  </si>
  <si>
    <t xml:space="preserve">PINTURA EPOXI 2 DEMAOS </t>
  </si>
  <si>
    <t>9.20</t>
  </si>
  <si>
    <t>PINTURA ESMALTE ACETINADO DUAS DEMAOS</t>
  </si>
  <si>
    <t>9.21</t>
  </si>
  <si>
    <t>BATE MACA EM PVC TIPO CORRIMÃO (INCLUINDO CAPA, ESTRUTURA DE SUPORTE E FIXAÇÃO E ACABAMENTO)</t>
  </si>
  <si>
    <t>9.23</t>
  </si>
  <si>
    <t xml:space="preserve">27.04.060 </t>
  </si>
  <si>
    <t>BATE-MACA OU PROTETOR DE PAREDE CURVO EM PVC, COM AMORTECIMENTO À IMPACTO, ALTURA DE 200mm</t>
  </si>
  <si>
    <t>10.1</t>
  </si>
  <si>
    <t>REVESTIMENTO CERÂMICO PARA PISO COM PLACAS TIPO PORCELANATO DE DIMENSÕES 60X60 CM APLICADA EM AMBIENTES DE ÁREA MENOR QUE 5 M². AF_02/2023_PE</t>
  </si>
  <si>
    <t>10.2</t>
  </si>
  <si>
    <t>REVESTIMENTO CERÂMICO PARA PISO COM PLACAS TIPO PORCELANATO DE DIMENSÕES 60X60 CM APLICADA EM AMBIENTES DE ÁREA ENTRE 5 m² E 10 m². AF_06/2014</t>
  </si>
  <si>
    <t>10.3</t>
  </si>
  <si>
    <t>REVESTIMENTO CERÂMICO PARA PISO COM PLACAS TIPO PORCELANATO DE DIMENSÕES 60X60 CM APLICADA EM AMBIENTES DE ÁREA MAIOR QUE 10 m². AF_02/2023_PE</t>
  </si>
  <si>
    <t>10.4</t>
  </si>
  <si>
    <t>ACABAMENTO POLIDO PARA PISO DE CONCRETO ARMADO OU LAJE SOBRE SOLO DE ALTA RESISTÊNCIA. AF_09/2021</t>
  </si>
  <si>
    <t>10.5</t>
  </si>
  <si>
    <t>IMPERMEABILIZAÇÃO DE LAJES</t>
  </si>
  <si>
    <t>10.6</t>
  </si>
  <si>
    <t xml:space="preserve">ED-50569 </t>
  </si>
  <si>
    <t>CONTRAPISO DESEMPENADO COM ARGAMASSA, TRAÇO 1:3 (CIMENTO E AREIA), ESP. 50mm</t>
  </si>
  <si>
    <t>10.7</t>
  </si>
  <si>
    <t>PISO VINILICO EM MANTA TARKETT COM RODAPÉ CURVO - FORNECIMENTO E INSTALAÇÃO</t>
  </si>
  <si>
    <t>10.9</t>
  </si>
  <si>
    <t>EXECUÇÃO DE PÁTIO/ESTACIONAMENTO EM PISO INTERTRAVADO, COM BLOCO RETANGULAR COR NATURAL DE 20 X 10 cm, ESPESSURA 8 cm. AF_12/2015</t>
  </si>
  <si>
    <t>10.10</t>
  </si>
  <si>
    <t>PISO EM PEDRA ASSENTADO SOBRE ARGAMASSA 1:3 (CIMENTO E AREIA). AF_09/2020</t>
  </si>
  <si>
    <t>10.12</t>
  </si>
  <si>
    <t>RODAPÉ EM GRANITO, ALTURA 10 cm. AF_09/2020</t>
  </si>
  <si>
    <t>10.13</t>
  </si>
  <si>
    <t xml:space="preserve"> 15.05.39 </t>
  </si>
  <si>
    <t>PISO TÁTIL, DIRECIONAL OU ALERTA, EM CONCRETO, DIMENSÕES 25X25 cm, APLICADO COM ARGAMASSA, INCLUSIVE REJUNTAMENTO</t>
  </si>
  <si>
    <t>11.1</t>
  </si>
  <si>
    <t>SOLEIRA EM GRANITO, LARGURA 15 CM, ESPESSURA 2,0 CM. AF_09/2020</t>
  </si>
  <si>
    <t>11.2</t>
  </si>
  <si>
    <t>PEITORIL GRANITO BRANCO POLAR</t>
  </si>
  <si>
    <t>11.3</t>
  </si>
  <si>
    <t>PV01 - PORTA DE ABRIR E PAINEL FIXO EM VIDRO TEMPERADO, 8mm, INCOLOR, TRANSPARENTE E LISO, COM MOLA NO PISO E SUPERIOR. PUXADOR EM AÇO INOXIDÁVEL ESCOVADO LARGURA MÍNIMA 20cm. DIMENSÕES: 265x165cm E 160x165cm. DIMENSÕES PORTA: 100x210cm + FIXO 100x30cm</t>
  </si>
  <si>
    <t>11.4</t>
  </si>
  <si>
    <t xml:space="preserve">PV02 - PORTA DE ABRIR E PAINEL FIXO EM VIDRO TEMPERADO, 8mm, INCOLOR, TRANSPARENTE E LISO, COM MOLA NO PISO E SUPERIOR. PUXADOR EM AÇO INOXIDÁVEL ESCOVADO LARGURA MÍNIMA 20cm. DIMENSÕES: 107,5x240cm. DIMENSÕES PORTA: 100x210cm + FIXO 100x30cm
</t>
  </si>
  <si>
    <t>11.5</t>
  </si>
  <si>
    <t>FA01 - ESQUADRIA COM PORTA DE ABRIR DE 2 FOLHAS (80x210cm), JANELAS MAXIM-AR E JANELAS FIXAS, COM ESTRUTURA EM ALUMÍNIO COM PINTURA ELETROSTÁTICA NA COR BRANCA, VIDRO TEMPERADO INCOLOR, TRANSPARENTE E LISO, DE 8mm, MAÇANETA DE ALAVANCA COM CHAVE E TRANCA INTERNA EM UMA DAS PORTAS. DIMENSÕES (osso): 840x300cm. DIMENSÕES PORTA: 160x210cm</t>
  </si>
  <si>
    <t>11.6</t>
  </si>
  <si>
    <t>FA02 - ESQUADRIA COM PORTA DE ABRIR DE 2 FOLHAS (80x210cm), JANELAS MAXIM-AR E JANELAS FIXAS, COM ESTRUTURA EM ALUMÍNIO COM PINTURA ELETROSTÁTICA NA COR BRANCA, VIDRO TEMPERADO INCOLOR, TRANSPARENTE E LISO, DE 8mm, MAÇANETA DE ALAVANCA COM CHAVE E TRANCA INTERNA EM UMA DAS PORTAS. DIMENSÕES (osso): 328x260cm. DIMENSÕES PORTA: 160x210cm</t>
  </si>
  <si>
    <t>11.7</t>
  </si>
  <si>
    <t>FA03 - ESQUADRIA COM JANELAS MAXIM-AR E JANELAS FIXAS, COM ESTRUTURA EM ALUMÍNIO COM PINTURA ELETROSTÁTICA NA COR BRANCA, VIDRO TEMPERADO INCOLOR, TRANSPARENTE E LISO, DE 8mm. DIMENSÕES (osso): 328x260cm</t>
  </si>
  <si>
    <t>11.8</t>
  </si>
  <si>
    <t>PA240 - PORTA DE ABRIR COM DUAS FOLHAS (120x210cm) COM ESTRUTURA EM ALUMÍNIO COM PINTURA ELETROSTÁTICA NA COR BRANCA, VENEZIANAS EM ALUMÍNIO COM PINTURA ELETROSTÁTICA NA COR BRANCA, TELA MILIMÉTRICA CONTRA INSETOS, MAÇANETA DE ALAVANCA COM CHAVE. DIMENSÕES (osso): 240x210cm</t>
  </si>
  <si>
    <t>11.9</t>
  </si>
  <si>
    <t>PA160 - PORTA DE ABRIR COM DUAS FOLHAS (100x210 E 60x210cm) COM ESTRUTURA EM ALUMÍNIO DE PINTURA ELETROSTÁTICA COR BRANCA, COM BORRACHA ANTI-IMPACTO E ANTI-RUÍDO, MAÇANETA DE ALAVANCA COM CHAVE E TRANCA INTERNA EM UMA DAS PORTAS, COM VISOR DE VIDRO TEMPERADO INCOLOR, TRANSPARENTE, 8mm. JANELA SUPERIOR FIXA, VIDRO TEMPERADO 8mm, INCOLOR, TRANSPARENTE E LISO. DIMENSÕES (osso): 168x264cm. DIMENSÕES (VÃO LIVRE PORTA): 160x210cm</t>
  </si>
  <si>
    <t>11.10</t>
  </si>
  <si>
    <t>PA147 - PORTA DE ABRIR COM DUAS FOLHAS (71x217cm) COM ESTRUTURA EM ALUMÍNIO COM PINTURA ELETROSTÁTICA NA COR BRANCA, VENEZIANAS EM ALUMÍNIO COM PINTURA ELETROSTÁTICA NA COR BRANCA, TELA MILIMÉTRICA CONTRA INSETOS, MAÇANETA DE ALAVANCA COM CHAVE. DIMENSÕES (osso): 147,5x220/15cm</t>
  </si>
  <si>
    <t>11.12</t>
  </si>
  <si>
    <t xml:space="preserve">24.02.052 </t>
  </si>
  <si>
    <t>PORTA CORTA-FOGO CLASSE P.90 DE 100 X 210 CM, COMPLETA, COM MAÇANETA TIPO ALAVANCA</t>
  </si>
  <si>
    <t>11.13</t>
  </si>
  <si>
    <t>PORTA CORTA-FOGO CLASSE P.90 DE 120 X 210 CM, COMPLETA, COM MAÇANETA TIPO ALAVANCA</t>
  </si>
  <si>
    <t>11.14</t>
  </si>
  <si>
    <t>PM70 - KIT DE PORTA-PRONTA DE MADEIRA EM ACABAMENTO MELAMÍNICO BRANCO (70X210) - COMPLETA</t>
  </si>
  <si>
    <t>11.15</t>
  </si>
  <si>
    <t>PM80 - KIT DE PORTA-PRONTA DE MADEIRA EM ACABAMENTO MELAMÍNICO BRANCO (80X210) - COMPLETA</t>
  </si>
  <si>
    <t>11.16</t>
  </si>
  <si>
    <t>PMg80 - PORTA DE ABRIR EM MADEIRA COM ACABAMENTO EM MELAMINA NA COR BRANCA, COM BORRACHA ANTI-IMPACTO E ANTI-RUÍDO. GRELHA (VENEZIANA) EM ALUMÍNIO COM PINTURA ELETROSTÁTICA, COR BRANCA. DIMENSÕES (osso): 88x214cm. DIMENSÕES (VÃO LIVRE): 80x210cm</t>
  </si>
  <si>
    <t>11.17</t>
  </si>
  <si>
    <t>PMp80 - PORTA DE ABRIR EM MADEIRA COM REVESTIMENTO EM CHUMBO (CONFORME ESPESSURA DO CÁLCULO DE BLINDAGEM), ACABAMENTO EM MELAMINA NA COR BRANCA, COM BORRACHA ANTI-IMPACTO E ANTI-RUÍDO. DIMENSÕES (osso): 88x214cm. DIMENSÕES (VÃO LIVRE): 80x210cm</t>
  </si>
  <si>
    <t>11.18</t>
  </si>
  <si>
    <t>PMv80 - - PORTA DE ABRIR EM MADEIRA COM ACABAMENTO EM MELAMINA NA COR BRANCA, COM BORRACHA ANTI-IMPACTO E ANTI-RUÍDO. C/VISOR. COR BRANCA. DIMENSÕES (osso): 88x214cm. DIMENSÕES (VÃO LIVRE): 80x210cm</t>
  </si>
  <si>
    <t>11.19</t>
  </si>
  <si>
    <t>PMcv80 - PORTA DE CORRER (TRILHO SOMENTE SUPERIOR) EM MADEIRA COM ACABAMENTO EM MELAMINA NA COR BRANCA. VISOR FIXO 4mm, VIDRO COMUM, INCOLOR, TRANSPARENTE E LISO. DIMENSÕES (osso): 88x214cm. DIMENSÕES (VÃO LIVRE): 80x210cm</t>
  </si>
  <si>
    <t>11.20</t>
  </si>
  <si>
    <t>PMcg80 - PORTA DE CORRER (TRILHO SOMENTE SUPERIOR) EM MADEIRA COM ACABAMENTO EM MELAMINA NA COR BRANCA, COM BORRACHA ANTI-IMPACTO E ANTI-RUÍDO. GRELHA (VENEZIANA) EM ALUMÍNIO COM PINTURA ELETROSTÁTICA, COR BRANCA. DIMENSÕES (osso): 88x214cm. DIMENSÕES (VÃO LIVRE): 80x210cm</t>
  </si>
  <si>
    <t>11.21</t>
  </si>
  <si>
    <t>PM90 - KIT DE PORTA-PRONTA DE MADEIRA EM ACABAMENTO MELAMÍNICO BRANCO, FOLHA LEVE OU MÉDIA, 90X210 - COMPLETA</t>
  </si>
  <si>
    <t>11.22</t>
  </si>
  <si>
    <t>PMb90 - PORTA DE ABRIR EM MADEIRA COM ACABAMENTO EM MELAMINA, COR BRANCA, BORRACHA ANTI-IMPACTO E ANTI-RUÍDO. BARRA DE APOIO DE L=40cm (LADO INTERNO), EM AÇO INOXIDÁVEL ESCOVADO. DIMENSÕES (osso): 98x214cm. DIMENSÕES (VÃO LIVRE): 90x210cm</t>
  </si>
  <si>
    <t>11.23</t>
  </si>
  <si>
    <t>PMbg90 - PORTA DE ABRIR EM MADEIRA, ACAB. EM MELAMINA, COR BRANCA, COM BORRACHA ANTI-IMPACTO E ANTI-RUÍDO. BARRA DE APOIO, L=40cm (NO LADO INTERNO) EM AÇO INOXIDÁVEL ESCOVADO. GRELHA (VENEZIANA) EM ALUMÍNIO COM PINTURA ELETROSTÁTICA, COR BRANCA. DIMENSÕES (osso): 98x214cm. DIMENSÕES (VÃO LIVRE): 90x210cm</t>
  </si>
  <si>
    <t>11.24</t>
  </si>
  <si>
    <t>PM100 - - PORTA DE ABRIR EM MADEIRA COM ACABAMENTO EM MELAMINA NA COR BRANCA, COM BORRACHA ANTI-IMPACTO E ANTI-RUÍDO. DIMENSÕES (osso): 108x214cm. DIMENSÕES (VÃO LIVRE): 100x210cm</t>
  </si>
  <si>
    <t>11.25</t>
  </si>
  <si>
    <t>PMg100 - PORTA DE ABRIR EM MADEIRA COM ACABAMENTO EM MELAMINA NA COR BRANCA, COM BORRACHA ANTI-IMPACTO E ANTI-RUÍDO. GRELHA (VENEZIANA) EM ALUMÍNIO COM PINTURA ELETROSTÁTICA, COR BRANCA. DIMENSÕES (osso): 108x214cm. DIMENSÕES (VÃO LIVRE): 100x210cm</t>
  </si>
  <si>
    <t>11.26</t>
  </si>
  <si>
    <t>PM110 - PORTA DE ABRIR EM MADEIRA COM ACABAMENTO EM MELAMINA NA COR BRANCA, COM BORRACHA ANTI-IMPACTO E ANTI-RUÍDO. DIMENSÕES (osso): 118x214cm. DIMENSÕES (VÃO LIVRE): 110x210cm</t>
  </si>
  <si>
    <t>11.27</t>
  </si>
  <si>
    <t>PMv110 - - PORTA DE ABRIR EM MADEIRA COM ACABAMENTO EM MELAMINA NA COR BRANCA, COM BORRACHA ANTI-IMPACTO E ANTI-RUÍDO. VISOR FIXO 4mm, VIDRO COMUM, INCOLOR, TRANSPARENTE E LISO. DIMENSÕES (osso): 118x214cm. DIMENSÕES (VÃO LIVRE): 110x210cm</t>
  </si>
  <si>
    <t>11.29</t>
  </si>
  <si>
    <t>PMcv110 - PORTA DE CORRER (TRILHO SOMENTE SUPERIOR) EM MADEIRA COM ACABAMENTO EM MELAMINA NA COR BRANCA, COM BORRACHA ANTI-IMPACTO E ANTI-RUÍDO. VISOR FIXO 4mm, VIDRO COMUM, INCOLOR, TRANSPARENTE E LISO. DIMENSÕES (osso): 118x214cm. DIMENSÕES (VÃO LIVRE): 110x210cm</t>
  </si>
  <si>
    <t>11.30</t>
  </si>
  <si>
    <t xml:space="preserve">PM120 - PORTA DE ABRIR COM 2 FOLHAS (40 E 80x210cm) EM MADEIRA COM ACABAMENTO EM MELAMINA NA COR BRANCA, COM BORRACHA ANTI-IMPACTO E ANTI-RUÍDO. DIMENSÕES (osso): 128x214cm. </t>
  </si>
  <si>
    <t>11.31</t>
  </si>
  <si>
    <t>PMv120 - PORTA DE ABRIR COM 2 FOLHAS (40 E 80x210cm) EM MADEIRA COM ACABAMENTO EM MELAMINA NA COR BRANCA, COM BORRACHA ANTI-IMPACTO E ANTI-RUÍDO. VISOR FIXO 4mm, VIDRO COMUM, INCOLOR, TRANSPARENTE E LISO. DIMENSÕES (osso): 128x214cm. DIMENSÕES (VÃO LIVRE): 120x210cm</t>
  </si>
  <si>
    <t>11.32</t>
  </si>
  <si>
    <t>PMp120 - PORTA DE ABRIR, 2 FOLHAS (40 E 80x210cm), EM MADEIRA COM REVEST. EM CHUMBO (CONF. ESPESSURA DO CÁLCULO DE BLINDAGEM), ACAB. EM MELAMINA COR BRANCA, COM BORRACHA ANTI-IMPACTO E ANTI-RUÍDO. DIMENSÕES (osso): 128x214cm. DIMENSÕES (VÃO LIVRE): 120x210cm</t>
  </si>
  <si>
    <t>11.33</t>
  </si>
  <si>
    <t>PM140 - PORTA DE ABRIR COM 2 FOLHAS (50 E 90x210cm) EM MADEIRA COM ACABAMENTO EM MELAMINA NA COR BRANCA, COM BORRACHA ANTI-IMPACTO E ANTI-RUÍDO. DIMENSÕES (osso): 148x214cm. DIMENSÕES (VÃO LIVRE): 140x210cm</t>
  </si>
  <si>
    <t>11.34</t>
  </si>
  <si>
    <t>PMv140 - PORTA DE ABRIR COM 2 FOLHAS (50 E 90x210cm) EM MADEIRA COM ACABAMENTO EM MELAMINA NA COR BRANCA, COM BORRACHA ANTI-IMPACTO E ANTI-RUÍDO. VISOR FIXO 4mm, VIDRO COMUM, INCOLOR, TRANSPARENTE E LISO. DIMENSÕES (osso): 148x214cm. DIMENSÕES (VÃO LIVRE): 140x210cm</t>
  </si>
  <si>
    <t>11.35</t>
  </si>
  <si>
    <t>PMp140 - PORTA DE ABRIR, 2 FOLHAS (50 E 90x210cm), EM MADEIRA COM REVEST. EM CHUMBO (CONF. ESPESSURA DO CÁLCULO DE BLINDAGEM), ACAB. EM MELAMINA COR BRANCA, COM BORRACHA ANTI-IMPACTO E ANTI-RUÍDO. DIMENSÕES (osso): 148x214cm. DIMENSÕES (VÃO LIVRE): 140x210cm</t>
  </si>
  <si>
    <t>11.36</t>
  </si>
  <si>
    <t>VFp40 - VISOR FIXO COM VIDRO PLUMBÍFERO TRANSPARENTE E LISO (CONFORME ESPESSURA DO CÁLCULO DE BLINDAGEM). DIMENSÕES (osso): 40x40/140cm</t>
  </si>
  <si>
    <t>11.37</t>
  </si>
  <si>
    <t>VF80 - VISOR FIXO COM VIDRO TEMPERADO TRANSPARENTE, LISO E INCOLOR, COM ESPESSURA DE 6mm, COM VÃO INFERIOR DE 5cm E FURO REDONDO DE ∅10cm. ESTRUTURA EM ALUMÍNIO COM PINTURA ELETROSTÁTICA NA COR BRANCA. BANCADA EM MDF COM REVESTIMENTO MELAMÍNICO COR CINZA CLARO. DIMENSÕES (osso): 80x90/90cm</t>
  </si>
  <si>
    <t>11.38</t>
  </si>
  <si>
    <t>VF100 - VISOR FIXO COM VIDRO TEMPERADO TRANSPARENTE, LISO E INCOLOR, COM ESPESSURA DE 6mm. ESTRUTURA EM ALUMÍNIO COM PINTURA ELETROSTÁTICA NA COR BRANCA. DIMENSÕES (osso): 100x100/110cm</t>
  </si>
  <si>
    <t>11.39</t>
  </si>
  <si>
    <t xml:space="preserve">VF120 - VISOR FIXO COM VIDRO TEMPERADO TRANSPARENTE, LISO E INCOLOR, COM ESPESSURA DE 6mm. ESTRUTURA EM ALUMÍNIO COM PINTURA ELETROSTÁTICA NA COR BRANCA. DIMENSÕES (osso): 120x100/110cm
</t>
  </si>
  <si>
    <t>11.40</t>
  </si>
  <si>
    <t>VFp140 - VISOR FIXO COM VIDRO PLUMBÍFERO TRANSPARENTE E LISO (CONFORME ESPESSURA DO CÁLCULO DE BLINDAGEM). DIMENSÕES (osso): 140x80/100cm</t>
  </si>
  <si>
    <t>11.41</t>
  </si>
  <si>
    <t>VF180 - VISOR FIXO COM VIDRO TEMPERADO TRANSPARENTE, LISO E INCOLOR, COM ESPESSURA DE 6mm, COM VÃO INFERIOR DE 5cm E FURO REDONDO DE ∅10cm. ESTRUTURA EM ALUMÍNIO COM PINTURA ELETROSTÁTICA NA COR BRANCA. DIMENSÕES (osso): 180x70/110cm</t>
  </si>
  <si>
    <t>11.42</t>
  </si>
  <si>
    <t>VF200 - VISOR FIXO COM VIDRO TEMPERADO TRANSPARENTE, LISO E INCOLOR, COM ESPESSURA DE 6mm, COM PELÍCULA REFLEXIVA. ESTRUTURA EM ALUMÍNIO COM PINTURA ELETROSTÁTICA NA COR BRANCA. DIMENSÕES (osso): 200x100/110cm</t>
  </si>
  <si>
    <t>11.44</t>
  </si>
  <si>
    <t>JA02cg - JANELA COM 2 FOLHAS DE CORRER EM ALUMÍNIO COM PINTURA ELETROSTÁTICA NA COR BRANCA E TELA MILIMÉTRICA EM 1 FOLHA DE CORRER. MÓDULO SUPERIOR COM GRELHA (VENEZIANA) DE VENTILAÇÃO PERMANENTE. VIDROS COMUNS, TRANSLÚCIDOS, INCOLOR, 4mm. DIMENSÕES (osso): 140x200/95cm(TÉRREO) E 140x200/110cm(2º E 3º PAV.)</t>
  </si>
  <si>
    <t>11.46</t>
  </si>
  <si>
    <t>JA04m - JANELA COM 1 FOLHA MAXIM-AR  EM ALUMÍNIO COM PINTURA ELETROSTÁTICA NA COR BRANCA E TELA MILIMÉTRICA RETRÁTIL (RECOLHÍVEL). VIDROS COMUNS, TRANSLÚCIDOS, INCOLOR, 4mm. DIMENSÕES (osso): 60x90/100cm</t>
  </si>
  <si>
    <t>11.47</t>
  </si>
  <si>
    <t>JP01m - JANELA COM 1 FOLHA, MAXIM-AR EM PVC BRANCA, TELA MILIMÉTRICA RETRÁTIL (RECOLHÍVEL) E HASTE LIMITADORA DE ABERTURA. VIDRO COMUM 4mm, EM MINI BOREAL. DIMENSÕES (osso): 60x60/160cm</t>
  </si>
  <si>
    <t>11.48</t>
  </si>
  <si>
    <t>JP02m - JANELA COM 2 FOLHAS DE CORRER EM PVC BRANCA E TELA MILIMÉTRICA RETRÁTIL (RECOLHÍVEL). MÓDULO SUPERIOR COM 2 FOLHAS MAXIM-AR COM HASTE LIMITADORA DE ABERTURA. VIDROS COMUNS, TRANSLÚCIDOS, INCOLOR, 4mm. DIMENSÕES (osso): 120x170/110cm</t>
  </si>
  <si>
    <t>11.50</t>
  </si>
  <si>
    <t>JP04cp - JANELA COM 2 FOLHAS DE CORRER EM PVC BRANCA, TELA MILIMÉTRICA RETRÁTIL (RECOLHÍVEL) E PERSIANA EM ROLO EXTERNA. VIDROS COMUNS, TRANSLÚCIDOS, INCOLOR, 4mm. DIMENSÕES (osso): 140x120/160cm</t>
  </si>
  <si>
    <t>11.52</t>
  </si>
  <si>
    <t>JP06cp - JANELA COM 2 FOLHAS DE CORRER EM PVC BRANCA, TELA MILIMÉTRICA RETRÁTIL (RECOLHÍVEL) E PERSIANA EM ROLO EXTERNA. VIDROS COMUNS, TRANSLÚCIDOS, INCOLOR, 4mm. DIMENSÕES (osso): 180x120/100cm</t>
  </si>
  <si>
    <t>11.53</t>
  </si>
  <si>
    <t>JP07c - JANELA COM 2 FOLHAS DE CORRER EM PVC BRANCA E TELA MILIMÉTRICA RETRÁTIL (RECOLHÍVEL). VIDROS COMUNS, TRANSLÚCIDOS, INCOLOR, 4mm. DIMENSÕES (osso): 180x120/160cm</t>
  </si>
  <si>
    <t>11.54</t>
  </si>
  <si>
    <t>JP08cm - JANELA COM 4 FOLHAS DE CORRER EM PVC BRANCA E TELA MILIMÉTRICA RETRÁTIL (RECOLHÍVEL) EXTERNA NO VÃO DE ABERTURA. MÓDULO SUPERIOR COM 4 FOLHAS MAXIM-AR COM HASTE LIMITADORA DE ABERTURA E TELA MILIMÉTRICA RETRÁTIL (RECOLHÍVEL) INTERNA. VIDROS COMUNS, TRANSLÚCIDOS, INCOLOR, 4mm. DIMENSÕES (osso): 200x170/110cm</t>
  </si>
  <si>
    <t>11.55</t>
  </si>
  <si>
    <t>JP09c - JANELA COM 4 FOLHAS DE CORRER EM PVC BRANCA E TELA MILIMÉTRICA RETRÁTIL (RECOLHÍVEL). VIDROS COMUNS, TRANSLÚCIDOS, INCOLOR, 4mm. DIMENSÕES (osso): 300x120/100cm</t>
  </si>
  <si>
    <t>11.56</t>
  </si>
  <si>
    <t>JP10cm - JANELA COM 4 FOLHAS DE CORRER EM PVC BRANCA E TELA MILIMÉTRICA RETRÁTIL (RECOLHÍVEL) EXTERNA NO VÃO DE ABERTURA. MÓDULO SUPERIOR COM 4 FOLHAS MAXIM-AR COM HASTE LIMITADORA DE ABERTURA E TELA MILIMÉTRICA RETRÁTIL (RECOLHÍVEL) INTERNA. VIDROS COMUNS, TRANSLÚCIDOS, INCOLOR, 4mm. DIMENSÕES (osso): 300x170/110cm</t>
  </si>
  <si>
    <t>11.57</t>
  </si>
  <si>
    <t>GUARDA-CORPO DE AÇO GALVANIZADO DE 1,10M, MONTANTES TUBULARES DE 1.1/4" ESPAÇADOS DE 1,20M, TRAVESSA SUPERIOR DE 1.1/2", GRADIL FORMADO POR TUBOS HORIZONTAIS DE 1" E VERTICAIS DE 3/4", FIXADO COM CHUMBADOR MECÂNICO. AF_04/2019_P</t>
  </si>
  <si>
    <t>12.1</t>
  </si>
  <si>
    <t>VÁLVULA DE ESFERA BRUTA, BRONZE, ROSCÁVEL, 2'' - FORNECIMENTO E INSTALAÇÃO. AF_08/2021</t>
  </si>
  <si>
    <t>12.2</t>
  </si>
  <si>
    <t>VÁLVULA DE ESFERA BRUTA, BRONZE, ROSCÁVEL, 1 1/2'' - FORNECIMENTO E INSTALAÇÃO. AF_08/2021</t>
  </si>
  <si>
    <t>12.3</t>
  </si>
  <si>
    <t>VÁLVULA DE ESFERA BRUTA, BRONZE, ROSCÁVEL, 1 1/4'' - FORNECIMENTO E INSTALAÇÃO. AF_08/2021</t>
  </si>
  <si>
    <t>12.4</t>
  </si>
  <si>
    <t>VÁLVULA DE ESFERA BRUTA, BRONZE, ROSCÁVEL, 1'' - FORNECIMENTO E INSTALAÇÃO. AF_08/2021</t>
  </si>
  <si>
    <t>12.5</t>
  </si>
  <si>
    <t>VÁLVULA DE ESFERA BRUTA, BRONZE, ROSCÁVEL, 3/4'' - FORNECIMENTO E INSTALAÇÃO. AF_08/2021</t>
  </si>
  <si>
    <t>12.6</t>
  </si>
  <si>
    <t>VÁLVULA DE ESFERA BRUTA, BRONZE, ROSCÁVEL, 1/2" - FORNECIMENTO E INSTALAÇÃO. AF_08/2021</t>
  </si>
  <si>
    <t>12.7</t>
  </si>
  <si>
    <t>BUCHA DE REDUÇÃO EM COBRE, DN 54 MM X 42 MM, SEM ANEL DE SOLDA, PONTA X BOLSA, INSTALADO EM PRUMADA DE HIDRÁULICA PREDIAL - FORNECIMENTO E INSTALAÇÃO. AF_04/2022</t>
  </si>
  <si>
    <t>12.8</t>
  </si>
  <si>
    <t>BUCHA DE REDUÇÃO DE COBRE, JUNTAS SOLDADAS, DIÂM = 54mmX 35mm</t>
  </si>
  <si>
    <t>12.9</t>
  </si>
  <si>
    <t>BUCHA DE REDUÇÃO EM COBRE, DN 42 MM X 35 MM, SEM ANEL DE SOLDA, PONTA X BOLSA, INSTALADO EM PRUMADA DE HIDRÁULICA PREDIAL - FORNECIMENTO E INSTALAÇÃO. AF_04/2022</t>
  </si>
  <si>
    <t>12.10</t>
  </si>
  <si>
    <t>BUCHA DE REDUÇÃO DE COBRE, JUNTAS SOLDADAS, DIÂM = 42mm X 28mm</t>
  </si>
  <si>
    <t>12.11</t>
  </si>
  <si>
    <t>BUCHA DE REDUÇÃO EM COBRE, DN 35 MM X 28 MM, SEM ANEL DE SOLDA, PONTA X BOLSA, INSTALADO EM PRUMADA DE HIDRÁULICA PREDIAL - FORNECIMENTO E INSTALAÇÃO. AF_04/2022</t>
  </si>
  <si>
    <t>BUCHA DE REDUÇÃO EM COBRE, DN 28 MM X 22 MM, SEM ANEL DE SOLDA, INSTALADO EM RAMAL E SUB-RAMAL DE AQUECIMENTO SOLAR - FORNECIMENTO E INSTALAÇÃO. AF_04/2022</t>
  </si>
  <si>
    <t>12.13</t>
  </si>
  <si>
    <t>CONECTOR DE LATÃO, COBRE OU BRONZE D = 54mm X 2"UN</t>
  </si>
  <si>
    <t>12.14</t>
  </si>
  <si>
    <t xml:space="preserve">CONEXAO FIXA, ROSCA FEMEA, METALICA, COM ANEL DESLIZANTE, DN 42mm x 1.1/2"                                                                                                                                                                                                                                                                                                       </t>
  </si>
  <si>
    <t>12.15</t>
  </si>
  <si>
    <t xml:space="preserve">CONEXAO FIXA, ROSCA FEMEA, METALICA, COM ANEL DESLIZANTE, DN 35mmx1.1/4"                                                                                                                                                                                                                                                                                                           </t>
  </si>
  <si>
    <t>12.16</t>
  </si>
  <si>
    <t xml:space="preserve">CONECTOR BRONZE/LATAO (REF 603) SEM ANEL DE SOLDA, BOLSA X ROSCA F, 28 mm X 1/2"                                                                                                                                                                                                                                                                                                                                                                                                                          </t>
  </si>
  <si>
    <t>12.17</t>
  </si>
  <si>
    <t xml:space="preserve">CONECTOR BRONZE/LATAO (REF 603) SEM ANEL DE SOLDA, BOLSA X ROSCA F, 22 mm X 3/4"                                                                                                                                                                                                                                                                                                                                                                                                                          </t>
  </si>
  <si>
    <t>12.18</t>
  </si>
  <si>
    <t xml:space="preserve">CONECTOR BRONZE/LATAO (REF 603) SEM ANEL DE SOLDA, BOLSA X ROSCA F, 15 mm X 1/2"                                                                                                                                                                                                                                                                                                                                                                                                                          </t>
  </si>
  <si>
    <t>12.19</t>
  </si>
  <si>
    <t>COTOVELO EM COBRE, DN 54 mm, 90 GRAUS, SEM ANEL DE SOLDA, INSTALADO EM RESERVAÇÃO DE ÁGUA DE EDIFICAÇÃO QUE POSSUA RESERVATÓRIO DE FIBRA/FIBROCIMENTO  FORNECIMENTO E INSTALAÇÃO. AF_06/2016</t>
  </si>
  <si>
    <t>12.20</t>
  </si>
  <si>
    <t>COTOVELO EM COBRE, DN 42 mm, 90 GRAUS, SEM ANEL DE SOLDA, INSTALADO EM PRUMADA DE HIDRÁULICA PREDIAL - FORNECIMENTO E INSTALAÇÃO. AF_04/2022</t>
  </si>
  <si>
    <t>12.21</t>
  </si>
  <si>
    <t>COTOVELO EM COBRE, DN 35 mm, 90 GRAUS, SEM ANEL DE SOLDA, INSTALADO EM PRUMADA DE HIDRÁULICA PREDIAL - FORNECIMENTO E INSTALAÇÃO. AF_04/2022</t>
  </si>
  <si>
    <t>12.22</t>
  </si>
  <si>
    <t>COTOVELO EM COBRE, DN 28 m, 90 GRAUS, SEM ANEL DE SOLDA, INSTALADO EM RAMAL E SUB-RAMAL DE GÁS COMBUSTÍVEL - FORNECIMENTO E INSTALAÇÃO. AF_04/2022</t>
  </si>
  <si>
    <t>12.23</t>
  </si>
  <si>
    <t>COTOVELO EM COBRE, DN 22 mm, 90 GRAUS, SEM ANEL DE SOLDA, INSTALADO EM RAMAL E SUB-RAMAL DE GÁS COMBUSTÍVEL - FORNECIMENTO E INSTALAÇÃO. AF_04/2022</t>
  </si>
  <si>
    <t>12.24</t>
  </si>
  <si>
    <t>COTOVELO EM COBRE, DN 15 mm, 90 GRAUS, SEM ANEL DE SOLDA, INSTALADO EM RAMAL E SUB-RAMAL DE GÁS COMBUSTÍVEL - FORNECIMENTO E INSTALAÇÃO. AF_04/2022</t>
  </si>
  <si>
    <t>12.25</t>
  </si>
  <si>
    <t>TAMPÃO 28mm</t>
  </si>
  <si>
    <t>12.26</t>
  </si>
  <si>
    <t>TAMPÃO 22mm</t>
  </si>
  <si>
    <t>12.28</t>
  </si>
  <si>
    <t>TE EM COBRE, DN 54 mm, SEM ANEL DE SOLDA, INSTALADO EM PRUMADA DE HIDRÁULICA PREDIAL - FORNECIMENTO E INSTALAÇÃO. AF_04/2022</t>
  </si>
  <si>
    <t>12.29</t>
  </si>
  <si>
    <t>TE EM COBRE, DN 42 mm, SEM ANEL DE SOLDA, INSTALADO EM PRUMADA DE HIDRÁULICA PREDIAL - FORNECIMENTO E INSTALAÇÃO. AF_04/2022</t>
  </si>
  <si>
    <t>12.30</t>
  </si>
  <si>
    <t>TE EM COBRE, DN 28 mm, SEM ANEL DE SOLDA, INSTALADO EM RAMAL E SUB-RAMAL DE HIDRÁULICA PREDIAL - FORNECIMENTO E INSTALAÇÃO. AF_04/2022</t>
  </si>
  <si>
    <t>12.31</t>
  </si>
  <si>
    <t>TE EM COBRE, DN 22 mm, SEM ANEL DE SOLDA, INSTALADO EM RAMAL E SUB-RAMAL DE HIDRÁULICA PREDIAL - FORNECIMENTO E INSTALAÇÃO. AF_04/2022</t>
  </si>
  <si>
    <t>12.32</t>
  </si>
  <si>
    <t>TE EM COBRE, DN 15 mm, SEM ANEL DE SOLDA, INSTALADO EM RAMAL E SUB-RAMAL DE HIDRÁULICA PREDIAL - FORNECIMENTO E INSTALAÇÃO. AF_04/2022</t>
  </si>
  <si>
    <t>12.33</t>
  </si>
  <si>
    <t>TE COM REDUCAO CENTRAL COBRE 611 RC 54mm x42mm</t>
  </si>
  <si>
    <t>12.34</t>
  </si>
  <si>
    <t>TE COM REDUCAO CENTRAL COBRE 611 RC 42mm x 35mm</t>
  </si>
  <si>
    <t>12.35</t>
  </si>
  <si>
    <t>TE COM REDUCAO CENTRAL COBRE 35 x 28mm</t>
  </si>
  <si>
    <t>12.36</t>
  </si>
  <si>
    <t>TE COM REDUCAO CENTRAL COBRE 611 RC 35mm x 15mm</t>
  </si>
  <si>
    <t>12.37</t>
  </si>
  <si>
    <t>TE COM REDUCAO CENTRAL COBRE 28 x 22mm</t>
  </si>
  <si>
    <t>12.38</t>
  </si>
  <si>
    <t>TE COM REDUCAO CENTRAL COBRE 611 RC 28mm x 15mm</t>
  </si>
  <si>
    <t>12.39</t>
  </si>
  <si>
    <t>TUBO EM COBRE RÍGIDO, DN 54 mm, CLASSE E, SEM ISOLAMENTO, INSTALADO EM PRUMADA DE HIDRÁULICA PREDIAL - FORNECIMENTO E INSTALAÇÃO. AF_04/2022</t>
  </si>
  <si>
    <t>12.40</t>
  </si>
  <si>
    <t>TUBO EM COBRE RÍGIDO, DN 42 mm, CLASSE E, SEM ISOLAMENTO, INSTALADO EM PRUMADA DE HIDRÁULICA PREDIAL - FORNECIMENTO E INSTALAÇÃO. AF_04/2022</t>
  </si>
  <si>
    <t>12.41</t>
  </si>
  <si>
    <t>TUBO EM COBRE RÍGIDO, DN 35 mm, CLASSE E, SEM ISOLAMENTO, INSTALADO EM PRUMADA DE HIDRÁULICA PREDIAL - FORNECIMENTO E INSTALAÇÃO. AF_04/2022</t>
  </si>
  <si>
    <t>12.42</t>
  </si>
  <si>
    <t>TUBO EM COBRE RÍGIDO, DN 22 mm, CLASSE A, SEM ISOLAMENTO, INSTALADO EM RAMAL E SUB-RAMAL DE GÁS MEDICINAL - FORNECIMENTO E INSTALAÇÃO. AF_04/2022</t>
  </si>
  <si>
    <t>12.43</t>
  </si>
  <si>
    <t>TUBO EM COBRE RÍGIDO, DN 15 mm, CLASSE A, SEM ISOLAMENTO, INSTALADO EM RAMAL E SUB-RAMAL DE GÁS MEDICINAL - FORNECIMENTO E INSTALAÇÃO. AF_04/2022</t>
  </si>
  <si>
    <t>12.44</t>
  </si>
  <si>
    <t>TUBO EM COBRE RÍGIDO, DN 28 mm, CLASSE A, SEM ISOLAMENTO, INSTALADO EM RAMAL E SUB-RAMAL DE GÁS MEDICINAL - FORNECIMENTO E INSTALAÇÃO. AF_04/2022</t>
  </si>
  <si>
    <t>12.46</t>
  </si>
  <si>
    <t>RÉGUA DE GASES PARA SALA DE EXAMES E CURATIVOS (E PARA SALA DE OBSERVAÇÃO)</t>
  </si>
  <si>
    <t>12.47</t>
  </si>
  <si>
    <t>RÉGUA DE GASES PARA SALA DE EMERGÊNCIA</t>
  </si>
  <si>
    <t>12.48</t>
  </si>
  <si>
    <t>RÉGUA DE GASES PARA SALA DE RECUPERAÇÃO E INDUÇÃO</t>
  </si>
  <si>
    <t>12.49</t>
  </si>
  <si>
    <t>POSTO DE UTILIZAÇÃO PARA AR COMPRIMIDO</t>
  </si>
  <si>
    <t>12.50</t>
  </si>
  <si>
    <t>POSTO DE UTILIZAÇÃO PARA OXIGÊNIO</t>
  </si>
  <si>
    <t>12.52</t>
  </si>
  <si>
    <t>POSTO DE UTILIZAÇÃO PARA ÓXIDO NITROSO</t>
  </si>
  <si>
    <t>12.53</t>
  </si>
  <si>
    <t>CANALETA EM ALVENARIA COM TAMPO DE PLACA DE CONCRETO 60x20cm</t>
  </si>
  <si>
    <t>13.1</t>
  </si>
  <si>
    <t>CAIXA ENTERRADA HIDRÁULICA RETANGULAR EM ALVENARIA COM TIJOLOS CERÂMICOS MACIÇOS, DIMENSÕES INTERNAS: 0,6X0,6X0,6 m PARA REDE DE DRENAGEM. AF_12/2020</t>
  </si>
  <si>
    <t>13.2</t>
  </si>
  <si>
    <t xml:space="preserve">ED-49917 </t>
  </si>
  <si>
    <t>CAIXA DE DRENAGEM DE INSPEÇÃO/PASSAGEM EM ALVENARIA (60X60X100CM), REVESTIMENTO EM ARGAMASSA COM ADITIVO IMPERMEABILIZANTE, COM TAMPA EM GRELHA, INCLUSIVE ESCAVAÇÃO, REATERRO E TRANSPORTE E RETIRADA DO MATERIAL ESCAVADO (EM CAÇAMBA)</t>
  </si>
  <si>
    <t>13.3</t>
  </si>
  <si>
    <t>CAIXA ENTERRADA HIDRÁULICA RETANGULAR EM ALVENARIA COM TIJOLOS CERÂMICOS MACIÇOS, DIMENSÕES INTERNAS: 0,6X0,6X0,6 m PARA REDE DE ESGOTO. AF_12/2020</t>
  </si>
  <si>
    <t>13.4</t>
  </si>
  <si>
    <t>CAIXA DE GORDURA SIMPLES, CIRCULAR, EM CONCRETO PRÉ-MOLDADO, DIÂMETRO INTERNO = 0,4 m, ALTURA INTERNA = 0,4 m. AF_12/2020</t>
  </si>
  <si>
    <t>13.5</t>
  </si>
  <si>
    <t>POÇO DE VISITA EM CONRETO ARMADO FCK=21MPa, INCLUSIVE TAMPA</t>
  </si>
  <si>
    <t>13.6</t>
  </si>
  <si>
    <t>POÇO DE RECALQUE EM CONRETO ARMADO FCK=21MPa, INCLUSIVE TAMPA</t>
  </si>
  <si>
    <t>13.7</t>
  </si>
  <si>
    <t>CAIXA SIFONADA, COM GRELHA REDONDA, PVC, DN 150 X 150 X 50 mm, JUNTA SOLDÁVEL, FORNECIDA E INSTALADA EM RAMAL DE DESCARGA OU EM RAMAL DE ESGOTO SANITÁRIO. AF_08/2022</t>
  </si>
  <si>
    <t>13.8</t>
  </si>
  <si>
    <t>RALO SIFONADO REDONDO, PVC, DN 100 X 40 mm, JUNTA SOLDÁVEL, FORNECIDO E INSTALADO EM RAMAL DE DESCARGA OU EM RAMAL DE ESGOTO SANITÁRIO. AF_08/2022</t>
  </si>
  <si>
    <t>13.9</t>
  </si>
  <si>
    <t>RALO SIFONADO METÁLICO ESCAMOTEÁVEL, REDONDO 100x53x40, FORNECIDO E INSTALADO EM RAMAL DE DESCARGA</t>
  </si>
  <si>
    <t>13.10</t>
  </si>
  <si>
    <t>JOELHO 90 GRAUS, PVC, SERIE NORMAL, ESGOTO PREDIAL, DN 40 mm, JUNTA SOLDÁVEL, FORNECIDO E INSTALADO EM RAMAL DE DESCARGA OU RAMAL DE ESGOTO SANITÁRIO. AF_08/2022</t>
  </si>
  <si>
    <t>13.11</t>
  </si>
  <si>
    <t>REDUÇÃO EXCÊNTRICA, PVC, SERIE R, ÁGUA PLUVIAL, DN 150 X 100 MM, JUNTA ELÁ STICA, FORNECIDO E INSTALADO EM RAMAL DE ENCAMINHAMENTO. AF_06/2022</t>
  </si>
  <si>
    <t>13.14</t>
  </si>
  <si>
    <t>ADAPTADOR, PVC PBA, A BOLSA DEFOFO JE DN 100 / DE 110mm</t>
  </si>
  <si>
    <t>13.15</t>
  </si>
  <si>
    <t>CAP PVC ESGOTO 100mm</t>
  </si>
  <si>
    <t>13.16</t>
  </si>
  <si>
    <t>CAP PVC ESGOTO 75mm</t>
  </si>
  <si>
    <t>13.17</t>
  </si>
  <si>
    <t>CAP PVC ESGOTO 50mm</t>
  </si>
  <si>
    <t>13.18</t>
  </si>
  <si>
    <t>BUCHA DE REDUÇÃO LONGA, PVC, SERIE R, ÁGUA PLUVIAL, DN 50 X 40 mm, JUNTA ELÁSTICA, FORNECIDO E INSTALADO EM RAMAL DE ENCAMINHAMENTO. AF_12/2014</t>
  </si>
  <si>
    <t>13.19</t>
  </si>
  <si>
    <t>CURVA 87 GRAUS E 30 MINUTOS, PVC, SERIE R, ÁGUA PLUVIAL, DN 100 mm, JUNTA ELÁSTICA, FORNECIDO E INSTALADO EM CONDUTORES VERTICAIS DE ÁGUAS PLUVIAIS. AF_12/2014</t>
  </si>
  <si>
    <t>13.20</t>
  </si>
  <si>
    <t>JOELHO 45 GRAUS, PVC, SERIE R, ÁGUA PLUVIAL, DN 100 mm, JUNTA ELÁSTICA, FORNECIDO E INSTALADO EM CONDUTORES VERTICAIS DE ÁGUAS PLUVIAIS. AF_06/2022</t>
  </si>
  <si>
    <t>13.21</t>
  </si>
  <si>
    <t>JOELHO 45 GRAUS, PVC, SERIE R, ÁGUA PLUVIAL, DN 75 mm, JUNTA ELÁSTICA, FORNECIDO E INSTALADO EM CONDUTORES VERTICAIS DE ÁGUAS PLUVIAIS. AF_06/2022</t>
  </si>
  <si>
    <t>13.22</t>
  </si>
  <si>
    <t>JOELHO 45 GRAUS, PVC, SERIE R, ÁGUA PLUVIAL, DN 50 mm, JUNTA ELÁSTICA, FORNECIDO E INSTALADO EM RAMAL DE ENCAMINHAMENTO. AF_06/2022</t>
  </si>
  <si>
    <t>13.23</t>
  </si>
  <si>
    <t>JOELHO 45 GRAUS, PVC, SERIE R, ÁGUA PLUVIAL, DN 40 mm, JUNTA SOLDÁVEL, FORNECIDO E INSTALADO EM RAMAL DE ENCAMINHAMENTO. AF_06/2022</t>
  </si>
  <si>
    <t>13.24</t>
  </si>
  <si>
    <t>JOELHO 90 GRAUS, PVC, SERIE R, ÁGUA PLUVIAL, DN 100 mm, JUNTA ELÁSTICA, FORNECIDO E INSTALADO EM CONDUTORES VERTICAIS DE ÁGUAS PLUVIAIS. AF_06/2022</t>
  </si>
  <si>
    <t>13.25</t>
  </si>
  <si>
    <t>JOELHO 90 GRAUS, PVC, SERIE R, ÁGUA PLUVIAL, DN 75 mm, JUNTA ELÁSTICA, FORNECIDO E INSTALADO EM CONDUTORES VERTICAIS DE ÁGUAS PLUVIAIS. AF_06/2022</t>
  </si>
  <si>
    <t>13.26</t>
  </si>
  <si>
    <t>JOELHO 90 GRAUS, PVC, SERIE R, ÁGUA PLUVIAL, DN 50 mm, JUNTA ELÁSTICA, FORNECIDO E INSTALADO EM RAMAL DE ENCAMINHAMENTO. AF_06/2022</t>
  </si>
  <si>
    <t>13.27</t>
  </si>
  <si>
    <t>JOELHO 90 GRAUS, PVC, SERIE R, ÁGUA PLUVIAL, DN 40 mm, JUNTA SOLDÁVEL, FORNECIDO E INSTALADO EM RAMAL DE ENCAMINHAMENTO. AF_06/2022</t>
  </si>
  <si>
    <t>13.31</t>
  </si>
  <si>
    <t>JUNÇÃO SIMPLES, PVC, SERIE R, ÁGUA PLUVIAL, DN 100 X 100 mm, JUNTA ELÁSTICA, FORNECIDO E INSTALADO EM RAMAL DE ENCAMINHAMENTO. AF_12/2014</t>
  </si>
  <si>
    <t>13.32</t>
  </si>
  <si>
    <t>JUNÇÃO SIMPLES, PVC, SERIE R, ÁGUA PLUVIAL, DN 100 X 75 mm, JUNTA ELÁSTICA, FORNECIDO E INSTALADO EM RAMAL DE ENCAMINHAMENTO. AF_12/2014</t>
  </si>
  <si>
    <t>13.33</t>
  </si>
  <si>
    <t>JUNÇÃO SIMPLES, PVC, SERIE R, ÁGUA PLUVIAL, DN 100 X 50 mm, JUNTA ELÁSTICA, FORNECIDO E INSTALADO EM CONDUTORES VERTICAIS DE ÁGUAS PLUVIAIS. AF_12/2014</t>
  </si>
  <si>
    <t>13.35</t>
  </si>
  <si>
    <t>JUNÇÃO SIMPLES, PVC, SERIE R, ÁGUA PLUVIAL, DN 75 X 50 mm, JUNTA ELÁSTICA, FORNECIDO E INSTALADO EM CONDUTORES VERTICAIS DE ÁGUAS PLUVIAIS. AF_12/2014</t>
  </si>
  <si>
    <t>13.36</t>
  </si>
  <si>
    <t>JUNÇÃO SIMPLES, PVC, SERIE R, ÁGUA PLUVIAL, DN 50 X 50 mm, JUNTA ELÁSTICA, FORNECIDO E INSTALADO EM RAMAL DE ENCAMINHAMENTO. AF_12/2014</t>
  </si>
  <si>
    <t>13.37</t>
  </si>
  <si>
    <t>LUVA DE CORRER, PVC, SERIE R, ÁGUA PLUVIAL, DN 100 mm, JUNTA ELÁSTICA, FORNECIDO E INSTALADO EM CONDUTORES VERTICAIS DE ÁGUAS PLUVIAIS. AF_06/2022</t>
  </si>
  <si>
    <t>13.38</t>
  </si>
  <si>
    <t>REDUÇÃO EXCÊNTRICA, PVC, SERIE R, ÁGUA PLUVIAL, DN 100 X 75 mm, JUNTA ELÁSTICA, FORNECIDO E INSTALADO EM CONDUTORES VERTICAIS DE ÁGUAS PLUVIAIS. AF_06/2022</t>
  </si>
  <si>
    <t>13.39</t>
  </si>
  <si>
    <t>REDUÇÃO EXCÊNTRICA, PVC, SERIE R, ÁGUA PLUVIAL, DN 75 X 50 mm, JUNTA ELÁSTICA, FORNECIDO E INSTALADO EM RAMAL DE ENCAMINHAMENTO. AF_06/2022</t>
  </si>
  <si>
    <t>13.40</t>
  </si>
  <si>
    <t>TÊ, PVC, SERIE R, ÁGUA PLUVIAL, DN 100 X 50 mm, JUNTA ELÁSTICA, FORNECIDO E INSTALADO EM CONDUTORES VERTICAIS DE ÁGUAS PLUVIAIS. AF_06/2022</t>
  </si>
  <si>
    <t>13.41</t>
  </si>
  <si>
    <t>TÊ, PVC, SERIE R, ÁGUA PLUVIAL, DN 75 X 75 mm, JUNTA ELÁSTICA, FORNECIDO E INSTALADO EM CONDUTORES VERTICAIS DE ÁGUAS PLUVIAIS. AF_06/2022</t>
  </si>
  <si>
    <t>13.42</t>
  </si>
  <si>
    <t>TÊ, PVC, SERIE R, ÁGUA PLUVIAL, DN 75 X 50 mm, JUNTA ELÁSTICA, FORNECIDO E INSTALADO EM CONDUTORES VERTICAIS DE ÁGUAS PLUVIAIS. AF_06/2022</t>
  </si>
  <si>
    <t>13.43</t>
  </si>
  <si>
    <t>TE, PVC, SERIE NORMAL, ESGOTO PREDIAL, DN 50 X 50 mm, JUNTA ELÁSTICA, FORNECIDO E INSTALADO EM PRUMADA DE ESGOTO SANITÁRIO OU VENTILAÇÃO. AF_08/2022</t>
  </si>
  <si>
    <t>13.44</t>
  </si>
  <si>
    <t>TÊ DE INSPEÇÃO, PVC, SERIE R, ÁGUA PLUVIAL, DN 100 x 75mm, JUNTA ELÁSTICA, FORNECIDO E INSTALADO EM RAMAL DE ENCAMINHAMENTO. AF_06/2022</t>
  </si>
  <si>
    <t>13.45</t>
  </si>
  <si>
    <t>TUBO PVC, SÉRIE R, ÁGUA PLUVIAL, DN 150 mm, FORNECIDO E INSTALADO EM RAMAL DE ENCAMINHAMENTO. AF_06/2022</t>
  </si>
  <si>
    <t>13.46</t>
  </si>
  <si>
    <t>TUBO PVC, SÉRIE R, ÁGUA PLUVIAL, DN 100 mm, FORNECIDO E INSTALADO EM RAMAL DE ENCAMINHAMENTO. AF_06/2022</t>
  </si>
  <si>
    <t>13.47</t>
  </si>
  <si>
    <t>TUBO PVC, SÉRIE R, ÁGUA PLUVIAL, DN 75 mm, FORNECIDO E INSTALADO EM RAMAL DE ENCAMINHAMENTO. AF_06/2022</t>
  </si>
  <si>
    <t>13.48</t>
  </si>
  <si>
    <t>TUBO PVC, SÉRIE R, ÁGUA PLUVIAL, DN 50 mm, FORNECIDO E INSTALADO EM RAMAL DE ENCAMINHAMENTO. AF_06/2022</t>
  </si>
  <si>
    <t>13.49</t>
  </si>
  <si>
    <t>TUBO PVC, SÉRIE R, ÁGUA PLUVIAL, DN 40 mm, FORNECIDO E INSTALADO EM RAMAL DE ENCAMINHAMENTO. AF_06/2022</t>
  </si>
  <si>
    <t>13.50</t>
  </si>
  <si>
    <t>46.14.510</t>
  </si>
  <si>
    <t>TUBO DE FERRO FUNDIDO CLASSE K-9 COM JUNTA ELÁSTICA, DN= 100mm, INCLUSIVE CONEXÕES</t>
  </si>
  <si>
    <t>13.51</t>
  </si>
  <si>
    <t>TUBO DE PVC P/REDE COLETORA ESGOTO, JEI, PB, DN = 200mm (VINILFORT - TIGRE OU SIMILAR)</t>
  </si>
  <si>
    <t>13.52</t>
  </si>
  <si>
    <t xml:space="preserve">TUBO ACO CARBONO SEM COSTURA 6", E= 7,11 mm,  SCHEDULE 40, *28,26 KG/M                                                                                                                                                                                                                                                                                                                                                                                                                                    </t>
  </si>
  <si>
    <t>13.53</t>
  </si>
  <si>
    <t xml:space="preserve">TUBO ACO CARBONO SEM COSTURA 3", E= *5,49 mm, SCHEDULE 40, *11,28* KG/M                                                                                                                                                                                                                                                                                                                                                                                                                                   </t>
  </si>
  <si>
    <t>13.54</t>
  </si>
  <si>
    <t xml:space="preserve">	CAP DE AÇO CARBONO ROSCA NPT 300LBS - 6"</t>
  </si>
  <si>
    <t>13.55</t>
  </si>
  <si>
    <t>CURVA 90 GRAUS, EM ACO CARBONO, DN 80 (3"), INSTALADO EM PRUMADAS - FORNECIMENTO E INSTALAÇÃO</t>
  </si>
  <si>
    <t>13.56</t>
  </si>
  <si>
    <t>M049500022</t>
  </si>
  <si>
    <t>FLANGE EM ACO CARBONO, 3", CLASSE PN-10</t>
  </si>
  <si>
    <t>13.57</t>
  </si>
  <si>
    <t xml:space="preserve">06.011.0375-0 </t>
  </si>
  <si>
    <t>FLANGE DE PESCOÇO ACO CARBONO 3"</t>
  </si>
  <si>
    <t>13.58</t>
  </si>
  <si>
    <t>FLANGE SOBREPOSTO AÇO CARBONO 3"</t>
  </si>
  <si>
    <t>13.59</t>
  </si>
  <si>
    <t>TE REDUÇÃO EM ACO CARBONO, PRESSAO 3.000 LBS, DN 6" x 3"</t>
  </si>
  <si>
    <t>13.60</t>
  </si>
  <si>
    <t>TUBO DE CONCRETO PARA REDES COLETORAS DE ESGOTO SANITÁRIO, DIÂMETRO DE 300 mm, JUNTA ELÁSTICA, INSTALADO EM LOCAL COM ALTO NÍVEL DE INTERFERÊNCIAS - FORNECIMENTO E ASSENTAMENTO. AF_12/2015</t>
  </si>
  <si>
    <t>13.61</t>
  </si>
  <si>
    <t>CANALETA DE CONCRETO C/ TAMPA REMOVÍVEL EM CHAPA DE AÇO (0,15 X 0,20mm)</t>
  </si>
  <si>
    <t>13.62</t>
  </si>
  <si>
    <t xml:space="preserve"> 49.11.140 </t>
  </si>
  <si>
    <t>CANALETA COM GRELHA EM ALUMÍNIO, SAÍDA CENTRAL / VERTICAL, 250X150 mm</t>
  </si>
  <si>
    <t>13.63</t>
  </si>
  <si>
    <t xml:space="preserve"> 49.11.141 </t>
  </si>
  <si>
    <t>CANALETA COM GRELHA, EM ALUMÍNIO, SAÍDA CENTRAL OU VERTICAL, 150X20mm</t>
  </si>
  <si>
    <t>13.64</t>
  </si>
  <si>
    <t>47.05.150</t>
  </si>
  <si>
    <t>VALVULA RETENCAO FLANGE FERRO FUNDIDO 3"</t>
  </si>
  <si>
    <t>13.65</t>
  </si>
  <si>
    <t xml:space="preserve">47.12.270 </t>
  </si>
  <si>
    <t>VÁLVULA DE GAVETA EM FERRO DÚCTIL COM FLANGES, CLASSE PN-10, DN= 75mm</t>
  </si>
  <si>
    <t>13.66</t>
  </si>
  <si>
    <t xml:space="preserve">M049018001 </t>
  </si>
  <si>
    <t>MANGOTE FLEXIVEL C/FLANGES CLASSE DE PRESSAO 10KG/CM2 DN 75mm L=10,00m</t>
  </si>
  <si>
    <t>13.67</t>
  </si>
  <si>
    <t xml:space="preserve">40.20.300 </t>
  </si>
  <si>
    <t>BOIA PENDULAR (PERA), COM CONTATO MICRO SWITCH</t>
  </si>
  <si>
    <t>13.68</t>
  </si>
  <si>
    <t xml:space="preserve">ED-50320 </t>
  </si>
  <si>
    <t>SIFÃO DE METAL PARA LAVATÓRIO, TIPO COPO COM ACABAMENTO CROMADO, DIÂMETRO (1"X1.1/2"), INCLUSIVE FORNECIMENTO</t>
  </si>
  <si>
    <t>13.69</t>
  </si>
  <si>
    <t xml:space="preserve">ED-50321 </t>
  </si>
  <si>
    <t>SIFÃO DE METAL PARA PIA, TIPO COPO COM ACABAMENTO CROMADO, DIÂMETRO (1"X2"), INCLUSIVE FORNECIMENTO</t>
  </si>
  <si>
    <t>13.70</t>
  </si>
  <si>
    <t>SIFÃO  PARA EXPURGO PALMETAL OU SIMILAR</t>
  </si>
  <si>
    <t>13.71</t>
  </si>
  <si>
    <t>VALVULA P/LAVATORIO DIAMETRO 1"</t>
  </si>
  <si>
    <t>13.72</t>
  </si>
  <si>
    <t>VALVULA DE PIA, LAVAT.E TANQUE 1"</t>
  </si>
  <si>
    <t>13.73</t>
  </si>
  <si>
    <t>GRELHA PARA RALO 15x15cm CROMADA</t>
  </si>
  <si>
    <t>13.74</t>
  </si>
  <si>
    <t>CAIXA DE DESINFECÇÃO EM REDE DE ÁGUA</t>
  </si>
  <si>
    <t>13.75</t>
  </si>
  <si>
    <t>TANQUE SÉPTICO CIRCULAR, EM CONCRETO PRÉ-MOLDADO, DIÂMETRO INTERNO = 2,0 m, ALTURA INTERNA = 1,35 m, VOLUME ÚTIL: 5400 L (PARA 40 CONTRIBUINTES). AF_12/2020_PA</t>
  </si>
  <si>
    <t>13.76</t>
  </si>
  <si>
    <t>FILTRO ANAERÓBIO CIRCULAR, EM CONCRETO PRÉ-MOLDADO, DIÂMETRO INTERNO = 2,88 m, ALTURA INTERNA = 1,50 m, VOLUME ÚTIL: 7817,3 L (PARA 75 CONTRIBUINTES). AF_12/2020</t>
  </si>
  <si>
    <t>13.77</t>
  </si>
  <si>
    <t>BOMBA SUBMERSÍVEL ELÉTRICA TRIFÁSICA, POTÊNCIA 2,96 HP, Ø ROTOR 144 MM SEMI-ABERTO, BOCAL DE SAÍDA Ø 2", HM/Q = 2 MCA / 38,8 M3/H A 28 MCA / 5 M3/H</t>
  </si>
  <si>
    <t>14.1</t>
  </si>
  <si>
    <t>14.2</t>
  </si>
  <si>
    <t>REGISTRO DE GAVETA BRUTO, LATÃO, ROSCÁVEL, 1 1/4", COM ACABAMENTO E CANOPLA CROMADOS - FORNECIMENTO E INSTALAÇÃO. AF_08/2021</t>
  </si>
  <si>
    <t>14.3</t>
  </si>
  <si>
    <t>14.4</t>
  </si>
  <si>
    <t xml:space="preserve"> ED-49993 </t>
  </si>
  <si>
    <t>REGISTRO DE GAVETA BASE, ROSCÁVEL, 1 1/4", COM ACABAMENTO E CANOPLA CROMADOS - FORNECIMENTO E INSTALAÇÃO. AF_08/2021</t>
  </si>
  <si>
    <t>14.5</t>
  </si>
  <si>
    <t xml:space="preserve"> ED-49989 </t>
  </si>
  <si>
    <t>REGISTRO DE GAVETA BASE, ROSCÁVEL, 3/4", COM ACABAMENTO E CANOPLA CROMADOS - FORNECIMENTO E INSTALAÇÃO. AF_08/2021</t>
  </si>
  <si>
    <t>14.6</t>
  </si>
  <si>
    <t>14.7</t>
  </si>
  <si>
    <t>VÁLVULA DE DESCARGA METÁLICA, BASE 1", ACABAMENTO METALICO CROMADO - FORNECIMENTO E INSTALAÇÃO. AF_08/2021</t>
  </si>
  <si>
    <t>14.8</t>
  </si>
  <si>
    <t>VÁLVULA DE RETENÇÃO HORIZONTAL, DE BRONZE, ROSCÁVEL, 1 1/4" - FORNECIMENTO E INSTALAÇÃO. AF_08/2021</t>
  </si>
  <si>
    <t>14.9</t>
  </si>
  <si>
    <t>JUNTA DE EXPANSÃO EM BRONZE/LATÃO, DN 35 mm, PONTA X PONTA, INSTALADO EM PRUMADA DE HIDRÁULICA PREDIAL - FORNECIMENTO E INSTALAÇÃO. AF_04/2022</t>
  </si>
  <si>
    <t>14.10</t>
  </si>
  <si>
    <t>JUNTA DE EXPANSÃO EM COBRE, DN 22 MM, PONTA X PONTA, INSTALADO EM PRUMADA DE HIDRÁULICA PREDIAL - FORNECIMENTO E INSTALAÇÃO. AF_04/2022</t>
  </si>
  <si>
    <t>14.11</t>
  </si>
  <si>
    <t>JOELHO 90 GRAUS COM BUCHA DE LATÃO, PVC, SOLDÁVEL, DN 25mm, X 1/2  INSTALADO EM RAMAL OU SUB-RAMAL DE ÁGUA - FORNECIMENTO E INSTALAÇÃO. AF_06/2022</t>
  </si>
  <si>
    <t>14.12</t>
  </si>
  <si>
    <t>JOELHO 90 GRAUS COM BUCHA DE LATÃO, PVC, SOLDÁVEL, DN 25mm, X 3/4  INSTALADO EM RAMAL OU SUB-RAMAL DE ÁGUA - FORNECIMENTO E INSTALAÇÃO. AF_06/2022</t>
  </si>
  <si>
    <t>14.14</t>
  </si>
  <si>
    <t>ADAPTADOR COM FLANGE E ANEL DE VEDAÇÃO, PVC, SOLDÁVEL, DN 50 mm, INSTALADO EM RESERVAÇÃO DE ÁGUA DE EDIFICAÇÃO QUE POSSUA RESERVATÓRIO DE FIBRA/FIBROCIMENTO   FORNECIMENTO E INSTALAÇÃO. AF_06/2016</t>
  </si>
  <si>
    <t>14.15</t>
  </si>
  <si>
    <t>ADAPTADOR COM FLANGE E ANEL DE VEDAÇÃO, PVC, SOLDÁVEL, DN 40 mm, INSTALADO EM RESERVAÇÃO DE ÁGUA DE EDIFICAÇÃO QUE POSSUA RESERVATÓRIO DE FIBRA/FIBROCIMENTO   FORNECIMENTO E INSTALAÇÃO. AF_06/2016</t>
  </si>
  <si>
    <t>14.16</t>
  </si>
  <si>
    <t>ADAPTADOR CURTO COM BOLSA E ROSCA PARA REGISTRO, PVC, SOLDÁVEL, DN 25 mm X 3/4 , INSTALADO EM RAMAL DE DISTRIBUIÇÃO DE ÁGUA - FORNECIMENTO E INSTALAÇÃO. AF_06/2022</t>
  </si>
  <si>
    <t>14.17</t>
  </si>
  <si>
    <t>ADAPTADOR CURTO COM BOLSA E ROSCA PARA REGISTRO, PVC, SOLDÁVEL, DN  32 mm X 1 , INSTALADO EM RAMAL DE DISTRIBUIÇÃO DE ÁGUA - FORNECIMENTO E INSTALAÇÃO. AF_06/2022</t>
  </si>
  <si>
    <t>14.18</t>
  </si>
  <si>
    <t>ADAPTADOR CURTO COM BOLSA E ROSCA PARA REGISTRO, PVC, SOLDÁVEL, DN  40 mm X 1 1/4 , INSTALADO EM RAMAL DE DISTRIBUIÇÃO DE ÁGUA - FORNECIMENTO E INSTALAÇÃO. AF_06/2023</t>
  </si>
  <si>
    <t>14.19</t>
  </si>
  <si>
    <t>ADAPTADOR CURTO COM BOLSA E ROSCA PARA REGISTRO, PVC, SOLDÁVEL, DN  50 mm X 1 1/2 , INSTALADO EM RAMAL DE DISTRIBUIÇÃO DE ÁGUA - FORNECIMENTO E INSTALAÇÃO. AF_06/2024</t>
  </si>
  <si>
    <t>14.20</t>
  </si>
  <si>
    <t>BUCHA DE REDUÇÃO, PVC, SOLDÁVEL, DN 50 X 40 mm, INSTALADO EM RAMAL DE DISTRIBUIÇÃO DE ÁGUA - FORNECIMENTO E INSTALAÇÃO. AF_06/2022</t>
  </si>
  <si>
    <t>14.21</t>
  </si>
  <si>
    <t xml:space="preserve">BUCHA DE REDUCAO DE PVC, SOLDAVEL, COM 40 X 32 mm, PARA AGUA FRIA PREDIAL                                                                                                                                                                                                                                                                                                                                                                                                                          </t>
  </si>
  <si>
    <t>14.22</t>
  </si>
  <si>
    <t>BUCHA DE REDUÇÃO, PVC, SOLDÁVEL, DN 50 X 32 mm, INSTALADO EM RAMAL DE DISTRIBUIÇÃO DE ÁGUA - FORNECIMENTO E INSTALAÇÃO. AF_06/2022</t>
  </si>
  <si>
    <t>14.23</t>
  </si>
  <si>
    <t>JOELHO 45 GRAUS, PVC, SOLDÁVEL, DN 50mm, INSTALADO EM RAMAL DE DISTRIBUIÇÃO DE ÁGUA - FORNECIMENTO E INSTALAÇÃO. AF_06/2022</t>
  </si>
  <si>
    <t>14.24</t>
  </si>
  <si>
    <t>JOELHO 45 GRAUS, PVC, SOLDÁVEL, DN 40mm, INSTALADO EM RAMAL DE DISTRIBUIÇÃO DE ÁGUA - FORNECIMENTO E INSTALAÇÃO. AF_06/2022</t>
  </si>
  <si>
    <t>14.25</t>
  </si>
  <si>
    <t>JOELHO 45 GRAUS, PVC, SOLDÁVEL, DN 32mm, INSTALADO EM RAMAL OU SUB-RAMAL DE ÁGUA - FORNECIMENTO E INSTALAÇÃO. AF_06/2022</t>
  </si>
  <si>
    <t>14.26</t>
  </si>
  <si>
    <t>JOELHO 45 GRAUS, PVC, SOLDÁVEL, DN 25mm INSTALADO EM RAMAL OU SUB-RAMAL DE ÁGUA - FORNECIMENTO E INSTALAÇÃO. AF_06/2022</t>
  </si>
  <si>
    <t>14.27</t>
  </si>
  <si>
    <t>JOELHO 90 GRAUS, PVC, SOLDÁVEL, DN 50mm, INSTALADO EM RAMAL DE DISTRIBUIÇÃO DE ÁGUA - FORNECIMENTO E INSTALAÇÃO. AF_06/2022</t>
  </si>
  <si>
    <t>14.28</t>
  </si>
  <si>
    <t>JOELHO 90 GRAUS, PVC, SOLDÁVEL, DN 40mm, INSTALADO EM RAMAL DE DISTRIBUIÇÃO DE ÁGUA - FORNECIMENTO E INSTALAÇÃO. AF_06/2022</t>
  </si>
  <si>
    <t>14.29</t>
  </si>
  <si>
    <t>JOELHO 90 GRAUS, PVC, SOLDÁVEL, DN 32mm, INSTALADO EM RAMAL OU SUB-RAMAL DE ÁGUA - FORNECIMENTO E INSTALAÇÃO. AF_06/2022</t>
  </si>
  <si>
    <t>14.30</t>
  </si>
  <si>
    <t>JOELHO 90 GRAUS, PVC, SOLDÁVEL, DN 25mm, INSTALADO EM RAMAL OU SUB-RAMAL DE ÁGUA - FORNECIMENTO E INSTALAÇÃO. AF_06/2022</t>
  </si>
  <si>
    <t>14.31</t>
  </si>
  <si>
    <t>JOELHO DE REDUÇÃO, 90 GRAUS, PVC, SOLDÁVEL, DN 32 mm X 25 mm, INSTALADO EM RAMAL OU SUB-RAMAL DE ÁGUA - FORNECIMENTO E INSTALAÇÃO. AF_06/2022</t>
  </si>
  <si>
    <t>14.32</t>
  </si>
  <si>
    <t>TE, PVC, SOLDÁVEL, DN 50mm, INSTALADO EM RAMAL DE DISTRIBUIÇÃO DE ÁGUA - FORNECIMENTO E INSTALAÇÃO. AF_06/2022</t>
  </si>
  <si>
    <t>14.33</t>
  </si>
  <si>
    <t>TE, PVC, SOLDÁVEL, DN 40mm, INSTALADO EM RAMAL DE DISTRIBUIÇÃO DE ÁGUA - FORNECIMENTO E INSTALAÇÃO. AF_06/2022</t>
  </si>
  <si>
    <t>14.34</t>
  </si>
  <si>
    <t>TE, PVC, SOLDÁVEL, DN 32mm, INSTALADO EM RAMAL OU SUB-RAMAL DE ÁGUA - FORNECIMENTO E INSTALAÇÃO. AF_06/2022</t>
  </si>
  <si>
    <t>14.35</t>
  </si>
  <si>
    <t>TE, PVC, SOLDÁVEL, DN 25mm, INSTALADO EM RAMAL OU SUB-RAMAL DE ÁGUA - FORNECIMENTO E INSTALAÇÃO. AF_06/2022</t>
  </si>
  <si>
    <t>14.37</t>
  </si>
  <si>
    <t>TÊ DE REDUÇÃO, PVC, SOLDÁVEL, DN 50mm X 32mm, INSTALADO EM PRUMADA DE ÁGUA - FORNECIMENTO E INSTALAÇÃO. AF_06/2022</t>
  </si>
  <si>
    <t>14.39</t>
  </si>
  <si>
    <t>TÊ DE REDUÇÃO, PVC, SOLDÁVEL, DN 32mm X 25mm, INSTALADO EM RAMAL DE DISTRIBUIÇÃO DE ÁGUA - FORNECIMENTO E INSTALAÇÃO. AF_06/2022</t>
  </si>
  <si>
    <t>14.40</t>
  </si>
  <si>
    <t>UNIÃO, PVC, SOLDÁVEL, DN 25mm, INSTALADO EM RAMAL OU SUB-RAMAL DE ÁGUA - FORNECIMENTO E INSTALAÇÃO. AF_06/2022</t>
  </si>
  <si>
    <t>14.41</t>
  </si>
  <si>
    <t>UNIÃO, PVC, SOLDÁVEL, DN 32mm, INSTALADO EM RAMAL OU SUB-RAMAL DE ÁGUA - FORNECIMENTO E INSTALAÇÃO. AF_06/2022</t>
  </si>
  <si>
    <t>14.42</t>
  </si>
  <si>
    <t>UNIÃO, PVC, SOLDÁVEL, DN 40mm, INSTALADO EM RAMAL DE DISTRIBUIÇÃO DE ÁGUA - FORNECIMENTO E INSTALAÇÃO. AF_06/2022</t>
  </si>
  <si>
    <t>14.43</t>
  </si>
  <si>
    <t>UNIÃO, PVC, SOLDÁVEL, DN 50mm, INSTALADO EM RAMAL DE DISTRIBUIÇÃO DE ÁGUA - FORNECIMENTO E INSTALAÇÃO. AF_06/2022</t>
  </si>
  <si>
    <t>14.44</t>
  </si>
  <si>
    <t>TUBO, PVC, SOLDÁVEL, DN 50mm, INSTALADO EM RAMAL DE DISTRIBUIÇÃO DE ÁGUA - FORNECIMENTO E INSTALAÇÃO. AF_06/2022</t>
  </si>
  <si>
    <t>14.45</t>
  </si>
  <si>
    <t>TUBO, PVC, SOLDÁVEL, DN 40mm, INSTALADO EM RAMAL DE DISTRIBUIÇÃO DE ÁGUA - FORNECIMENTO E INSTALAÇÃO. AF_06/2022</t>
  </si>
  <si>
    <t>14.46</t>
  </si>
  <si>
    <t>TUBO, PVC, SOLDÁVEL, DN 32mm, INSTALADO EM RAMAL OU SUB-RAMAL DE ÁGUA - FORNECIMENTO E INSTALAÇÃO. AF_06/2022</t>
  </si>
  <si>
    <t>14.47</t>
  </si>
  <si>
    <t>TUBO, PVC, SOLDÁVEL, DN 25mm, INSTALADO EM RAMAL OU SUB-RAMAL DE ÁGUA - FORNECIMENTO E INSTALAÇÃO. AF_06/2022</t>
  </si>
  <si>
    <t>14.48</t>
  </si>
  <si>
    <t>TORNEIRA DE BOIA PARA CAIXA D'ÁGUA, ROSCÁVEL, 1" - FORNECIMENTO E INSTALAÇÃO. AF_08/2021</t>
  </si>
  <si>
    <t>14.49</t>
  </si>
  <si>
    <t>VALVULA /BOIA  FLUTUACAO</t>
  </si>
  <si>
    <t>14.50</t>
  </si>
  <si>
    <t>14.51</t>
  </si>
  <si>
    <t>HIDRÔMETRO DN 25 (3/4" ), 5,0 M³/H FORNECIMENTO E INSTALAÇÃO. AF_11/2016</t>
  </si>
  <si>
    <t>14.52</t>
  </si>
  <si>
    <t>RESERVATÓRIO EM FIBRA DE VIDRO 10.000 L</t>
  </si>
  <si>
    <t>14.53</t>
  </si>
  <si>
    <t>RESERVATÓRIO EM FIBRA DE VIDRO 20.000 L</t>
  </si>
  <si>
    <t>14.54</t>
  </si>
  <si>
    <t>BOMBA CENTRÍFUGA, TRIFÁSICA, 3 CV OU 2,96 HP, HM 34 A 40 M, Q 8,6 A 14,8 M3/H - FORNECIMENTO E INSTALAÇÃO. AF_12/2020</t>
  </si>
  <si>
    <t>15.1</t>
  </si>
  <si>
    <t>LAVATÓRIO LOUÇA (DECA-LINHA VOGUE PLUS CONFORTO, REF L-510 OU SIMILAR) COM COLUNA SUSPENSA, (DECA, LINHA VOGUE PLUS CONFORTO, REF. C-510 OU SIMILAR), C/ SIFÃO CROMADO, VÁLVULA CROMADA, ENGATE CROMADO, EXCLUSIVE TORNEIRA</t>
  </si>
  <si>
    <t>15.2</t>
  </si>
  <si>
    <t>TANQUE DE LOUÇA BRANCA SUSPENSO, 18L OU EQUIVALENTE - FORNECIMENTO E INSTALAÇÃO. AF_01/2020</t>
  </si>
  <si>
    <t>15.3</t>
  </si>
  <si>
    <t>CONJUNTO VASO SANITÁRIO DE LOUÇA BRANCA COM CAIXA ACOPLADA E ASSENTO - FONECEMENTO E INSTALAÇÃO</t>
  </si>
  <si>
    <t>15.4</t>
  </si>
  <si>
    <t>CONJUNTO VASO SANITÁRIO (PCD) DE LOUÇA BRANCA COM CAIXA ACOPLADA E ASSENTO - FONECEMENTO E INSTALAÇÃO</t>
  </si>
  <si>
    <t>15.5</t>
  </si>
  <si>
    <t>15.6</t>
  </si>
  <si>
    <t>PORTA TOALHA INOX PARA PAPEL TOALHA EM ROLO</t>
  </si>
  <si>
    <t>15.7</t>
  </si>
  <si>
    <t>TORNEIRA CROMADA 1/2 OU 3/4 PARA TANQUE, PADRÃO MÉDIO - FORNECIMENTO E INSTALAÇÃO. AF_01/2020</t>
  </si>
  <si>
    <t>15.8</t>
  </si>
  <si>
    <t>TORNEIRA DE MESA COM FECHAMENTO AUTOMÁTICO, LINHA DECAMATIC ECO, REF.1173.C, DECA OU SIMILAR</t>
  </si>
  <si>
    <t>15.9</t>
  </si>
  <si>
    <t>TORNEIRA ALAVANCA PARA PCD AUTOMATICA NBR9050</t>
  </si>
  <si>
    <t>15.10</t>
  </si>
  <si>
    <t>TORNEIRA COM ALAVANCA (BANCADAS)</t>
  </si>
  <si>
    <t>15.11</t>
  </si>
  <si>
    <t>DUCHA HIGIENICA (ALAVANCA) OGGI 2195 FABRIMAR</t>
  </si>
  <si>
    <t>15.12</t>
  </si>
  <si>
    <t>CHUVEIRO ELÉTRICO COMUM CORPO PLÁSTICO, TIPO DUCHA COM REGISTRO ALAVANCA - FORNECIMENTO E INSTALAÇÃO. AF_01/2020</t>
  </si>
  <si>
    <t>15.13</t>
  </si>
  <si>
    <t>CHUVEIRO ELETRICO (LORENZETTI OU SIMILAR)</t>
  </si>
  <si>
    <t>15.14</t>
  </si>
  <si>
    <t>EXPURGO COM TAMPA EM AÇO INOXIDÁVEL ANSI 304, FUNIL D=32cm, PROF.=30cm, VÁLVULA HYDRA</t>
  </si>
  <si>
    <t>15.15</t>
  </si>
  <si>
    <t>C4835</t>
  </si>
  <si>
    <t>ESPELHO CRISTAL, ESPESSURA 4MM, COM PARAFUSOS DE FIXAÇÃO, SEM MOLDURA</t>
  </si>
  <si>
    <t>15.16</t>
  </si>
  <si>
    <t>PORTA-PAPEL HIGIÊNICO, LINHA DOMUS, REF. 102 C40, DA MEBER OU SIMILAR</t>
  </si>
  <si>
    <t>15.17</t>
  </si>
  <si>
    <t>CORTINA DIVISÓRIA DE LEITO EM PVC (VINIL), LARGURA DE 1,80M, COM TRILHOS E ACESSÓRIOS, DA BR GOODS OU SIMILAR - FORNECIMENTO</t>
  </si>
  <si>
    <t>15.18</t>
  </si>
  <si>
    <t>PERSIANA TIPO ROLO, BLECAUTE, BLOQUEIO 95UV% TELA SOLAR</t>
  </si>
  <si>
    <t>15.19</t>
  </si>
  <si>
    <t>PIA DE COZINHA COM BANCADA EM AÇO INOX, DIM 1,40X0,60, COM 01 CUBA, SIFÃO CROMADO, VÁLVULA CROMADA, CONCRETADA E ASSENTADA.</t>
  </si>
  <si>
    <t>15.21</t>
  </si>
  <si>
    <t>PIA DE COZINHA COM BANCADA EM AÇO INOX, DIM 1,10X0,60M COM 01 CUBA, VÁLVULA CROMADA, SIFÃO CROMADO, CONCRETADA E ASSENTADA. REV.04</t>
  </si>
  <si>
    <t>15.22</t>
  </si>
  <si>
    <t>PIA EM AÇO INOX AISI 304, ESPESSURA 0,8MM, ACABAMENTO ESCOVADO, MEDINDO (70X60CM). MARCA PALMETAL OU SIMILAR.</t>
  </si>
  <si>
    <t>15.23</t>
  </si>
  <si>
    <t>TAMPO/BANCADA EM GRANITO BRANCO SIENA, E=2CM</t>
  </si>
  <si>
    <t>15.24</t>
  </si>
  <si>
    <t>CABIDE/GANCHO DE BANHEIRO SIMPLES EM METAL CROMADO</t>
  </si>
  <si>
    <t>15.25</t>
  </si>
  <si>
    <t>BANCO RETRÁTIL (P/ BANHEIRO PCD)</t>
  </si>
  <si>
    <t>15.26</t>
  </si>
  <si>
    <t>BARRA DE APOIO, RETA, FIXA, EM AÇO INOX, L=40CM, D=1 1/4", JACKWAL OU SIMILAR</t>
  </si>
  <si>
    <t>15.28</t>
  </si>
  <si>
    <t>BARRA DE APOIO LATERAL ARTICULADA, COM TRAVA, EM ACO INOX POLIDO, FIXADA NA PAREDE - FORNECIMENTO E INSTALAÇÃO. AF_01/2020</t>
  </si>
  <si>
    <t>15.29</t>
  </si>
  <si>
    <t>15.30</t>
  </si>
  <si>
    <t>16.1</t>
  </si>
  <si>
    <t>ELETRODUTO PEAD, DIAM. 6", MARCA REF. KANAFLEX OU EQUIVALENTE</t>
  </si>
  <si>
    <t>16.2</t>
  </si>
  <si>
    <t>ELETRODUTO FLEXÍVEL CORRUGADO, PEAD, DN 70 (2 1/2"), PARA CIRCUITOS TERMINAIS, INSTALADO EM PAREDE AF_12/2021</t>
  </si>
  <si>
    <t>16.3</t>
  </si>
  <si>
    <t>ELETRODUTO FLEXÍVEL CORRUGADO, PEAD, DN 63 (2"), PARA CIRCUITOS TERMINAIS, INSTALADO EM PAREDE AF_12/2021</t>
  </si>
  <si>
    <t>16.4</t>
  </si>
  <si>
    <t>ELETRODUTO FLEXÍVEL CORRUGADO, PEAD, DN 40 MM (1 1/4"), PARA CIRCUITOS TERMINAIS, INSTALADO EM PAREDE - FORNECIMENTO E INSTALAÇÃO. AF_12/2015</t>
  </si>
  <si>
    <t>16.5</t>
  </si>
  <si>
    <t>ELETRODUTO FLEXÍVEL CORRUGADO REFORÇADO, PVC, DN 32 MM (1"), PARA CIRCUITOS TERMINAIS, INSTALADO EM PAREDE - FORNECIMENTO E INSTALAÇÃO. AF_12/2015</t>
  </si>
  <si>
    <t>16.6</t>
  </si>
  <si>
    <t>ELETRODUTO FLEXÍVEL CORRUGADO, PEAD, DN 100 (4"), PARA CIRCUITOS TERMINAIS, INSTALADO EM PAREDE - FORNECIMENTO E INSTALAÇÃO. AF_12/2021</t>
  </si>
  <si>
    <t>16.7</t>
  </si>
  <si>
    <t>ELETRODUTO FLEXÍVEL CORRUGADO REFORÇADO, PVC, DN 25 MM (3/4"), PARA CIRCUITOS TERMINAIS, INSTALADO EM PAREDE - FORNECIMENTO E INSTALAÇÃO. AF_12/2015</t>
  </si>
  <si>
    <t>16.8</t>
  </si>
  <si>
    <t>ELETRODUTO FLEXÍVEL CORRUGADO REFORÇADO, PVC, DN 20 MM (1/2"), PARA CIRCUITOS TERMINAIS, INSTALADO EM PAREDE - FORNECIMENTO E INSTALAÇÃO. AF_12/2015</t>
  </si>
  <si>
    <t>16.9</t>
  </si>
  <si>
    <t>ELETRODUTO FLEXÍVEL CORRUGADO REFORÇADO, PVC, DN 50 (1 1/2"), PARA CIRCUITOS TERMINAIS, INSTALADO EM PAREDE - FORNECIMENTO E INSTALAÇÃO. AF_12/2021</t>
  </si>
  <si>
    <t>16.12</t>
  </si>
  <si>
    <t>ELETRODUTO RÍGIDO ROSCÁVEL, PVC, DN 32 MM (1"), PARA CIRCUITOS TERMINAIS, INSTALADO EM PAREDE - FORNECIMENTO E INSTALAÇÃO. AF_12/2015</t>
  </si>
  <si>
    <t>16.13</t>
  </si>
  <si>
    <t>ELETRODUTO RÍGIDO ROSCÁVEL, PVC, DN 50 MM (1 1/2"), PARA CIRCUITOS TERMINAIS, INSTALADO EM PAREDE - FORNECIMENTO E INSTALAÇÃO. AF_12/2021</t>
  </si>
  <si>
    <t>16.14</t>
  </si>
  <si>
    <t>ELETRODUTO RÍGIDO ROSCÁVEL, PVC, DN 75 MM (2 1/2"), PARA CIRCUITOS TERMINAIS, INSTALADO EM PAREDE - FORNECIMENTO E INSTALAÇÃO. AF_12/2021</t>
  </si>
  <si>
    <t>16.15</t>
  </si>
  <si>
    <t>ELETRODUTO RÍGIDO ROSCÁVEL, PVC, DN 25 MM (3/4"), PARA CIRCUITOS TERMINAIS, INSTALADO EM PAREDE - FORNECIMENTO E INSTALAÇÃO. AF_12/2015</t>
  </si>
  <si>
    <t>16.16</t>
  </si>
  <si>
    <t>CURVA 90 GRAUS PARA ELETRODUTO, PVC, ROSCÁVEL, DN 40 MM (1 1/4"), PARA CIRCUITOS TERMINAIS, INSTALADA EM PAREDE - FORNECIMENTO E INSTALAÇÃO. AF_12/2015</t>
  </si>
  <si>
    <t>16.17</t>
  </si>
  <si>
    <t>CURVA 90 GRAUS PARA ELETRODUTO, PVC, ROSCÁVEL, DN 32 MM (1"), PARA CIRCUITOS TERMINAIS, INSTALADA EM PAREDE - FORNECIMENTO E INSTALAÇÃO. AF_12/2015</t>
  </si>
  <si>
    <t>16.18</t>
  </si>
  <si>
    <t>CURVA 90 GRAUS PARA ELETRODUTO, PVC, ROSCÁVEL, DN 75 MM (2 1/2"), PARA CIRCUITOS TERMINAIS, INSTALADO EM PAREDE - FORNECIMENTO E INSTALAÇÃO. AF_12/2021</t>
  </si>
  <si>
    <t>16.19</t>
  </si>
  <si>
    <t>CURVA 90 GRAUS PARA ELETRODUTO, PVC, ROSCÁVEL, DN 50 MM (1 1/2"), PARA CIRCUITOS TERMINAIS, INSTALADO EM PAREDE - FORNECIMENTO E INSTALAÇÃO. AF_12/2021</t>
  </si>
  <si>
    <t>16.20</t>
  </si>
  <si>
    <t>CURVA 90 GRAUS PARA ELETRODUTO, PVC, ROSCÁVEL, DN 25 MM (3/4"), PARA CIRCUITOS TERMINAIS, INSTALADA EM PAREDE - FORNECIMENTO E INSTALAÇÃO. AF_12/2015</t>
  </si>
  <si>
    <t>16.21</t>
  </si>
  <si>
    <t>CURVA 90 GRAUS PARA ELETRODUTO, PVC, ROSCÁVEL, DN 60 MM (2"), PARA CIRCUITOS TERMINAIS, INSTALADO EM PAREDE - FORNECIMENTO E INSTALAÇÃO. AF_12/2021</t>
  </si>
  <si>
    <t>16.22</t>
  </si>
  <si>
    <t>LUVA PARA ELETRODUTO, PVC, ROSCÁVEL, DN 40 MM (1 1/4"), PARA CIRCUITOS TERMINAIS, INSTALADA EM PAREDE - FORNECIMENTO E INSTALAÇÃO. AF_12/2015</t>
  </si>
  <si>
    <t>16.23</t>
  </si>
  <si>
    <t>LUVA PARA ELETRODUTO, PVC, ROSCÁVEL, DN 32 MM (1"), PARA CIRCUITOS TERMINAIS, INSTALADA EM PAREDE - FORNECIMENTO E INSTALAÇÃO. AF_12/2015</t>
  </si>
  <si>
    <t>16.25</t>
  </si>
  <si>
    <t>LUVA PARA ELETRODUTO, PVC, ROSCÁVEL, DN 50 MM (1 1/2"), PARA REDE ENTERRADA DE DISTRIBUIÇÃO DE ENERGIA ELÉTRICA - FORNECIMENTO E INSTALAÇÃO. AF_12/2021</t>
  </si>
  <si>
    <t>16.26</t>
  </si>
  <si>
    <t>LUVA PARA ELETRODUTO, PVC, ROSCÁVEL, DN 25 MM (3/4"), PARA CIRCUITOS TERMINAIS, INSTALADA EM PAREDE - FORNECIMENTO E INSTALAÇÃO. AF_12/2015</t>
  </si>
  <si>
    <t>16.27</t>
  </si>
  <si>
    <t>LUVA PARA ELETRODUTO, PVC, ROSCÁVEL, DN 60 MM (2"), PARA CIRCUITOS TERMINAIS, INSTALADO EM PAREDE - FORNECIMENTO E INSTALAÇÃO. AF_12/2021</t>
  </si>
  <si>
    <t>16.29</t>
  </si>
  <si>
    <t xml:space="preserve">15.018.0808-0 </t>
  </si>
  <si>
    <t>COTOVELO RETO,PARA ELETROCALHA PERFURADA OU LISA,50X50MM.FOR NECIMENTO E COLOCACAO</t>
  </si>
  <si>
    <t>16.30</t>
  </si>
  <si>
    <t>CURVA HORIZONTAL 100 X 100 MM PARA ELETROCALHA METÁLICA, COM ÂNGULO 90° (REF.: MOPA OU SIMILAR)</t>
  </si>
  <si>
    <t>16.31</t>
  </si>
  <si>
    <t>CURVA HORIZONTAL 50 X 50 MM PARA ELETROCALHA METÁLICA, COM ÂNGULO 90° (REF.: MOPA OU SIMILAR)</t>
  </si>
  <si>
    <t>16.32</t>
  </si>
  <si>
    <t>CURVA DE INVERSÃO 100X100 MM PARA ELETROCALHA METÁLICA - REV 01</t>
  </si>
  <si>
    <t>16.33</t>
  </si>
  <si>
    <t>38.21.920</t>
  </si>
  <si>
    <t xml:space="preserve">	ELETROCALHA PERFURADA,COM TAMPA,TIPO "U",100X50MM,TRATAMENTOSUPERFICIAL PRE-ZINCADO A QUENTE,INCLUSIVE CONEXOES,ACESSORIOS E FIXACAO SUPERIOR.FORNECIMENTO E COLOCACAO</t>
  </si>
  <si>
    <t>16.34</t>
  </si>
  <si>
    <t>38.21.110</t>
  </si>
  <si>
    <t xml:space="preserve">	ELETROCLHA,COM TAMPA,TIPO "U",50X50MM,TRATAMENTOSUPERFICIAL PRE-ZINCADO A QUENTE,INCLUSIVE CONEXOES,ACESSORIOS E FIXACAO SUPERIOR.FORNECIMENTO E COLOCACAO</t>
  </si>
  <si>
    <t>16.35</t>
  </si>
  <si>
    <t xml:space="preserve">15.018.0509-0 </t>
  </si>
  <si>
    <t>ELETROCALHA COM TAMPA,TIPO "U",100X100MM,TRATAMENTO SUPERFICIAL PRE-ZINCADO A QUENTE,INCLUSIVE CONEXOES,ACESSORIOS E FIXACAO SUPERIOR.FORNECIMENTO E COLOCACAO</t>
  </si>
  <si>
    <t>16.36</t>
  </si>
  <si>
    <t>JUNÇÃO COM ABA 50 MM PARA ELETROCALHA METÁLICA, LEITOFORT (REF.: MOPA OU SIMILAR)</t>
  </si>
  <si>
    <t>16.37</t>
  </si>
  <si>
    <t>REDUÇÃO CONCENTRICA P/ELETROCALHA 50X50 MM</t>
  </si>
  <si>
    <t>16.38</t>
  </si>
  <si>
    <t xml:space="preserve">15.018.0762-0 </t>
  </si>
  <si>
    <t>TE HORIZONTAL,90º,PARA ELETROCALHA PERFURADA OU LISA,100X100 MM.FORNECIMENTO E COLOCACAO</t>
  </si>
  <si>
    <t>16.39</t>
  </si>
  <si>
    <t>TE HORIZONTAL PARA ELETROCALHA 100x50</t>
  </si>
  <si>
    <t>16.40</t>
  </si>
  <si>
    <t xml:space="preserve">15.018.0748-A </t>
  </si>
  <si>
    <t>TE HORIZONTAL,90º,PARA ELETROCALHA PERFURADA OU LISA,50X50MM .FORNECIMENTO E COLOCACAO</t>
  </si>
  <si>
    <t>16.41</t>
  </si>
  <si>
    <t xml:space="preserve">PERFILADO PERFURADO SIMPLES 38 X 38 MM                                                                                                                                                                                                                                                                                                                                                                                                                                   </t>
  </si>
  <si>
    <t>16.42</t>
  </si>
  <si>
    <t xml:space="preserve">11.12.19 </t>
  </si>
  <si>
    <t>JUNÇÃO INTERNA "L"</t>
  </si>
  <si>
    <t>16.43</t>
  </si>
  <si>
    <t xml:space="preserve">11.12.20 </t>
  </si>
  <si>
    <t>JUNÇÃO INTERNA "T"</t>
  </si>
  <si>
    <t>16.44</t>
  </si>
  <si>
    <t xml:space="preserve">11.12.21 </t>
  </si>
  <si>
    <t>JUNÇÃO INTERNA "X"</t>
  </si>
  <si>
    <t>16.45</t>
  </si>
  <si>
    <t>CAIXA SEXTAVADA 3" X 3", METÁLICA, INSTALADA EM LAJE - FORNECIMENTO E INSTALAÇÃO. AF_12/2015</t>
  </si>
  <si>
    <t>16.46</t>
  </si>
  <si>
    <t>CAIXA RETANGULAR 4" X 2" MÉDIA (1,30 M DO PISO), PVC, INSTALADA EM PAREDE - FORNECIMENTO E INSTALAÇÃO. AF_03/2023</t>
  </si>
  <si>
    <t>16.47</t>
  </si>
  <si>
    <t>CAIXA RETANGULAR 4" X 4" MÉDIA (1,30 M DO PISO), PVC, INSTALADA EM PAREDE - FORNECIMENTO E INSTALAÇÃO. AF_03/2023</t>
  </si>
  <si>
    <t>16.48</t>
  </si>
  <si>
    <t xml:space="preserve"> ED-49932 </t>
  </si>
  <si>
    <t>CAIXA DE PASSAGEM EM ALVENARIA (100X100X100CM), REVESTIMENTO EM ARGAMASSA COM ADITIVO IMPERMEABILIZANTE, COM TAMPA EM GRELHA, INCLUSIVE ESCAVAÇÃO, REATERRO E TRANSPORTE E RETIRADA DO MATERIAL ESCAVADO (EM CAÇAMBA)</t>
  </si>
  <si>
    <t>16.49</t>
  </si>
  <si>
    <t xml:space="preserve">ED-49931 </t>
  </si>
  <si>
    <t>CAIXA DE PASSAGEM EM ALVENARIA (120X120X120CM), REVESTIMENTO EM ARGAMASSA COM ADITIVO IMPERMEABILIZANTE, COM TAMPA EM GRELHA, INCLUSIVE ESCAVAÇÃO, REATERRO E TRANSPORTE E RETIRADA DO MATERIAL ESCAVADO (EM CAÇAMBA)</t>
  </si>
  <si>
    <t>16.50</t>
  </si>
  <si>
    <t xml:space="preserve">ED-49907 </t>
  </si>
  <si>
    <t>CAIXA DE DRENAGEM DE INSPEÇÃO/PASSAGEM EM ALVENARIA (30X30X30CM), REVESTIMENTO EM ARGAMASSA COM ADITIVO IMPERMEABILIZANTE, COM TAMPA EM GRELHA, INCLUSIVE ESCAVAÇÃO, REATERRO E TRANSPORTE E RETIRADA DO MATERIAL ESCAVADO (EM CAÇAMBA)</t>
  </si>
  <si>
    <t>16.51</t>
  </si>
  <si>
    <t xml:space="preserve"> ED-49905 </t>
  </si>
  <si>
    <t>CAIXA DE PASSAGEM EM ALVENARIA (20X20X10CM), REVESTIMENTO EM ARGAMASSA COM ADITIVO IMPERMEABILIZANTE, COM TAMPA EM GRELHA, INCLUSIVE ESCAVAÇÃO, REATERRO E TRANSPORTE E RETIRADA DO MATERIAL ESCAVADO (EM CAÇAMBA)</t>
  </si>
  <si>
    <t>16.52</t>
  </si>
  <si>
    <t xml:space="preserve">ED-49913 </t>
  </si>
  <si>
    <t>CAIXA DE DRENAGEM DE INSPEÇÃO/PASSAGEM EM ALVENARIA (50X50X50CM), REVESTIMENTO EM ARGAMASSA COM ADITIVO IMPERMEABILIZANTE, COM TAMPA EM GRELHA, INCLUSIVE ESCAVAÇÃO, REATERRO E TRANSPORTE E RETIRADA DO MATERIAL ESCAVADO (EM CAÇAMBA)</t>
  </si>
  <si>
    <t>16.53</t>
  </si>
  <si>
    <t>CONDULETE DE ALUMÍNIO, TIPO C, PARA ELETRODUTO DE AÇO GALVANIZADO DN 20 MM (3/4''), APARENTE - FORNECIMENTO E INSTALAÇÃO. AF_11/2016_P</t>
  </si>
  <si>
    <t>16.54</t>
  </si>
  <si>
    <t>CONDULETE EM ALUMÍNIO TIPO "C" DE 1 1/2"</t>
  </si>
  <si>
    <t>16.55</t>
  </si>
  <si>
    <t>CONDULETE DE ALUMÍNIO, TIPO E, PARA ELETRODUTO DE AÇO GALVANIZADO DN 20 MM (3/4''), APARENTE - FORNECIMENTO E INSTALAÇÃO. AF_11/2016_P</t>
  </si>
  <si>
    <t>16.56</t>
  </si>
  <si>
    <t>CONDULETE DE ALUMÍNIO, TIPO E, ELETRODUTO DE AÇO GALVANIZADO DN 25 MM (1''), APARENTE - FORNECIMENTO E INSTALAÇÃO. AF_11/2016_P</t>
  </si>
  <si>
    <t>16.57</t>
  </si>
  <si>
    <t xml:space="preserve">ED-17963 </t>
  </si>
  <si>
    <t>CONDULETE DE ALUMÍNIO, TIPO "LB", DIÂMETRO DE SAÍDA 2" (50MM), EXCLUSIVE MÓDULO E PLACA, INCLUSIVE FIXAÇÃO</t>
  </si>
  <si>
    <t>16.58</t>
  </si>
  <si>
    <t xml:space="preserve">ED-49092 </t>
  </si>
  <si>
    <t>CONDULETE DE ALUMÍNIO, TIPO "T", DIÂMETRO DE SAÍDA 2" (50MM), EXCLUSIVE MÓDULO E PLACA, INCLUSIVE FIXAÇÃO</t>
  </si>
  <si>
    <t>16.59</t>
  </si>
  <si>
    <t>DIMMER ROTATIVO (1 MÓDULO), 220V/600W, INCLUINDO SUPORTE E PLACA - FORNECIMENTO E INSTALAÇÃO. AF_03/2023</t>
  </si>
  <si>
    <t>16.62</t>
  </si>
  <si>
    <t>16.63</t>
  </si>
  <si>
    <t>16.64</t>
  </si>
  <si>
    <t>INTERRUPTOR SIMPLES (3 MÓDULOS), 10A/250V, INCLUINDO SUPORTE E PLACA - FORNECIMENTO E INSTALAÇÃO. AF_03/2023</t>
  </si>
  <si>
    <t>16.65</t>
  </si>
  <si>
    <t>PONTO  CORRENTE  MONOFÁSICO  APARENTE TETO E EMBUTIDO NAPAREDE INCLUSIVE TOMADA 2P+T</t>
  </si>
  <si>
    <t>16.66</t>
  </si>
  <si>
    <t>INTERRUPTOR INTERMEDIÁRIO (1 MÓDULO), 10A/250V, INCLUINDO SUPORTE E PLACA - FORNECIMENTO E INSTALAÇÃO. AF_09/2017</t>
  </si>
  <si>
    <t>16.67</t>
  </si>
  <si>
    <t>SENSOR DE PRESENÇA COM FOTOCÉLULA, FIXAÇÃO EM PAREDE - FORNECIMENTO E INSTALAÇÃO. AF_02/2020</t>
  </si>
  <si>
    <t>16.68</t>
  </si>
  <si>
    <t>SENSOR DE PRESENÇA COM FOTOCÉLULA, FIXAÇÃO EM TETO - FORNECIMENTO E INSTALAÇÃO. AF_02/2020</t>
  </si>
  <si>
    <t>16.69</t>
  </si>
  <si>
    <t>TOMADA ALTA DE EMBUTIR (1 MÓDULO), 2P+T 10 A, INCLUINDO SUPORTE E PLACA - FORNECIMENTO E INSTALAÇÃO. AF_12/2015</t>
  </si>
  <si>
    <t>16.70</t>
  </si>
  <si>
    <t>TOMADA BAIXA DE EMBUTIR (2 MÓDULOS), 2P+T 20 A, INCLUINDO SUPORTE E PLACA - FORNECIMENTO E INSTALAÇÃO. AF_12/2015</t>
  </si>
  <si>
    <t>16.71</t>
  </si>
  <si>
    <t xml:space="preserve">C4569 </t>
  </si>
  <si>
    <t>RÉGUA DE TOMADAS ELÉTRICAS, COM 08 TOMADAS</t>
  </si>
  <si>
    <t>16.72</t>
  </si>
  <si>
    <t>ARANDELA E27</t>
  </si>
  <si>
    <t>16.73</t>
  </si>
  <si>
    <t>LUMINÁRIA EMBUTIDA 60X60 4XLED 9W DIMERIZÁVEL</t>
  </si>
  <si>
    <t>16.74</t>
  </si>
  <si>
    <t>LUMINÁRIA EMBUTIDA 60X60 4XLED 9W</t>
  </si>
  <si>
    <t>16.75</t>
  </si>
  <si>
    <t>LUMINÁRIA EMBUTIDA REDONDA LED E27 - 20W DIMERIZÁVEL</t>
  </si>
  <si>
    <t>16.83</t>
  </si>
  <si>
    <t>PLAFON DE SOBREPOR E27</t>
  </si>
  <si>
    <t>16.76</t>
  </si>
  <si>
    <t xml:space="preserve">LUMINÁRIA EMBUTIDA REDONDA LED E27 - 20W                                                                                                                                                                                                                                                                                                                                                  </t>
  </si>
  <si>
    <t>16.78</t>
  </si>
  <si>
    <t>LUMINÁRIA EMBUTIDA RETANGULAR 2X18W LED</t>
  </si>
  <si>
    <t>16.79</t>
  </si>
  <si>
    <t>LUMINÁRIA SOBREPOSTA RETANGULAR 2X18W LED</t>
  </si>
  <si>
    <t>16.80</t>
  </si>
  <si>
    <t>LUMINÁRIA BLOCO AUTÔNOMO LED - PAREDE</t>
  </si>
  <si>
    <t>16.82</t>
  </si>
  <si>
    <t>LUMINÁRIA DE LEITO</t>
  </si>
  <si>
    <t>16.84</t>
  </si>
  <si>
    <t>CABO DE COBRE ISOLADO COM EPR/XLPE 1KV (90G) 4MM2 - FORNECIMENTO E INSTALACAO</t>
  </si>
  <si>
    <t>16.85</t>
  </si>
  <si>
    <t>CABO DE COBRE ISOLADO COM EPR/XLPE 1KV (90G) 6MM2 - FORNECIMENTO E INSTALACAO</t>
  </si>
  <si>
    <t>16.86</t>
  </si>
  <si>
    <t>CABO DE COBRE ISOLADO EM EPR FLEXÍVEL UNIPOLAR  10MM²  - 0,6KV/1KV/90°</t>
  </si>
  <si>
    <t>16.87</t>
  </si>
  <si>
    <t>CABO DE COBRE ISOLADO EM EPR FLEXÍVEL UNIPOLAR  16MM²  - 0,6KV/1KV/90°</t>
  </si>
  <si>
    <t>16.88</t>
  </si>
  <si>
    <t>CABO DE COBRE ISOLADO EM EPR FLEXÍVEL UNIPOLAR  25MM²  - 0,6KV/1KV/90°</t>
  </si>
  <si>
    <t>16.89</t>
  </si>
  <si>
    <t>CABO DE COBRE ISOLADO EM EPR FLEXÍVEL UNIPOLAR  35MM²  - 0,6KV/1KV/90°</t>
  </si>
  <si>
    <t>16.90</t>
  </si>
  <si>
    <t>CABO DE COBRE ISOLADO EM EPR FLEXÍVEL UNIPOLAR  50MM² - 0,6KV/1KV/90°</t>
  </si>
  <si>
    <t>16.91</t>
  </si>
  <si>
    <t>CABO DE COBRE ISOLADO EM EPR FLEXÍVEL UNIPOLAR  70MM²  - 0,6KV/1KV/90°</t>
  </si>
  <si>
    <t>16.92</t>
  </si>
  <si>
    <t>CABO DE COBRE ISOLADO EM EPR FLEXÍVEL UNIPOLAR  95MM² - 0,6KV/1KV/90°</t>
  </si>
  <si>
    <t>16.93</t>
  </si>
  <si>
    <t>CABO DE COBRE ISOLADO EM EPR FLEXÍVEL UNIPOLAR 120MM² - 0,6KV/1KV/90°</t>
  </si>
  <si>
    <t>16.94</t>
  </si>
  <si>
    <t>CABO DE COBRE ISOLADO EM EPR FLEXÍVEL UNIPOLAR 240MM² - 0,6KV/1KV/90°</t>
  </si>
  <si>
    <t>16.95</t>
  </si>
  <si>
    <t>CABO DE COBRE ISOLADO EM EPR FLEXÍVEL UNIPOLAR 300MM² - 0,6KV/1KV/90°</t>
  </si>
  <si>
    <t>16.96</t>
  </si>
  <si>
    <t>CABO FLEXÍVEL PVC (70° C), 0,6/1 KV, 1,5 MM2</t>
  </si>
  <si>
    <t>16.97</t>
  </si>
  <si>
    <t>CABO FLEXÍVEL, PVC (70° C), 450/750 V, 2,5 MM2</t>
  </si>
  <si>
    <t>16.98</t>
  </si>
  <si>
    <t>CABO FLEXÍVEL, PVC (70° C), 450/750 V, 4 MM2</t>
  </si>
  <si>
    <t>16.99</t>
  </si>
  <si>
    <t>QUADRO DE DISTRIBUIÇÃO DE ENERGIA EM CHAPA DE AÇO GALVANIZADO, DE EMBUTIR, COM BARRAMENTO TRIFÁSICO, PARA 12 DISJUNTORES DIN 100A - FORNECIMENTO E INSTALAÇÃO. AF_10/2020</t>
  </si>
  <si>
    <t>16.100</t>
  </si>
  <si>
    <t>QUADRO DE DISTRIBUIÇÃO DE ENERGIA EM CHAPA DE AÇO GALVANIZADO, DE EMBUTIR, COM BARRAMENTO TRIFÁSICO, PARA 18 DISJUNTORES DIN 100A - FORNECIMENTO E INSTALAÇÃO. AF_10/2020</t>
  </si>
  <si>
    <t>16.101</t>
  </si>
  <si>
    <t>TRANSFORMADOR ISOLADOR TOROIDAL 2,5 KVA - TENSÃO PRIMÁRIA 220 V  TENSÃO SECUNDÁRIA 110/220 COM CAIXA IP-21</t>
  </si>
  <si>
    <t>17.1</t>
  </si>
  <si>
    <t>17.2</t>
  </si>
  <si>
    <t>17.3</t>
  </si>
  <si>
    <t>17.4</t>
  </si>
  <si>
    <t>17.5</t>
  </si>
  <si>
    <t>17.6</t>
  </si>
  <si>
    <t>ELETRODUTO RÍGIDO ROSCÁVEL, PVC, DN 40 MM (1 1/4"), PARA CIRCUITOS TERMINAIS, INSTALADO EM PAREDE - FORNECIMENTO E INSTALAÇÃO. AF_12/2015</t>
  </si>
  <si>
    <t>17.7</t>
  </si>
  <si>
    <t>17.8</t>
  </si>
  <si>
    <t>ELETRODUTO RÍGIDO ROSCÁVEL, PVC, DN 50 MM (1 1/2"), PARA REDE ENTERRADA DE DISTRIBUIÇÃO DE ENERGIA ELÉTRICA - FORNECIMENTO E INSTALAÇÃO. AF_12/2021</t>
  </si>
  <si>
    <t>17.9</t>
  </si>
  <si>
    <t>ELETRODUTO RÍGIDO ROSCÁVEL, PVC, DN 60 MM (2"), PARA REDE ENTERRADA DE DISTRIBUIÇÃO DE ENERGIA ELÉTRICA - FORNECIMENTO E INSTALAÇÃO. AF_12/2021</t>
  </si>
  <si>
    <t>17.10</t>
  </si>
  <si>
    <t>17.11</t>
  </si>
  <si>
    <t>17.12</t>
  </si>
  <si>
    <t>17.13</t>
  </si>
  <si>
    <t>CURVA 90 GRAUS PARA ELETRODUTO, PVC, ROSCÁVEL, DN 60 MM (2"), PARA REDE ENTERRADA DE DISTRIBUIÇÃO DE ENERGIA ELÉTRICA - FORNECIMENTO E INSTALAÇÃO. AF_12/2021</t>
  </si>
  <si>
    <t>17.15</t>
  </si>
  <si>
    <t>17.16</t>
  </si>
  <si>
    <t>17.17</t>
  </si>
  <si>
    <t>17.18</t>
  </si>
  <si>
    <t>LUVA PARA ELETRODUTO, PVC, ROSCÁVEL, DN 60 MM (2"), PARA REDE ENTERRADA DE DISTRIBUIÇÃO DE ENERGIA ELÉTRICA - FORNECIMENTO E INSTALAÇÃO. AF_12/2021</t>
  </si>
  <si>
    <t>17.20</t>
  </si>
  <si>
    <t>17.21</t>
  </si>
  <si>
    <t>15.018.0823-0</t>
  </si>
  <si>
    <t>COTOVELO RETO,PARA ELETROCALHA PERFURADA OU LISA,150X100MM.FORNECIMENTO E COLOCACAO</t>
  </si>
  <si>
    <t>17.22</t>
  </si>
  <si>
    <t>15.018.0810-0</t>
  </si>
  <si>
    <t>COTOVELO RETO,PARA ELETROCALHA PERFURADA OU LISA,100X50MM.FORNECIMENTO E COLOCACAO</t>
  </si>
  <si>
    <t>17.23</t>
  </si>
  <si>
    <t>15.018.0510-A</t>
  </si>
  <si>
    <t>ELETROCALHA PERFURADA,COM TAMPA,TIPO "U",150X100MM,TRATAMENTO SUPERFICIAL PRE-ZINCADO A QUENTE,INCLUSIVE CONEXOES,ACESSORIOS E FIXACAO SUPERIOR.FORNECIMENTO E COLOCACAO</t>
  </si>
  <si>
    <t>17.24</t>
  </si>
  <si>
    <t>15.018.0509-0</t>
  </si>
  <si>
    <t>ELETROCALHA PERFURADA,COM TAMPA,TIPO "U",100X100MM,TRATAMENTO SUPERFICIAL PRE-ZINCADO A QUENTE,INCLUSIVE CONEXOES,ACESSORIOS E FIXACAO SUPERIOR.FORNECIMENTO E COLOCACAO</t>
  </si>
  <si>
    <t>17.25</t>
  </si>
  <si>
    <t>15.018.0499-0</t>
  </si>
  <si>
    <t>17.26</t>
  </si>
  <si>
    <t>15.018.0498-A</t>
  </si>
  <si>
    <t xml:space="preserve">	ELETROCALHA PERFURADA,COM TAMPA,TIPO "U",50X50MM,TRATAMENTOSUPERFICIAL PRE-ZINCADO A QUENTE,INCLUSIVE CONEXOES,ACESSORIOS E FIXACAO SUPERIOR.FORNECIMENTO E COLOCACAO</t>
  </si>
  <si>
    <t>17.27</t>
  </si>
  <si>
    <t>REDUÇÃO CONCÊNTRICA 100 X 50MM PARA ELETROCALHA METÁLICA (REF. MOPA OU SIMILAR)</t>
  </si>
  <si>
    <t>17.28</t>
  </si>
  <si>
    <t>REDUÇÃO CONCÊNTRICA 150 X 100MM PARA ELETROCALHA METÁLICA (REF. MOPA OU SIMILAR)</t>
  </si>
  <si>
    <t>17.29</t>
  </si>
  <si>
    <t>15.018.0762-0</t>
  </si>
  <si>
    <t>17.30</t>
  </si>
  <si>
    <t>15.018.0748-A</t>
  </si>
  <si>
    <t>17.31</t>
  </si>
  <si>
    <t>17.32</t>
  </si>
  <si>
    <t>17.33</t>
  </si>
  <si>
    <t>17.36</t>
  </si>
  <si>
    <t>17.37</t>
  </si>
  <si>
    <t>17.38</t>
  </si>
  <si>
    <t>CAIXA DE PASSAGEM EM ALVENARIA (30 x 50 x 15CM), REVESTIMENTO EM ARGAMASSA COM ADITIVO IMPERMEABILIZANTE, COM TAMPA EM GRELHA, INCLUSIVE ESCAVAÇÃO, REATERRO E TRANSPORTE E RETIRADA DO MATERIAL ESCAVADO (EM CAÇAMBA)</t>
  </si>
  <si>
    <t>17.39</t>
  </si>
  <si>
    <t>17.40</t>
  </si>
  <si>
    <t>17.41</t>
  </si>
  <si>
    <t>CONDULETE ALUMINIO TIPO C/LB/LL/LR - 2"</t>
  </si>
  <si>
    <t>17.42</t>
  </si>
  <si>
    <t>,</t>
  </si>
  <si>
    <t>17.43</t>
  </si>
  <si>
    <t>CENTRAL INTERFONE. REF. INTELBRAS MAXCOM CP352 RAMAIS</t>
  </si>
  <si>
    <t>17.44</t>
  </si>
  <si>
    <t>MÓDULO DE CENTRAL DO POSTO DE ENFERMAGEM, TEMPORIZADO, PILOTOS INDICADORES DE LOCAL E FONTE GERADORA DE 12 VOLTS, MODELO STANDARD TRADICIONAL, DA VTC VITALTEC OU SIMILAR</t>
  </si>
  <si>
    <t>17.45</t>
  </si>
  <si>
    <t xml:space="preserve">CONTROLE PARA CHAMADA DE ENFERMAGEM </t>
  </si>
  <si>
    <t>17.47</t>
  </si>
  <si>
    <t>TOMADA DUPLA PARA LÓGICA RJ45, 4"X2",, COMPLETA, REF.0605, FAME OU SIMILAR</t>
  </si>
  <si>
    <t>17.48</t>
  </si>
  <si>
    <t>17.49</t>
  </si>
  <si>
    <t>TOMADA PARA TELEFONE RJ11 - FORNECIMENTO E INSTALAÇÃO. AF_11/2019</t>
  </si>
  <si>
    <t>17.50</t>
  </si>
  <si>
    <t xml:space="preserve"> 66.08.258 </t>
  </si>
  <si>
    <t>RECEPTOR DE SINAIS VIA INTERNET, PARA ACESSO EM REDES LOCAIS - SEM FIO; REF. DIR-859 WIFI 1750MPBS - D-LINK, TL-WA901ND - TP LINK TECNOLOGIES CO. LTD OU EQUIVALENTE</t>
  </si>
  <si>
    <t>17.51</t>
  </si>
  <si>
    <t>CABO FIBRA OPTICA 6 VIAS</t>
  </si>
  <si>
    <t>17.52</t>
  </si>
  <si>
    <t>ED-48364</t>
  </si>
  <si>
    <t>CABO COAXIAL RG-59, IMPEDÂNCIA 75 OHM, CONDUTOR EM FIO DE COBRE NU, BLINDAGEM TRANÇA FORMADA POR FIOS DE COBRE MALHA 90%</t>
  </si>
  <si>
    <t>17.53</t>
  </si>
  <si>
    <t xml:space="preserve"> 66.02.130 </t>
  </si>
  <si>
    <t>PORTEIRO ELETRÔNICO COM UM INTERFONE</t>
  </si>
  <si>
    <t>17.54</t>
  </si>
  <si>
    <t>09.07.009</t>
  </si>
  <si>
    <t>FIO PARA TELEFONE - PAD. TELEBRAS</t>
  </si>
  <si>
    <t>17.55</t>
  </si>
  <si>
    <t>PONTO TOMADA TV/AM/FM-INSTALACAO EMBUTIDA</t>
  </si>
  <si>
    <t>17.56</t>
  </si>
  <si>
    <t>CABO UTP CATEGORIA 5E</t>
  </si>
  <si>
    <t>18.1</t>
  </si>
  <si>
    <t>18.2</t>
  </si>
  <si>
    <t>18.3</t>
  </si>
  <si>
    <t>ELETRODUTO FLEXÍVEL CORRUGADO REFORÇADO, PVC, DN 32 MM (1"), PARA CIRCUITOS TERMINAIS, INSTALADO EM PAREDE - FORNECIMENTO E INSTALAÇÃO. AF_03/2023</t>
  </si>
  <si>
    <t>18.4</t>
  </si>
  <si>
    <t>18.5</t>
  </si>
  <si>
    <t>18.6</t>
  </si>
  <si>
    <t>18.7</t>
  </si>
  <si>
    <t>18.8</t>
  </si>
  <si>
    <t>18.9</t>
  </si>
  <si>
    <t>CONDULETE DE ALUMÍNIO, TIPO T, PARA ELETRODUTO DE AÇO GALVANIZADO DN 25 MM (1''), APARENTE - FORNECIMENTO E INSTALAÇÃO. AF_11/2016_P</t>
  </si>
  <si>
    <t>18.10</t>
  </si>
  <si>
    <t>CONDULETE DE ALUMÍNIO, TIPO T, PARA ELETRODUTO DE AÇO GALVANIZADO DN 20 MM (3/4''), APARENTE - FORNECIMENTO E INSTALAÇÃO. AF_11/2016_P</t>
  </si>
  <si>
    <t>18.11</t>
  </si>
  <si>
    <t>CONDULETE DE ALUMÍNIO, TIPO LR, PARA ELETRODUTO DE AÇO GALVANIZADO DN 25 MM (1''), APARENTE - FORNECIMENTO E INSTALAÇÃO. AF_11/2016_P</t>
  </si>
  <si>
    <t>18.13</t>
  </si>
  <si>
    <t>CABO DE ALARME DE INCÊNDIO BLINDADO 2X18AWG</t>
  </si>
  <si>
    <t>19.1</t>
  </si>
  <si>
    <t>BARRA CHATA DE ALUMINIO 7/8 X 1/8", INCLUSIVE ACESSORIOS DE FIXACAO</t>
  </si>
  <si>
    <t>19.2</t>
  </si>
  <si>
    <t>CABO COBRE NU 7 FIOS 1AWG - 35mm2</t>
  </si>
  <si>
    <t>19.3</t>
  </si>
  <si>
    <t xml:space="preserve">60.02.04 </t>
  </si>
  <si>
    <t>CONECTOR PARAFUSO FENDIDO PARA CABO DE 35mm2</t>
  </si>
  <si>
    <t>19.4</t>
  </si>
  <si>
    <t>CURVA HORIZONTAL 90 GRAUS BARRA CHATA- 7/8"x1/8"</t>
  </si>
  <si>
    <t>19.5</t>
  </si>
  <si>
    <t>CURVA DE 90º DE PVC RÍGIDO ROSCÁVEL, DIÂM = 1"</t>
  </si>
  <si>
    <t>19.6</t>
  </si>
  <si>
    <t xml:space="preserve">11.92.12 </t>
  </si>
  <si>
    <t>GRAMPO TIPO X ALUMÍNIO</t>
  </si>
  <si>
    <t>19.7</t>
  </si>
  <si>
    <t xml:space="preserve">LUVA ROSCÁVEL, ALUMÍNIO - 70mm2 </t>
  </si>
  <si>
    <t>19.8</t>
  </si>
  <si>
    <t xml:space="preserve">11.92.21 </t>
  </si>
  <si>
    <t>PARAFUSO SEXT.AÇO INOX SOB. M8 TEL-5346 OU EQUIVALENTE</t>
  </si>
  <si>
    <t>19.9</t>
  </si>
  <si>
    <t>TERMINAL METALICO A PRESSAO PARA CABO DE 35mm</t>
  </si>
  <si>
    <t>19.10</t>
  </si>
  <si>
    <t>TERMINAL AÉREO EM BARRA CHATA DE FERRO 7/8" X 1/8", TIPO U, H = 0,33m, COMP = 1,00m</t>
  </si>
  <si>
    <t>19.11</t>
  </si>
  <si>
    <t>74.51.81</t>
  </si>
  <si>
    <t>RE-BAR Ø3/8"X3,40m GALVANIZADA A FOGO (80mm²)</t>
  </si>
  <si>
    <t>20.1</t>
  </si>
  <si>
    <t xml:space="preserve">36.09.220 </t>
  </si>
  <si>
    <t>TRANSFORMADOR DE POTÊNCIA TRIFÁSICO DE 500 KVA, A SECO COM CABINE</t>
  </si>
  <si>
    <t>20.2</t>
  </si>
  <si>
    <t>DISJUNTOR TRIPOLAR, A VÁCUO, COMANDO AUTOMÁTICO, ACIONAMENTO FRONTAL, MONTAGEM FIXA EM CARRINHO, CLASSE DE TENSÃO 2KV/25KA</t>
  </si>
  <si>
    <t>20.3</t>
  </si>
  <si>
    <t>RELÉ DE PROTEÇÃO DE REDE -50/51-SOBRECORRENTE INSTANTÂNEA E TEMPORIZADA, 50C/50-NSOBRECORRENTE INSTANTÂNEA E TEMPORIZADA DE NEUTRO,27-SUBTENSÃO,59-SOBRETENSÃO,32-DIRECIONAL DE POTENCIA,67-SOBRECORRENTE DIRECIONAL,59N-SOBRETENSÃO DE NEUTRO,81U/81O</t>
  </si>
  <si>
    <t>20.4</t>
  </si>
  <si>
    <t xml:space="preserve">37.15.110 </t>
  </si>
  <si>
    <t>CHAVE SECCIONADORA TRIPOLAR SOB CARGA PARA 400 A - 25 KV - COM PROLONGADOR</t>
  </si>
  <si>
    <t>20.5</t>
  </si>
  <si>
    <t>SECCIONADORA DE MT 25KV - 400A, TRIPOLAR,C/ PORTA FUSÍVEIS</t>
  </si>
  <si>
    <t>20.6</t>
  </si>
  <si>
    <t xml:space="preserve">37.12.130 </t>
  </si>
  <si>
    <t xml:space="preserve">FUSÍVEL TIPO HH PARA 25 KV </t>
  </si>
  <si>
    <t>20.7</t>
  </si>
  <si>
    <t xml:space="preserve">36.20.380 </t>
  </si>
  <si>
    <t>TAPETE DE BORRACHA ISOLANTE ELÉTRICO DE 500 X 500 MM</t>
  </si>
  <si>
    <t>20.8</t>
  </si>
  <si>
    <t>TRANSFORMADOR DE CORRENTE DE 400/5</t>
  </si>
  <si>
    <t>20.9</t>
  </si>
  <si>
    <t xml:space="preserve">36.03.120 </t>
  </si>
  <si>
    <t>CAIXA DE PROTEÇÃO PARA TRANSFORMADOR DE CORRENTE, (1000 X 750 X 300) MM, PADRÃO CONCESSIONÁRIAS</t>
  </si>
  <si>
    <t>20.10</t>
  </si>
  <si>
    <t>TRANSFORMADOR DE POTENCIAL 15KV - 600VA</t>
  </si>
  <si>
    <t>20.11</t>
  </si>
  <si>
    <t xml:space="preserve">36.20.284 </t>
  </si>
  <si>
    <t>PLACA DE ADVERTÊNCIA EM CHAPA DE ALUMÍNIO, COM PINTURA REFLETIVA "PERIGO ALTA TENSÃO"</t>
  </si>
  <si>
    <t>20.12</t>
  </si>
  <si>
    <t>20.13</t>
  </si>
  <si>
    <t xml:space="preserve">50.05.312 </t>
  </si>
  <si>
    <t>BLOCO AUTÔNOMO DE ILUMINAÇÃO DE EMERGÊNCIA LED, COM AUTONOMIA MÍNIMA DE 3 HORAS, FLUXO LUMINOSO DE 2.000 ATÉ 3.000 LÚMENS, EQUIPADO COM 2 FARÓIS</t>
  </si>
  <si>
    <t>20.14</t>
  </si>
  <si>
    <t xml:space="preserve">09.83.034 </t>
  </si>
  <si>
    <t>BARRA DE COBRE PARA NEUTRO - 400 A</t>
  </si>
  <si>
    <t>20.15</t>
  </si>
  <si>
    <t xml:space="preserve">24.02.460 </t>
  </si>
  <si>
    <t>PORTA DE ABRIR EM TELA ONDULADA DE AÇO GALVANIZADO, COMPLETA</t>
  </si>
  <si>
    <t>20.16</t>
  </si>
  <si>
    <t xml:space="preserve">24.02.080 </t>
  </si>
  <si>
    <t>PORTA DE ABRIR EM VENEZIANA DE FERRO, SOB MEDIDA</t>
  </si>
  <si>
    <t>20.17</t>
  </si>
  <si>
    <t>JANELA DE CORRER E VENEZIANA FERRO PINTADO</t>
  </si>
  <si>
    <t>20.18</t>
  </si>
  <si>
    <t xml:space="preserve">36.04.010 </t>
  </si>
  <si>
    <t>SUPORTE PARA 1 ISOLADOR DE BAIXA TENSÃO</t>
  </si>
  <si>
    <t>20.19</t>
  </si>
  <si>
    <t xml:space="preserve">36.20.010 </t>
  </si>
  <si>
    <t>VERGALHÃO DE COBRE ELETROLÍTICO, DIÂMETRO DE 5,16MM</t>
  </si>
  <si>
    <t>20.20</t>
  </si>
  <si>
    <t>CAIXA DE ATERRAMENTO DE CONCRETO SIMPLES, COM REVEST. INT. EM CHAPISCO E REBOCO, TAMPA DE CONCRETO ESP.5CM E LASTRO DE BRITA ESP. 5 CM, INCL. HASTE 3/4"X2400MM</t>
  </si>
  <si>
    <t>20.21</t>
  </si>
  <si>
    <t xml:space="preserve">ED-13935 </t>
  </si>
  <si>
    <t>CABO DE COBRE NU #50 MM2 - 7 FIOSX3,00MM, PARA ELEMENTOS DE CAPTAÇÃO/ANEL DE CINTAMENTO (SPDA), INCLUSIVE PRESILHA DE FIXAÇÃO</t>
  </si>
  <si>
    <t>20.22</t>
  </si>
  <si>
    <t xml:space="preserve">ED-49138 </t>
  </si>
  <si>
    <t>CABO DE COBRE NU # 95 MM2 - 7 FIOSX3,00MM, PARA ELEMENTOS DE CAPTAÇÃO/ANEL DE CINTAMENTO (SPDA), INCLUSIVE PRESILHA DE FIXAÇÃO</t>
  </si>
  <si>
    <t>20.23</t>
  </si>
  <si>
    <t xml:space="preserve">ED-13934 </t>
  </si>
  <si>
    <t>CABO DE COBRE NU #35MM2 - 7 FIOSX2,50MM, PARA ELEMENTOS DE CAPTAÇÃO/ANEL DE CINTAMENTO (SPDA), INCLUSIVE PRESILHA DE FIXAÇÃO</t>
  </si>
  <si>
    <t>20.24</t>
  </si>
  <si>
    <t xml:space="preserve">40.02.600 </t>
  </si>
  <si>
    <t>CAIXA DE PASSAGEM EM ALUMÍNIO FUNDIDO À PROVA DE TEMPO, 100 X 100 mm</t>
  </si>
  <si>
    <t>20.25</t>
  </si>
  <si>
    <t>ELETRODUTO EM FERRO GALVANIZADO PESADO SEM COSTURA 3/4" X 3m</t>
  </si>
  <si>
    <t>20.26</t>
  </si>
  <si>
    <t>PERFILADO, PRÉ-ZINCADO  A FOGO, PERFURADO 38 X 38 X 3m</t>
  </si>
  <si>
    <t>20.27</t>
  </si>
  <si>
    <t>INTERRUPTOR PARALELO DUPLO (2 SECOES)</t>
  </si>
  <si>
    <t>20.28</t>
  </si>
  <si>
    <t>CONDULETE TIPO ""E"" - 3/4""</t>
  </si>
  <si>
    <t>20.29</t>
  </si>
  <si>
    <t>LUMINÁRIA DE SOBREPOR COM ALETAS E 2 LÂMPADAS DE LED DE 18W</t>
  </si>
  <si>
    <t>20.30</t>
  </si>
  <si>
    <t xml:space="preserve">39.03.170 </t>
  </si>
  <si>
    <t>CABO DE COBRE DE 2,5 MM², ISOLAMENTO 0,6/1 KV - ISOLAÇÃO EM PVC 70°C</t>
  </si>
  <si>
    <t>20.31</t>
  </si>
  <si>
    <t xml:space="preserve">39.03.160 </t>
  </si>
  <si>
    <t>CABO DE COBRE DE 1,5 MM², ISOLAMENTO 0,6/1 KV - ISOLAÇÃO EM PVC 70°C</t>
  </si>
  <si>
    <t>20.32</t>
  </si>
  <si>
    <t>TOMADA DUPLA, DE EMBUTIR, PARA USO GERAL, 2P+T, ABNT, 10A</t>
  </si>
  <si>
    <t>21.1</t>
  </si>
  <si>
    <t>PLACA DE SINALIZACAO DE SEGURANCA CONTRA INCENDIO, FOTOLUMINESCENTE, RETANGULAR, *20 X 40* CM, EM PVC *2* MM ANTI-CHAMAS (SIMBOLOS, CORES E PICTOGRAMAS CONFORME NBR 13434)</t>
  </si>
  <si>
    <t>21.2</t>
  </si>
  <si>
    <t>PLACA DE SINALIZACAO DE SEGURANCA CONTRA INCENDIO, FOTOLUMINESCENTE, QUADRADA, *20 X 20* CM, EM PVC *2* MM ANTI-CHAMAS (SIMBOLOS, CORES E PICTOGRAMAS CONFORME NBR 13434)</t>
  </si>
  <si>
    <t>21.3</t>
  </si>
  <si>
    <t>21.4</t>
  </si>
  <si>
    <t xml:space="preserve">EXTINTOR DE INCENDIO PORTATIL COM CARGA DE GAS CARBONICO CO2 DE 6 KG, CLASSE BC                                                                                                                                                                                                                                                                                                                                                                                                                           </t>
  </si>
  <si>
    <t>21.5</t>
  </si>
  <si>
    <t xml:space="preserve">LUMINARIA DE EMERGENCIA, 3W, 30 LEDS BIVOLT LDE INTELBRAS </t>
  </si>
  <si>
    <t>21.6</t>
  </si>
  <si>
    <t>CENTRAL DE ALARME DE INCÊNDIO ATÉ 24 LAÇOS</t>
  </si>
  <si>
    <t>21.7</t>
  </si>
  <si>
    <t>ACIONADOR MANUAL TIPO "QUEBRE O VIDRO"</t>
  </si>
  <si>
    <t>21.8</t>
  </si>
  <si>
    <t>AVISADOR SONORO TIPO SIRENE PARA INCÊNDIO - FORNECIMENTO</t>
  </si>
  <si>
    <t>21.9</t>
  </si>
  <si>
    <t>DETECTOR ÓPTICO DE FUMAÇA PARA SISTEMAS ENDEREÇÁVEIS</t>
  </si>
  <si>
    <t>21.10</t>
  </si>
  <si>
    <t>DETECTOR DE TEMPERATURA ENDERECAVEL DTC 420 INTELBRAS</t>
  </si>
  <si>
    <t>21.11</t>
  </si>
  <si>
    <t>CURVA 90º RAIO CURTO AÇO CARBONO 2.1/2"</t>
  </si>
  <si>
    <t>21.12</t>
  </si>
  <si>
    <t>TE 90 GRAUS EM ACO CARBONO, SOLDAVEL, PRESSAO 3.000 LBS, DN 2 1/2"</t>
  </si>
  <si>
    <t>21.13</t>
  </si>
  <si>
    <t>SUPORTE PARA EXTINTORES - REV 01/2022</t>
  </si>
  <si>
    <t>21.14</t>
  </si>
  <si>
    <t>50.01.320</t>
  </si>
  <si>
    <t>ABRIGO DE HIDRANTE DE 1 1/2´ COMPLETO - INCLUSIVE MANGUEIRA DE 30 M (2 X 15 M)</t>
  </si>
  <si>
    <t>21.15</t>
  </si>
  <si>
    <t>MANGUEIRA DE INCÊNDIO COM UNIÃO DE ENGATE RÁPIDO, 30M - 1"</t>
  </si>
  <si>
    <t>21.16</t>
  </si>
  <si>
    <t>ADAPTADOR STORZ PARA ENGATE RÁPIDO 2 1/2" X 2 1/2" COM TAMPÃO E CORRENTE (INCÊNDIO)</t>
  </si>
  <si>
    <t>21.17</t>
  </si>
  <si>
    <t>REDUÇÃO FIXA TIPO STORZ PARA ENGATE RÁPIDO - 2 1/2" X 1 1/2" (INCENDIO)</t>
  </si>
  <si>
    <t>21.18</t>
  </si>
  <si>
    <t>ESGUICHO JATO REGULAVEL DE 1 1/2", PARA COMBATE A INCENDIO - REV. 01</t>
  </si>
  <si>
    <t>21.19</t>
  </si>
  <si>
    <t xml:space="preserve">10.90.26 </t>
  </si>
  <si>
    <t>CHAVE STORZ EM ALUMÍNIO 1 1/2"</t>
  </si>
  <si>
    <t>21.20</t>
  </si>
  <si>
    <t>REGISTRO GLOBO ANGULAR 2.1/2"</t>
  </si>
  <si>
    <t>21.21</t>
  </si>
  <si>
    <t xml:space="preserve">46.09.160 </t>
  </si>
  <si>
    <t>LUVA BOLSA E BOLSA EM FERRO FUNDIDO, LINHA PREDIAL TRADICIONAL, BSP 2.1/2"</t>
  </si>
  <si>
    <t>21.22</t>
  </si>
  <si>
    <t>LUVA REDUCAO FERRO GALVANIZADO DIAM. 2""x1.1/2""</t>
  </si>
  <si>
    <t>21.23</t>
  </si>
  <si>
    <t>VÁLVULA DE ESFERA EM BRONZE D = 1" (FORNECIMENTO)</t>
  </si>
  <si>
    <t>21.24</t>
  </si>
  <si>
    <t>UNIÃO, EM FERRO GALVANIZADO, CONEXÃO ROSQUEADA, DN 25 (1") - FORNECIMENTO E INSTALAÇÃO. AF_10/2020</t>
  </si>
  <si>
    <t>21.25</t>
  </si>
  <si>
    <t>COTOVELO FERRO GALVANIZADO 90º X 1"</t>
  </si>
  <si>
    <t>21.26</t>
  </si>
  <si>
    <t>TÊ, EM FERRO GALVANIZADO, DN 65 (2 1/2"), CONEXÃO ROSQUEADA, INSTALADO EM PRUMADAS - FORNECIMENTO E INSTALAÇÃO. AF_10/2020</t>
  </si>
  <si>
    <t>21.27</t>
  </si>
  <si>
    <t>COTOVELO DE FERRO GALVANIZADO, COM ROSCA BSP, DE 1"</t>
  </si>
  <si>
    <t>21.28</t>
  </si>
  <si>
    <t>LUVA COM REDUÇÃO, EM AÇO, CONEXÃO SOLDADA, DN 65 X 50 MM (2 1/2" X 2"), INSTALADO EM PRUMADAS - FORNECIMENTO E INSTALAÇÃO. AF_10/2020</t>
  </si>
  <si>
    <t>21.29</t>
  </si>
  <si>
    <t>COTOVELO DE FERRO GALVANIZADO, COM ROSCA BSP, DE 1 1/4"</t>
  </si>
  <si>
    <t>21.30</t>
  </si>
  <si>
    <t>LUVA COM REDUÇÃO, EM AÇO, COM ROSCA BSP 2.1/2" x 1.1/4" - FORNECIMENTO E INSTALAÇÃO. AF_10/2020</t>
  </si>
  <si>
    <t>21.31</t>
  </si>
  <si>
    <t>ABRIGO EXTERNO P/ EXTINTOR EM P.R.F.V</t>
  </si>
  <si>
    <t>21.32</t>
  </si>
  <si>
    <t>47.05.060</t>
  </si>
  <si>
    <t>VÁLVULA DE RETENÇÃO COM PORTINHOLA, COM FLANGES DN= 2 1/2´</t>
  </si>
  <si>
    <t>21.33</t>
  </si>
  <si>
    <t>NIPLE DE REDUCAO DE FERRO GALVANIZADO, COM ROSCA BSP, DE 2 1/2"</t>
  </si>
  <si>
    <t>21.34</t>
  </si>
  <si>
    <t xml:space="preserve">97.02.193 </t>
  </si>
  <si>
    <t>PAINEL DE SINALIZAÇÃO PARA BOMBAS DE INCÊNDIO</t>
  </si>
  <si>
    <t>21.35</t>
  </si>
  <si>
    <t>CAIXA ALVENARIA PARA HIDRANTE</t>
  </si>
  <si>
    <t>21.36</t>
  </si>
  <si>
    <t xml:space="preserve">TAMPÃO DE FERRO FUNDIDO PARA POÇO DE VISITA </t>
  </si>
  <si>
    <t>21.37</t>
  </si>
  <si>
    <t>47.05.580</t>
  </si>
  <si>
    <t>VÁLVULA DE GAVETA EM BRONZE COM FECHO RÁPIDO, DN= 1 1/2´</t>
  </si>
  <si>
    <t>21.38</t>
  </si>
  <si>
    <t>FLANGE SOBREPOSTO ACO CARBONO FORJADO 2 1/2´"</t>
  </si>
  <si>
    <t>21.39</t>
  </si>
  <si>
    <t>FLANGE SOBREPOSTO ACO CARBONO FORJADO 1 1/4´"</t>
  </si>
  <si>
    <t>21.40</t>
  </si>
  <si>
    <t xml:space="preserve">47.05.410 </t>
  </si>
  <si>
    <t>VÁLVULA DE GAVETA EM BRONZE, HASTE NÃO ASCENDENTE, CLASSE 125 LIBRAS PARA VAPOR E CLASSE 200 LIBRAS PARA ÁGUA, ÓLEO E GÁS, DN= 1 1/2´</t>
  </si>
  <si>
    <t>21.41</t>
  </si>
  <si>
    <t xml:space="preserve">47.05.230 </t>
  </si>
  <si>
    <t>VÁLVULA DE GAVETA EM BRONZE, COM HASTE NÃO ASCENDENTE, CLASSE 125 LIBRAS PARA VAPOR E CLASSE 200 LIBRAS PARA ÁGUA, ÓLEO E GÁS, DN= 2´</t>
  </si>
  <si>
    <t>21.42</t>
  </si>
  <si>
    <t>47.05.420</t>
  </si>
  <si>
    <t>VÁLVULA DE GAVETA EM BRONZE, HASTE ASCENDENTE, CLASSE 125 LIBRAS PARA VAPOR E CLASSE 200 LIBRAS PARA ÁGUA, ÓLEO E GÁS, DN= 2 1/2´</t>
  </si>
  <si>
    <t>21.43</t>
  </si>
  <si>
    <t>47.05.430</t>
  </si>
  <si>
    <t>VÁLVULA DE GAVETA EM BRONZE, HASTE ASCENDENTE, CLASSE 125 LIBRAS PARA VAPOR E CLASSE 200 LIBRAS PARA ÁGUA, ÓLEO E GÁS, DN= 3´</t>
  </si>
  <si>
    <t>21.44</t>
  </si>
  <si>
    <t>47.05.040</t>
  </si>
  <si>
    <t>VÁLVULA DE RETENÇÃO COM PORTINHOLA, ROSCA BSP, DN= 1 1/2´</t>
  </si>
  <si>
    <t>21.45</t>
  </si>
  <si>
    <t xml:space="preserve">47.05.210 </t>
  </si>
  <si>
    <t>VÁLVULA DE RETENÇÃO COM PORTINHOLA, FLANGES BSP, DN= 2 1/2´</t>
  </si>
  <si>
    <t>21.46</t>
  </si>
  <si>
    <t>I9833</t>
  </si>
  <si>
    <t>JUNTA DE EXPANSÃO METÁLICA 2.1/2"</t>
  </si>
  <si>
    <t>21.47</t>
  </si>
  <si>
    <t>I9834</t>
  </si>
  <si>
    <t>JUNTA DE EXPANSÃO METÁLICA 3"</t>
  </si>
  <si>
    <t>21.48</t>
  </si>
  <si>
    <t>21.49</t>
  </si>
  <si>
    <t>21.50</t>
  </si>
  <si>
    <t>BOMBA PRINCIPAL TRIFÁSICA 3CV</t>
  </si>
  <si>
    <t>21.51</t>
  </si>
  <si>
    <t>BOMBA PRESSURIZAÇÃO TRIFÁSICA 2CV</t>
  </si>
  <si>
    <t>21.52</t>
  </si>
  <si>
    <t>CAP D=3" EM AÇO CARBONO P/ENCAIXE NA EXTREMIDADE DA TUBULAÇÃO</t>
  </si>
  <si>
    <t>21.53</t>
  </si>
  <si>
    <t>21.54</t>
  </si>
  <si>
    <t>CURVA 90º RAIO CURTO AÇO CARBONO 3"</t>
  </si>
  <si>
    <t>21.55</t>
  </si>
  <si>
    <t>CURVA 45º RAIO CURTO AÇO CARBONO 3"</t>
  </si>
  <si>
    <t>21.56</t>
  </si>
  <si>
    <t xml:space="preserve">G0183 </t>
  </si>
  <si>
    <t>REDUÇÃO CONCÊNTRICA AÇO CARBONO 2.1/2" X 1.1/4"</t>
  </si>
  <si>
    <t>21.57</t>
  </si>
  <si>
    <t>G0184</t>
  </si>
  <si>
    <t>REDUÇÃO CONCÊNTRICA AÇO CARBONO 3" X 2"</t>
  </si>
  <si>
    <t>21.58</t>
  </si>
  <si>
    <t>TE 90 GRAUS EM ACO CARBONO, SOLDAVEL, PRESSAO 3.000 LBS, DN 1"</t>
  </si>
  <si>
    <t>21.59</t>
  </si>
  <si>
    <t>TE 90 GRAUS EM ACO CARBONO, SOLDAVEL, PRESSAO 3.000 LBS, DN 2.1/2"</t>
  </si>
  <si>
    <t>21.60</t>
  </si>
  <si>
    <t>TE 90 GRAUS EM ACO CARBONO, SOLDAVEL, PRESSAO 3.000 LBS, DN 3"</t>
  </si>
  <si>
    <t>21.61</t>
  </si>
  <si>
    <t>TÊ COM REDUÇÃO AÇO CARBONO 2.1/2" X 2"</t>
  </si>
  <si>
    <t>21.62</t>
  </si>
  <si>
    <t>TÊ COM REDUÇÃO AÇO CARBONO 3" X 2"</t>
  </si>
  <si>
    <t>21.63</t>
  </si>
  <si>
    <t>COTOVELO 90 GRAUS, EM FERRO GALVANIZADO, CONEXÃO ROSQUEADA, DN 50 (2), FORNECIMENTO E INSTALAÇÃO. AF_06/2016</t>
  </si>
  <si>
    <t>21.64</t>
  </si>
  <si>
    <t>LUVA DE REDUÇÃO, EM FERRO GALVANIZADO, 1 1/2" X 1", CONEXÃO ROSQUEADA - FORNECIMENTO E INSTALAÇÃO. AF_10/2020</t>
  </si>
  <si>
    <t>21.65</t>
  </si>
  <si>
    <t>LUVA DE REDUÇÃO, EM FERRO GALVANIZADO, 2" X 1.1/2", CONEXÃO ROSQUEADA - FORNECIMENTO E INSTALAÇÃO. AF_10/2020</t>
  </si>
  <si>
    <t>21.66</t>
  </si>
  <si>
    <t>NIPLE, EM FERRO, DN 25 (1"), CONEXÃO ROSQUEADA, INSTALADO EM REDE DE ALIMENTAÇÃO PARA HIDRANTE - FORNECIMENTO E INSTALAÇÃO. AF_10/2020</t>
  </si>
  <si>
    <t>21.67</t>
  </si>
  <si>
    <t>NIPLE DUPLO, EM FERRO, 1/2" X 1/4", CONEXÃO ROSQUEADA, INSTALADO EM REDE DE ALIMENTAÇÃO PARA HIDRANTE - FORNECIMENTO E INSTALAÇÃO. AF_10/2020</t>
  </si>
  <si>
    <t>21.68</t>
  </si>
  <si>
    <t>NIPLE, EM FERRO, DN 40 (1 1/2"), CONEXÃO ROSQUEADA, INSTALADO EM REDE DE ALIMENTAÇÃO PARA HIDRANTE - FORNECIMENTO E INSTALAÇÃO. AF_10/2020</t>
  </si>
  <si>
    <t>21.69</t>
  </si>
  <si>
    <t>NIPLE, EM FERRO, DN 50 (2"), CONEXÃO ROSQUEADA, INSTALADO EM REDE DE ALIMENTAÇÃO PARA HIDRANTE - FORNECIMENTO E INSTALAÇÃO. AF_10/2020</t>
  </si>
  <si>
    <t>21.70</t>
  </si>
  <si>
    <t>NIPLE, EM FERRO, CONEXÃO ROSQUEADA, DN 15 (1/2"), CONEXÃO ROSQUEADA, INSTALADO EM REDE DE ALIMENTAÇÃO PARA HIDRANTE - FORNECIMENTO E INSTALAÇÃO. AF_10/2020</t>
  </si>
  <si>
    <t>21.71</t>
  </si>
  <si>
    <t>TÊ COM REDUÇÃO AÇO CARBONO 1.1/2" X 1"</t>
  </si>
  <si>
    <t>21.72</t>
  </si>
  <si>
    <t>TÊ COM REDUÇÃO AÇO CARBONO 1" X 1/2"</t>
  </si>
  <si>
    <t>21.73</t>
  </si>
  <si>
    <t>UNIÃO, EM FERRO, CONEXÃO ROSQUEADA, DN 15 (1/2"), CONEXÃO ROSQUEADA, INSTALADO EM REDE DE ALIMENTAÇÃO PARA HIDRANTE - FORNECIMENTO E INSTALAÇÃO. AF_10/2020</t>
  </si>
  <si>
    <t>21.74</t>
  </si>
  <si>
    <t>UNIÃO, EM FERRO , DN 25 (1"), CONEXÃO ROSQUEADA, INSTALADO EM REDE DE ALIMENTAÇÃO PARA HIDRANTE - FORNECIMENTO E INSTALAÇÃO. AF_10/2020</t>
  </si>
  <si>
    <t>21.75</t>
  </si>
  <si>
    <t>UNIÃO, EM FERRO DUPLA , DN 40 (1 1/2"), CONEXÃO ROSQUEADA, INSTALADO EM REDE DE ALIMENTAÇÃO PARA HIDRANTE - FORNECIMENTO E INSTALAÇÃO. AF_10/2020</t>
  </si>
  <si>
    <t>21.76</t>
  </si>
  <si>
    <t>UNIÃO, EM FERRO DUPLA, DN 50 (2"), CONEXÃO ROSQUEADA, INSTALADO EM REDE DE ALIMENTAÇÃO PARA HIDRANTE - FORNECIMENTO E INSTALAÇÃO. AF_10/2020</t>
  </si>
  <si>
    <t>21.77</t>
  </si>
  <si>
    <t>21.78</t>
  </si>
  <si>
    <t>21.79</t>
  </si>
  <si>
    <t>TUBO DE AÇO-CARBONO GALVANIZADO, CLASSE MÉDIA (DIN2440)  - 1"</t>
  </si>
  <si>
    <t>21.80</t>
  </si>
  <si>
    <t>TUBO DE AÇO-CARBONO GALVANIZADO, CLASSE MÉDIA (DIN2440)  - 1 1/4"</t>
  </si>
  <si>
    <t>21.81</t>
  </si>
  <si>
    <t>TUBO DE AÇO-CARBONO GALVANIZADO, CLASSE MÉDIA (DIN2440)  - 2"</t>
  </si>
  <si>
    <t>21.82</t>
  </si>
  <si>
    <t>TUBO DE AÇO-CARBONO GALVANIZADO, CLASSE MÉDIA (DIN2440)  - 2.1/2"</t>
  </si>
  <si>
    <t>21.83</t>
  </si>
  <si>
    <t>TUBO DE AÇO-CARBONO GALVANIZADO, CLASSE MÉDIA (DIN2440) - 3"</t>
  </si>
  <si>
    <t>21.84</t>
  </si>
  <si>
    <t xml:space="preserve">ED-50186 </t>
  </si>
  <si>
    <t>CILINDRO DE PRESSÃO DIÂMETRO 150mm, COMPRIMENTO DE 1,20m COM GARRAS PARA FIXAÇÃO NA PAREDE</t>
  </si>
  <si>
    <t>21.85</t>
  </si>
  <si>
    <t>MANÔMETRO EM AÇO INOX, MOSTRADOR DUPLO 100MM, SAÍDA TRASEIRA DE 1/2" BSP</t>
  </si>
  <si>
    <t>21.86</t>
  </si>
  <si>
    <t>PRESSOSTATO SIMPLES ∅1/4"</t>
  </si>
  <si>
    <t>21.87</t>
  </si>
  <si>
    <t xml:space="preserve">47.11.021 </t>
  </si>
  <si>
    <t>PRESSOSTATO DUPLO ∅1/4"</t>
  </si>
  <si>
    <t>21.88</t>
  </si>
  <si>
    <t>ADAPTADOR CURTO COM BOLSA E ROSCA PARA REGISTRO, PVC, SOLDÁVEL, DN 75 mm X 2 1/2", INSTALADO EM RESERVAÇÃO PREDIAL DE ÁGUA - FORNECIMENTO E INSTALAÇÃO. AF_04/2024</t>
  </si>
  <si>
    <t>22.1</t>
  </si>
  <si>
    <t>UNIDADE CONDENSADORA VRF 28HP</t>
  </si>
  <si>
    <t>22.2</t>
  </si>
  <si>
    <t>UNIDADE CONDENSADORA VRF 22HP</t>
  </si>
  <si>
    <t>22.3</t>
  </si>
  <si>
    <t>UNIDADE CONDENSADORA VRF 14HP</t>
  </si>
  <si>
    <t>22.9</t>
  </si>
  <si>
    <t>UNIDADE EVAPORADORA VRF TIPO DUTADO 100% AR EXTERIOR, CAPACIDADE 28KW COM FILTROS G4+F8</t>
  </si>
  <si>
    <t>22.10</t>
  </si>
  <si>
    <t>UNIDADE EVAPORADORA VRF TIPO DUTADO 100% AR EXTERIOR, CAPACIDADE 22,4KW COM FILTROS G4+F8</t>
  </si>
  <si>
    <t>22.11</t>
  </si>
  <si>
    <t>UNIDADE EVAPORADORA VRF TIPO DUTADO 100% AR EXTERIOR, CAPACIDADE 16KW COM FILTROS G4+F8</t>
  </si>
  <si>
    <t>22.12</t>
  </si>
  <si>
    <t>UNIDADE EVAPORADORA VRF TIPO DUTADO 100% AR EXTERIOR, CAPACIDADE 9KW COM FILTROS G4+F8</t>
  </si>
  <si>
    <t>22.13</t>
  </si>
  <si>
    <t>UNIDADE EVAPORADORA VRF TIPO DUTADO, CAPACIDADE 16KW COM FILTROS G4+F8</t>
  </si>
  <si>
    <t>22.14</t>
  </si>
  <si>
    <t>UNIDADE EVAPORADORA VRF TIPO DUTADO, CAPACIDADE 14KW COM FILTROS G4+F8</t>
  </si>
  <si>
    <t>22.15</t>
  </si>
  <si>
    <t>UNIDADE EVAPORADORA VRF TIPO DUTADO, CAPACIDADE 11,2KW COM FILTROS G4+F8</t>
  </si>
  <si>
    <t>22.16</t>
  </si>
  <si>
    <t>UNIDADE EVAPORADORA VRF TIPO DUTADO, CAPACIDADE 9KW COM FILTROS G4+F8</t>
  </si>
  <si>
    <t>22.17</t>
  </si>
  <si>
    <t>UNIDADE EVAPORADORA VRF TIPO DUTADO, CAPACIDADE 7,1KW COM FILTROS G4+F8</t>
  </si>
  <si>
    <t>22.18</t>
  </si>
  <si>
    <t>UNIDADE EVAPORADORA VRF TIPO DUTADO, CAPACIDADE 5,6KW COM FILTROS G4+F8</t>
  </si>
  <si>
    <t>22.19</t>
  </si>
  <si>
    <t>UNIDADE EVAPORADORA VRF TIPO DUTADO, CAPACIDADE 4,5KW COM FILTROS G4+F8</t>
  </si>
  <si>
    <t>22.20</t>
  </si>
  <si>
    <t>UNIDADE EVAPORADORA VRF TIPO AHU, COMPATÍVEL COM VÁLVULA DX, CAPACIDADE12HP, COM FILTROS G4+F8</t>
  </si>
  <si>
    <t>22.21</t>
  </si>
  <si>
    <t>UNIDADE EVAPORADORA VRF TIPO AHU, COMPATÍVEL COM VÁLVULA DX, CAPACIDADE 8HP, COM FILTROS G4+F8</t>
  </si>
  <si>
    <t>22.23</t>
  </si>
  <si>
    <t>CASSETE 4 VIAS INVERTER, CAPACIDADE 30.000BTU/H</t>
  </si>
  <si>
    <t>22.24</t>
  </si>
  <si>
    <t>HIGH WALL, INVERTER, CAPACIDADE 12.000BTU/H</t>
  </si>
  <si>
    <t>22.27</t>
  </si>
  <si>
    <t>UNIDADE VENTILADORA PARA EXAUSTÃO DE AR EM LINHA VAZÃO NOMINAL 4000M³/H</t>
  </si>
  <si>
    <t>22.28</t>
  </si>
  <si>
    <t>UNIDADE VENTILADORA PARA EXAUSTÃO DE AR EM LINHA VAZÃO NOMINAL 2000M³/H</t>
  </si>
  <si>
    <t>22.29</t>
  </si>
  <si>
    <t>UNIDADE VENTILADORA PARA EXAUSTÃO DE AR EM LINHA VAZÃO NOMINAL 1000M³/H</t>
  </si>
  <si>
    <t>22.30</t>
  </si>
  <si>
    <t>UNIDADE VENTILADORA PARA EXAUSTÃO DE AR EM LINHA VAZÃO NOMINAL 500M³/H</t>
  </si>
  <si>
    <t>22.31</t>
  </si>
  <si>
    <t>UNIDADE VENTILADORA PARA EXAUSTÃO DE AR EM LINHA VAZÃO NOMINAL 250M³/H</t>
  </si>
  <si>
    <t>22.32</t>
  </si>
  <si>
    <t>UNIDADE VENTILADORA PARA EXAUSTÃO DE AR EM LINHA VAZÃO NOMINAL 160M³/H</t>
  </si>
  <si>
    <t>22.33</t>
  </si>
  <si>
    <t>UNIDADE VENTILADORA DE FORRO, PARA EXAUSTÃO DE AR VAZÃO NOMINAL 200M³/H</t>
  </si>
  <si>
    <t>22.34</t>
  </si>
  <si>
    <t>DIFUSOR 4 VIAS, COM CAIXA PLENUM E REGISTRO, TAM. 5</t>
  </si>
  <si>
    <t>22.35</t>
  </si>
  <si>
    <t>DIFUSOR 4 VIAS, COM CAIXA PLENUM E REGISTRO, TAM. 4</t>
  </si>
  <si>
    <t>22.36</t>
  </si>
  <si>
    <t>DIFUSOR 4 VIAS, COM CAIXA PLENUM E REGISTRO, TAM. 3</t>
  </si>
  <si>
    <t>22.37</t>
  </si>
  <si>
    <t>DIFUSOR 4 VIAS, COM CAIXA PLENUM E REGISTRO, TAM. 2</t>
  </si>
  <si>
    <t>22.38</t>
  </si>
  <si>
    <t>DIFUSOR 1 VIA, COM CAIXA PLENUM E REGISTRO, 671X264MM</t>
  </si>
  <si>
    <t>22.39</t>
  </si>
  <si>
    <t>DIFUSOR 1 VIA, COM CAIXA PLENUM E REGISTRO, 471X264MM</t>
  </si>
  <si>
    <t>22.40</t>
  </si>
  <si>
    <t>GRELHA DE INSUFLAMENTO, 825X225MM</t>
  </si>
  <si>
    <t>22.41</t>
  </si>
  <si>
    <t>GRELHA DE VENTILAÇÃO, 525X325MM</t>
  </si>
  <si>
    <t>22.42</t>
  </si>
  <si>
    <t>GRELHA DE VENTILAÇÃO, 325X225MM</t>
  </si>
  <si>
    <t>22.43</t>
  </si>
  <si>
    <t>GRELHA DE VENTILAÇÃO, 325X165MM</t>
  </si>
  <si>
    <t>22.44</t>
  </si>
  <si>
    <t>GRELHA DE VENTILAÇÃO, 425X125MM</t>
  </si>
  <si>
    <t>22.45</t>
  </si>
  <si>
    <t>GRELHA DE VENTILAÇÃO, 325X125MM</t>
  </si>
  <si>
    <t>22.46</t>
  </si>
  <si>
    <t>GRELHA DE VENTILAÇÃO, 225X125MM</t>
  </si>
  <si>
    <t>22.47</t>
  </si>
  <si>
    <t>GRELHA DE RETORNO NO TETO, 1025X525MM</t>
  </si>
  <si>
    <t>22.48</t>
  </si>
  <si>
    <t>GRELHA DE RETORNO NO TETO, 825X425MM</t>
  </si>
  <si>
    <t>22.49</t>
  </si>
  <si>
    <t>GRELHA DE RETORNO NO TETO, 525X325MM</t>
  </si>
  <si>
    <t>22.50</t>
  </si>
  <si>
    <t>GRELHA DE RETORNO NO TETO, 425X225MM</t>
  </si>
  <si>
    <t>22.51</t>
  </si>
  <si>
    <t>GRELHA DE RETORNO NO TETO, 325X225MM</t>
  </si>
  <si>
    <t>22.52</t>
  </si>
  <si>
    <t>GRELHA DE RETORNO NA PORTA, 425X325MM</t>
  </si>
  <si>
    <t>22.53</t>
  </si>
  <si>
    <t>GRELHA DE RETORNO NA PORTA, 325X225MM</t>
  </si>
  <si>
    <t>22.54</t>
  </si>
  <si>
    <t>GRELHA DE RETORNO NA PORTA, 325X125MM</t>
  </si>
  <si>
    <t>22.55</t>
  </si>
  <si>
    <t>REGISTRO PARA REGULAGEM DE VAZÃO, 500X300MM</t>
  </si>
  <si>
    <t>22.56</t>
  </si>
  <si>
    <t>REGISTRO PARA REGULAGEM DE VAZÃO, 500X200MM</t>
  </si>
  <si>
    <t>22.57</t>
  </si>
  <si>
    <t>REGISTRO PARA REGULAGEM DE VAZÃO, 300X200MM</t>
  </si>
  <si>
    <t>22.58</t>
  </si>
  <si>
    <t>REGISTRO PARA REGULAGEM DE VAZÃO, 250X150MM</t>
  </si>
  <si>
    <t>22.59</t>
  </si>
  <si>
    <t>REGISTRO PARA REGULAGEM DE VAZÃO, 200X150MM</t>
  </si>
  <si>
    <t>22.60</t>
  </si>
  <si>
    <t>REGISTRO PARA REGULAGEM DE VAZÃO, 150X150MM</t>
  </si>
  <si>
    <t>22.61</t>
  </si>
  <si>
    <t>TOMADA DE AR EXTERIOR, 50X30CM</t>
  </si>
  <si>
    <t>22.62</t>
  </si>
  <si>
    <t>TOMADA DE AR EXTERIOR, 50X20CM</t>
  </si>
  <si>
    <t>22.63</t>
  </si>
  <si>
    <t>TOMADA DE AR EXTERIOR, 40X30CM</t>
  </si>
  <si>
    <t>22.64</t>
  </si>
  <si>
    <t>TOMADA DE AR EXTERIOR, 30X20CM</t>
  </si>
  <si>
    <t>22.65</t>
  </si>
  <si>
    <t>TOMADA DE AR EXTERIOR, 25X20CM</t>
  </si>
  <si>
    <t>22.66</t>
  </si>
  <si>
    <t>TOMADA DE AR EXTERIOR, 25X15CM</t>
  </si>
  <si>
    <t>22.67</t>
  </si>
  <si>
    <t>TOMADA DE AR EXTERIOR, 20X15CM</t>
  </si>
  <si>
    <t>22.68</t>
  </si>
  <si>
    <t>TOMADA DE AR EXTERIOR, 15X15CM</t>
  </si>
  <si>
    <t>22.69</t>
  </si>
  <si>
    <t>VENEZIANA DE EXAUSTÃO, 45X30CM</t>
  </si>
  <si>
    <t>22.70</t>
  </si>
  <si>
    <t>VENEZIANA DE EXAUSTÃO, 45X20CM</t>
  </si>
  <si>
    <t>22.71</t>
  </si>
  <si>
    <t>VENEZIANA DE EXAUSTÃO, 30X20CM</t>
  </si>
  <si>
    <t>22.72</t>
  </si>
  <si>
    <t>VENEZIANA DE EXAUSTÃO, 20X15CM</t>
  </si>
  <si>
    <t>22.73</t>
  </si>
  <si>
    <t>VENEZIANA DE EXAUSTÃO, 15X15CM</t>
  </si>
  <si>
    <t>22.74</t>
  </si>
  <si>
    <t>VENEZIANA DE EXAUSTÃO, 15X10CM</t>
  </si>
  <si>
    <t>22.75</t>
  </si>
  <si>
    <t>VENEZIANA DE EXAUSTÃO, 10X10CM</t>
  </si>
  <si>
    <t>22.76</t>
  </si>
  <si>
    <t>DUTO FLEXÍVEL ISOLADO TERMICAMENTE, Ø250MM</t>
  </si>
  <si>
    <t>22.77</t>
  </si>
  <si>
    <t>DUTO FLEXÍVEL ISOLADO TERMICAMENTE, Ø200MM</t>
  </si>
  <si>
    <t>22.78</t>
  </si>
  <si>
    <t>DUTO FLEXÍVEL ISOLADO TERMICAMENTE, Ø180MM</t>
  </si>
  <si>
    <t>22.79</t>
  </si>
  <si>
    <t>DUTO FLEXÍVEL ISOLADO TERMICAMENTE, Ø150MM</t>
  </si>
  <si>
    <t>22.80</t>
  </si>
  <si>
    <t>DUTO FLEXÍVEL ISOLADO TERMICAMENTE, Ø125MM</t>
  </si>
  <si>
    <t>22.81</t>
  </si>
  <si>
    <t>DUTO FLEXÍVEL ISOLADO TERMICAMENTE, Ø100MM</t>
  </si>
  <si>
    <t>22.82</t>
  </si>
  <si>
    <t>DUTOS EM CHAPA DE AÇO GALVANIZADA, #22</t>
  </si>
  <si>
    <t>22.83</t>
  </si>
  <si>
    <t>DUTOS EM CHAPA DE AÇO GALVANIZADA, #24</t>
  </si>
  <si>
    <t>22.84</t>
  </si>
  <si>
    <t>DUTOS EM CHAPA DE AÇO GALVANIZADA, #26</t>
  </si>
  <si>
    <t>22.85</t>
  </si>
  <si>
    <t>TUBULAÇÃO DE COBRE ISOLADO TERMICAMENTE, Ø1/4"</t>
  </si>
  <si>
    <t>22.86</t>
  </si>
  <si>
    <t>TUBULAÇÃO DE COBRE ISOLADO TERMICAMENTE, Ø3/8"</t>
  </si>
  <si>
    <t>22.88</t>
  </si>
  <si>
    <t>TUBULAÇÃO DE COBRE ISOLADO TERMICAMENTE, Ø5/8"</t>
  </si>
  <si>
    <t>24.1</t>
  </si>
  <si>
    <t xml:space="preserve"> ED-50269 </t>
  </si>
  <si>
    <t>LIMPEZA PERMANENTE DA OBRA - 01 SERVENTE X 8 HORAS DIÁRIAS</t>
  </si>
  <si>
    <t>25.1</t>
  </si>
  <si>
    <t>LIMPEZA DE JANELA DE VIDRO COM CAIXILHO EM AÇO/ALUMÍNIO/PVC. AF_04/2019</t>
  </si>
  <si>
    <t>25.2</t>
  </si>
  <si>
    <t>LIMPEZA DE BACIA SANITÁRIA, BIDÊ OU MICTÓRIO EM LOUÇA, INCLUSIVE METAIS CORRESPONDENTES. AF_04/2019</t>
  </si>
  <si>
    <t>25.3</t>
  </si>
  <si>
    <t>LIMPEZA DE PISO CERÂMICO OU PORCELANATO UTILIZANDO DETERGENTE NEUTRO E ESCOVAÇÃO MANUAL. AF_04/2019</t>
  </si>
  <si>
    <t>25.4</t>
  </si>
  <si>
    <t>LIMPEZA DE PORTA DE MADEIRA. AF_04/2019</t>
  </si>
  <si>
    <t>25.5</t>
  </si>
  <si>
    <t>LIMPEZA DE REVESTIMENTO CERÂMICO EM PAREDE UTILIZANDO DETERGENTE NEUTRO E ESCOVAÇÃO MANUAL. AF_04/2019</t>
  </si>
  <si>
    <t>25.6</t>
  </si>
  <si>
    <t>LIMPEZA DE PIA INOX COM BANCADA DE PEDRA, INCLUSIVE METAIS CORRESPONDENTES. AF_04/2019</t>
  </si>
  <si>
    <t>25.7</t>
  </si>
  <si>
    <t>LIMPEZA DE PORTA EM AÇO/ALUMÍNIO. AF_04/2019</t>
  </si>
  <si>
    <t>25.8</t>
  </si>
  <si>
    <t>25.10</t>
  </si>
  <si>
    <t>LAUDO COM TESTE DE ESTANQUEIDADE EM INSTAL.DEREDES DE DISTRIB.DE GASES MEDICINAIS</t>
  </si>
  <si>
    <t>25.11</t>
  </si>
  <si>
    <t xml:space="preserve">RELATORIO DE INSPEÇAO COM LAUDO TECNICO DO PLANO DE PREVENÇÃO E PROTEÇÃO CONTRA INCENDIO.  CONFORME NBR 16980 </t>
  </si>
  <si>
    <t>25.12</t>
  </si>
  <si>
    <t>LAUDO DE VISTORIA DE REDE DE LÓGIVA E ART, EXCLUSIVE DESLOCAMENTO DE EQUIPE TÉCNICA - REV 01</t>
  </si>
  <si>
    <t>25.13</t>
  </si>
  <si>
    <t>REGULARIZAÇÃO DE OBRA COM ÁREA  (CREA,  ALVARÁ, BOMBEIRO)</t>
  </si>
  <si>
    <t>25.14</t>
  </si>
  <si>
    <t>DESMOBILIZAÇÃO DE GUINCHO COLUNA</t>
  </si>
  <si>
    <t>25.15</t>
  </si>
  <si>
    <t xml:space="preserve">DESMOBILIZAÇÃO DE CONTAINERES E ANDAIME </t>
  </si>
  <si>
    <t>25.16</t>
  </si>
  <si>
    <t xml:space="preserve">PROJETO "AS BUILT" GERAL </t>
  </si>
  <si>
    <t>25.17</t>
  </si>
  <si>
    <t>55.01.020</t>
  </si>
  <si>
    <t xml:space="preserve">LIMPEZA FINAL DA OBRA                                                                                                                                                                                                                                                                                                                                                                                                                                                                            </t>
  </si>
  <si>
    <t>26.1</t>
  </si>
  <si>
    <t>26.2</t>
  </si>
  <si>
    <t>26.3</t>
  </si>
  <si>
    <t>MURO E CERCA EXTERNOS - ARMAÇÃO E CONCRETAGEM</t>
  </si>
  <si>
    <t>26.4</t>
  </si>
  <si>
    <t>ESTACAS MURO EXTERNO - ARMAÇÃO E CONCRETAGEM</t>
  </si>
  <si>
    <t>26.5</t>
  </si>
  <si>
    <t>PORTÃO 1 - (6X2,1m) -  ESTRUTURA EM METALON 40X40MM E GRADIL DE FERRO 3/8" - MOTORIZADO - FORNECIMENO E INSTALAÇÃO</t>
  </si>
  <si>
    <t>26.6</t>
  </si>
  <si>
    <t>PORTÃO 2 - (4,1X2,1m)-  ESTRUTURA EM METALON 40X40MM E GRADIL DE FERRO 3/8" - MOTORIZADO - FORNECIMENO E INSTALAÇÃO</t>
  </si>
  <si>
    <t>26.7</t>
  </si>
  <si>
    <t xml:space="preserve"> 15.03.50 </t>
  </si>
  <si>
    <t>REVESTIMENTO EM PLACAS DE ALUMINIO COMPOSTO "ACM", E=4mm, INCL ESTRUTURA DE FIXAÇÃO, FORNECIMENTO E INSTALAÇÃO</t>
  </si>
  <si>
    <t>26.8</t>
  </si>
  <si>
    <t>GRADE EXTERNA DE PROTEÇÃO - INCLUSIVE PINTURA ELETROSTÁTICA</t>
  </si>
  <si>
    <t>26.9</t>
  </si>
  <si>
    <t>26.10</t>
  </si>
  <si>
    <t>26.11</t>
  </si>
  <si>
    <t>ASSENTAMENTO DE GUIA (MEIO-FIO) EM TRECHO RETO, CONFECCIONADA EM CONCRETO PRÉ-FABRICADO, DIMENSÕES 100X15X13X20 cm (COMPRIMENTO X BASE INFERIOR X BASE SUPERIOR X ALTURA), PARA URBANIZAÇÃO INTERNA DE EMPREENDIMENTOS. AF_06/2016_P</t>
  </si>
  <si>
    <t>26.12</t>
  </si>
  <si>
    <t>26.13</t>
  </si>
  <si>
    <t>26.14</t>
  </si>
  <si>
    <t>26.15</t>
  </si>
  <si>
    <t>Construção de uma nova edificação para a Ampliação do Hospital Municipal Getúlio Vargas</t>
  </si>
  <si>
    <t>Ampliação do Hospital</t>
  </si>
  <si>
    <t>12.12</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</si>
</sst>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R$&quot;\ * #,##0.00_-;\-&quot;R$&quot;\ * #,##0.00_-;_-&quot;R$&quot;\ * &quot;-&quot;??_-;_-@_-"/>
    <numFmt numFmtId="43" formatCode="_-* #,##0.00_-;\-* #,##0.00_-;_-* &quot;-&quot;??_-;_-@_-"/>
    <numFmt numFmtId="164" formatCode="&quot;R$&quot;\ #,##0.00"/>
    <numFmt numFmtId="165" formatCode="_(* #,##0.00_);_(* \(#,##0.00\);_(* \-??_);_(@_)"/>
    <numFmt numFmtId="166" formatCode="_(&quot;R$&quot;* #,##0.00_);_(&quot;R$&quot;* \(#,##0.00\);_(&quot;R$&quot;* \-??_);_(@_)"/>
    <numFmt numFmtId="167" formatCode="dd/mm/yy;@"/>
    <numFmt numFmtId="168" formatCode="#,##0.0000"/>
    <numFmt numFmtId="169" formatCode="[$-416]mmm\-yy;@"/>
  </numFmts>
  <fonts count="31" x14ac:knownFonts="1">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sz val="11"/>
      <name val="Calibri"/>
      <family val="2"/>
      <scheme val="minor"/>
    </font>
    <font>
      <sz val="10"/>
      <name val="Calibri"/>
      <family val="2"/>
      <scheme val="minor"/>
    </font>
    <font>
      <b/>
      <sz val="9"/>
      <color indexed="81"/>
      <name val="Tahoma"/>
      <family val="2"/>
    </font>
    <font>
      <sz val="9"/>
      <color indexed="81"/>
      <name val="Tahoma"/>
      <family val="2"/>
    </font>
    <font>
      <sz val="11"/>
      <color rgb="FFFF0000"/>
      <name val="Calibri"/>
      <family val="2"/>
      <scheme val="minor"/>
    </font>
    <font>
      <sz val="11"/>
      <color theme="1"/>
      <name val="Calibri"/>
      <family val="2"/>
      <scheme val="minor"/>
    </font>
    <font>
      <sz val="11"/>
      <color indexed="8"/>
      <name val="Calibri"/>
      <family val="2"/>
      <scheme val="minor"/>
    </font>
    <font>
      <b/>
      <sz val="11"/>
      <color theme="1"/>
      <name val="Calibri"/>
      <family val="2"/>
      <scheme val="minor"/>
    </font>
    <font>
      <sz val="10"/>
      <name val="Arial"/>
      <family val="2"/>
    </font>
    <font>
      <b/>
      <sz val="12"/>
      <color theme="1"/>
      <name val="Calibri"/>
      <family val="2"/>
      <scheme val="minor"/>
    </font>
    <font>
      <b/>
      <sz val="10"/>
      <color indexed="81"/>
      <name val="Tahoma"/>
      <family val="2"/>
    </font>
    <font>
      <b/>
      <sz val="9"/>
      <color theme="1"/>
      <name val="Tahoma"/>
      <family val="2"/>
    </font>
    <font>
      <sz val="9"/>
      <color rgb="FF000000"/>
      <name val="Tahom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sz val="9"/>
      <color rgb="FF000000"/>
      <name val="Helvetica"/>
    </font>
    <font>
      <b/>
      <sz val="9"/>
      <color rgb="FFFFFFFF"/>
      <name val="Helvetica"/>
    </font>
  </fonts>
  <fills count="41">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rgb="FFF2F2F5"/>
        <bgColor indexed="64"/>
      </patternFill>
    </fill>
    <fill>
      <patternFill patternType="solid">
        <fgColor rgb="FFCFE0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FEFEF"/>
        <bgColor indexed="64"/>
      </patternFill>
    </fill>
    <fill>
      <patternFill patternType="solid">
        <fgColor rgb="FF9BAFDE"/>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rgb="FFFFFFFF"/>
      </top>
      <bottom style="medium">
        <color rgb="FFCCCCCC"/>
      </bottom>
      <diagonal/>
    </border>
    <border>
      <left/>
      <right/>
      <top style="medium">
        <color rgb="FFC9CBD3"/>
      </top>
      <bottom style="medium">
        <color rgb="FFCCCCCC"/>
      </bottom>
      <diagonal/>
    </border>
    <border>
      <left/>
      <right style="medium">
        <color rgb="FFC9CBD3"/>
      </right>
      <top style="medium">
        <color rgb="FFC9CBD3"/>
      </top>
      <bottom style="medium">
        <color rgb="FFCCCCCC"/>
      </bottom>
      <diagonal/>
    </border>
    <border>
      <left/>
      <right style="medium">
        <color rgb="FFC9CBD3"/>
      </right>
      <top style="medium">
        <color rgb="FFFFFFFF"/>
      </top>
      <bottom style="medium">
        <color rgb="FFCCCCCC"/>
      </bottom>
      <diagonal/>
    </border>
    <border>
      <left/>
      <right/>
      <top style="medium">
        <color rgb="FFFFFFFF"/>
      </top>
      <bottom/>
      <diagonal/>
    </border>
    <border>
      <left/>
      <right style="medium">
        <color rgb="FFC9CBD3"/>
      </right>
      <top style="medium">
        <color rgb="FFFFFFFF"/>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s>
  <cellStyleXfs count="50">
    <xf numFmtId="0" fontId="0" fillId="0" borderId="0"/>
    <xf numFmtId="44" fontId="9" fillId="0" borderId="0" applyFont="0" applyFill="0" applyBorder="0" applyAlignment="0" applyProtection="0"/>
    <xf numFmtId="0" fontId="12" fillId="0" borderId="0"/>
    <xf numFmtId="166" fontId="12" fillId="0" borderId="0" applyFill="0" applyBorder="0" applyAlignment="0" applyProtection="0"/>
    <xf numFmtId="0" fontId="12" fillId="0" borderId="0"/>
    <xf numFmtId="165" fontId="12" fillId="0" borderId="0" applyFill="0" applyBorder="0" applyAlignment="0" applyProtection="0"/>
    <xf numFmtId="165" fontId="12" fillId="0" borderId="0" applyFill="0" applyBorder="0" applyAlignment="0" applyProtection="0"/>
    <xf numFmtId="0" fontId="17" fillId="0" borderId="0" applyNumberFormat="0" applyFill="0" applyBorder="0" applyAlignment="0" applyProtection="0"/>
    <xf numFmtId="0" fontId="18" fillId="0" borderId="24" applyNumberFormat="0" applyFill="0" applyAlignment="0" applyProtection="0"/>
    <xf numFmtId="0" fontId="19" fillId="0" borderId="25" applyNumberFormat="0" applyFill="0" applyAlignment="0" applyProtection="0"/>
    <xf numFmtId="0" fontId="20" fillId="0" borderId="26" applyNumberFormat="0" applyFill="0" applyAlignment="0" applyProtection="0"/>
    <xf numFmtId="0" fontId="20" fillId="0" borderId="0" applyNumberFormat="0" applyFill="0" applyBorder="0" applyAlignment="0" applyProtection="0"/>
    <xf numFmtId="0" fontId="21" fillId="7" borderId="0" applyNumberFormat="0" applyBorder="0" applyAlignment="0" applyProtection="0"/>
    <xf numFmtId="0" fontId="22" fillId="8" borderId="0" applyNumberFormat="0" applyBorder="0" applyAlignment="0" applyProtection="0"/>
    <xf numFmtId="0" fontId="23" fillId="9" borderId="0" applyNumberFormat="0" applyBorder="0" applyAlignment="0" applyProtection="0"/>
    <xf numFmtId="0" fontId="24" fillId="10" borderId="27" applyNumberFormat="0" applyAlignment="0" applyProtection="0"/>
    <xf numFmtId="0" fontId="25" fillId="11" borderId="28" applyNumberFormat="0" applyAlignment="0" applyProtection="0"/>
    <xf numFmtId="0" fontId="26" fillId="11" borderId="27" applyNumberFormat="0" applyAlignment="0" applyProtection="0"/>
    <xf numFmtId="0" fontId="27" fillId="0" borderId="29" applyNumberFormat="0" applyFill="0" applyAlignment="0" applyProtection="0"/>
    <xf numFmtId="0" fontId="1" fillId="12" borderId="30" applyNumberFormat="0" applyAlignment="0" applyProtection="0"/>
    <xf numFmtId="0" fontId="8" fillId="0" borderId="0" applyNumberFormat="0" applyFill="0" applyBorder="0" applyAlignment="0" applyProtection="0"/>
    <xf numFmtId="0" fontId="9" fillId="13" borderId="31" applyNumberFormat="0" applyFont="0" applyAlignment="0" applyProtection="0"/>
    <xf numFmtId="0" fontId="28" fillId="0" borderId="0" applyNumberFormat="0" applyFill="0" applyBorder="0" applyAlignment="0" applyProtection="0"/>
    <xf numFmtId="0" fontId="11" fillId="0" borderId="32" applyNumberFormat="0" applyFill="0" applyAlignment="0" applyProtection="0"/>
    <xf numFmtId="0" fontId="2"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9" fillId="35" borderId="0" applyNumberFormat="0" applyBorder="0" applyAlignment="0" applyProtection="0"/>
    <xf numFmtId="0" fontId="9" fillId="36" borderId="0" applyNumberFormat="0" applyBorder="0" applyAlignment="0" applyProtection="0"/>
    <xf numFmtId="0" fontId="2" fillId="37" borderId="0" applyNumberFormat="0" applyBorder="0" applyAlignment="0" applyProtection="0"/>
    <xf numFmtId="9" fontId="9" fillId="0" borderId="0" applyFont="0" applyFill="0" applyBorder="0" applyAlignment="0" applyProtection="0"/>
    <xf numFmtId="43" fontId="9" fillId="0" borderId="0" applyFont="0" applyFill="0" applyBorder="0" applyAlignment="0" applyProtection="0"/>
  </cellStyleXfs>
  <cellXfs count="261">
    <xf numFmtId="0" fontId="0" fillId="0" borderId="0" xfId="0"/>
    <xf numFmtId="10" fontId="0" fillId="0" borderId="0" xfId="0" applyNumberFormat="1"/>
    <xf numFmtId="1" fontId="0" fillId="0" borderId="0" xfId="0" applyNumberFormat="1"/>
    <xf numFmtId="164" fontId="1" fillId="2" borderId="1" xfId="0" applyNumberFormat="1" applyFont="1" applyFill="1" applyBorder="1" applyAlignment="1">
      <alignment horizontal="center" vertical="center" wrapText="1"/>
    </xf>
    <xf numFmtId="10" fontId="1" fillId="2" borderId="1" xfId="0" applyNumberFormat="1" applyFont="1" applyFill="1" applyBorder="1" applyAlignment="1">
      <alignment horizontal="center" vertical="center" wrapText="1"/>
    </xf>
    <xf numFmtId="0" fontId="1" fillId="0" borderId="0" xfId="0" applyFont="1" applyFill="1" applyBorder="1" applyAlignment="1">
      <alignment horizontal="center"/>
    </xf>
    <xf numFmtId="1" fontId="4" fillId="0" borderId="0" xfId="0" applyNumberFormat="1" applyFont="1" applyFill="1" applyBorder="1" applyAlignment="1">
      <alignment horizontal="left"/>
    </xf>
    <xf numFmtId="0" fontId="5" fillId="0" borderId="0" xfId="0" applyFont="1" applyFill="1"/>
    <xf numFmtId="49" fontId="4" fillId="0" borderId="0" xfId="0" applyNumberFormat="1" applyFont="1"/>
    <xf numFmtId="0" fontId="4" fillId="0" borderId="0" xfId="0" applyFont="1" applyAlignment="1">
      <alignment wrapText="1"/>
    </xf>
    <xf numFmtId="164" fontId="4" fillId="0" borderId="0" xfId="0" applyNumberFormat="1" applyFont="1"/>
    <xf numFmtId="0" fontId="4" fillId="0" borderId="0" xfId="0" applyFont="1"/>
    <xf numFmtId="0" fontId="1" fillId="2" borderId="8" xfId="0" applyFont="1" applyFill="1" applyBorder="1" applyAlignment="1">
      <alignment horizontal="left"/>
    </xf>
    <xf numFmtId="0" fontId="1" fillId="2" borderId="9" xfId="0" applyFont="1" applyFill="1" applyBorder="1" applyAlignment="1">
      <alignment horizontal="left"/>
    </xf>
    <xf numFmtId="1" fontId="5" fillId="0" borderId="0" xfId="0" applyNumberFormat="1" applyFont="1" applyFill="1"/>
    <xf numFmtId="164" fontId="4" fillId="0" borderId="0" xfId="0" applyNumberFormat="1" applyFont="1" applyFill="1"/>
    <xf numFmtId="0" fontId="1" fillId="2" borderId="8" xfId="0" applyFont="1" applyFill="1" applyBorder="1" applyAlignment="1"/>
    <xf numFmtId="0" fontId="1" fillId="0" borderId="0" xfId="0" applyFont="1" applyFill="1" applyBorder="1" applyAlignment="1">
      <alignment horizontal="left"/>
    </xf>
    <xf numFmtId="4" fontId="4" fillId="0" borderId="0" xfId="0" applyNumberFormat="1" applyFont="1" applyFill="1" applyBorder="1" applyAlignment="1">
      <alignment horizontal="center"/>
    </xf>
    <xf numFmtId="0" fontId="1" fillId="2" borderId="6" xfId="0" applyFont="1" applyFill="1" applyBorder="1" applyAlignment="1"/>
    <xf numFmtId="0" fontId="4" fillId="0" borderId="0" xfId="0" applyFont="1" applyFill="1" applyBorder="1" applyAlignment="1">
      <alignment horizontal="left"/>
    </xf>
    <xf numFmtId="0" fontId="1" fillId="0" borderId="0" xfId="0" applyFont="1" applyFill="1" applyBorder="1" applyAlignment="1"/>
    <xf numFmtId="1" fontId="4" fillId="0" borderId="0" xfId="0" applyNumberFormat="1" applyFont="1" applyFill="1" applyBorder="1" applyAlignment="1">
      <alignment horizontal="center"/>
    </xf>
    <xf numFmtId="0" fontId="1" fillId="2" borderId="9" xfId="0" applyFont="1" applyFill="1" applyBorder="1" applyAlignment="1"/>
    <xf numFmtId="0" fontId="1" fillId="2" borderId="1" xfId="0" applyFont="1" applyFill="1" applyBorder="1" applyAlignment="1">
      <alignment horizontal="center" vertical="center" wrapText="1"/>
    </xf>
    <xf numFmtId="0" fontId="5" fillId="0" borderId="0" xfId="0" applyFont="1" applyFill="1" applyAlignment="1">
      <alignment horizontal="left"/>
    </xf>
    <xf numFmtId="0" fontId="8" fillId="0" borderId="0" xfId="0" applyFont="1" applyFill="1" applyBorder="1" applyAlignment="1">
      <alignment horizontal="left"/>
    </xf>
    <xf numFmtId="0" fontId="1" fillId="2" borderId="7" xfId="0" applyFont="1" applyFill="1" applyBorder="1" applyAlignment="1"/>
    <xf numFmtId="0" fontId="0" fillId="0" borderId="0" xfId="0"/>
    <xf numFmtId="0" fontId="2" fillId="0" borderId="0" xfId="0" applyFont="1"/>
    <xf numFmtId="0" fontId="1" fillId="2" borderId="0" xfId="0" applyFont="1" applyFill="1" applyBorder="1" applyAlignment="1">
      <alignment horizontal="right"/>
    </xf>
    <xf numFmtId="0" fontId="3" fillId="3" borderId="0" xfId="0" applyFont="1" applyFill="1" applyBorder="1" applyAlignment="1">
      <alignment horizontal="left"/>
    </xf>
    <xf numFmtId="0" fontId="3" fillId="3" borderId="15" xfId="0" applyFont="1" applyFill="1" applyBorder="1" applyAlignment="1">
      <alignment horizontal="center"/>
    </xf>
    <xf numFmtId="0" fontId="1" fillId="2" borderId="14" xfId="0" applyFont="1" applyFill="1" applyBorder="1" applyAlignment="1"/>
    <xf numFmtId="0" fontId="1" fillId="2" borderId="0" xfId="0" applyFont="1" applyFill="1" applyBorder="1" applyAlignment="1"/>
    <xf numFmtId="0" fontId="3" fillId="0" borderId="10" xfId="0" applyFont="1" applyFill="1" applyBorder="1" applyAlignment="1" applyProtection="1">
      <alignment horizontal="center"/>
      <protection locked="0"/>
    </xf>
    <xf numFmtId="1" fontId="0" fillId="0" borderId="1" xfId="0" applyNumberFormat="1" applyFill="1" applyBorder="1" applyProtection="1">
      <protection locked="0"/>
    </xf>
    <xf numFmtId="0" fontId="0" fillId="0" borderId="4" xfId="0" applyFill="1" applyBorder="1" applyAlignment="1" applyProtection="1">
      <alignment wrapText="1"/>
      <protection locked="0"/>
    </xf>
    <xf numFmtId="164" fontId="0" fillId="0" borderId="0" xfId="0" applyNumberFormat="1" applyProtection="1"/>
    <xf numFmtId="10" fontId="0" fillId="0" borderId="0" xfId="0" applyNumberFormat="1" applyProtection="1"/>
    <xf numFmtId="0" fontId="0" fillId="0" borderId="0" xfId="0" applyProtection="1"/>
    <xf numFmtId="0" fontId="1" fillId="2" borderId="6" xfId="0" applyFont="1" applyFill="1" applyBorder="1" applyAlignment="1" applyProtection="1"/>
    <xf numFmtId="0" fontId="1" fillId="2" borderId="7" xfId="0" applyFont="1" applyFill="1" applyBorder="1" applyAlignment="1" applyProtection="1"/>
    <xf numFmtId="0" fontId="1" fillId="2" borderId="7" xfId="0" applyFont="1" applyFill="1" applyBorder="1" applyAlignment="1" applyProtection="1">
      <alignment horizontal="right"/>
    </xf>
    <xf numFmtId="0" fontId="3" fillId="3" borderId="7" xfId="0" applyFont="1" applyFill="1" applyBorder="1" applyAlignment="1" applyProtection="1">
      <alignment horizontal="left"/>
    </xf>
    <xf numFmtId="0" fontId="2" fillId="0" borderId="0" xfId="0" applyFont="1" applyProtection="1"/>
    <xf numFmtId="0" fontId="1" fillId="2" borderId="8" xfId="0" applyFont="1" applyFill="1" applyBorder="1" applyAlignment="1" applyProtection="1"/>
    <xf numFmtId="0" fontId="1" fillId="2" borderId="9" xfId="0" applyFont="1" applyFill="1" applyBorder="1" applyAlignment="1" applyProtection="1"/>
    <xf numFmtId="0" fontId="4" fillId="0" borderId="0" xfId="0" applyFont="1" applyFill="1" applyBorder="1" applyAlignment="1" applyProtection="1">
      <alignment horizontal="left"/>
    </xf>
    <xf numFmtId="0" fontId="1" fillId="0" borderId="0" xfId="0" applyFont="1" applyFill="1" applyBorder="1" applyAlignment="1" applyProtection="1"/>
    <xf numFmtId="0" fontId="1" fillId="2" borderId="9" xfId="0" applyFont="1" applyFill="1" applyBorder="1" applyAlignment="1" applyProtection="1">
      <alignment horizontal="left"/>
    </xf>
    <xf numFmtId="0" fontId="1" fillId="0" borderId="0" xfId="0" applyFont="1" applyFill="1" applyBorder="1" applyAlignment="1" applyProtection="1">
      <alignment horizontal="center"/>
    </xf>
    <xf numFmtId="1" fontId="4" fillId="0" borderId="0" xfId="0" applyNumberFormat="1" applyFont="1" applyFill="1" applyBorder="1" applyAlignment="1" applyProtection="1">
      <alignment horizontal="left"/>
    </xf>
    <xf numFmtId="0" fontId="1" fillId="0" borderId="0" xfId="0" applyFont="1" applyFill="1" applyBorder="1" applyAlignment="1" applyProtection="1">
      <alignment horizontal="left"/>
    </xf>
    <xf numFmtId="4" fontId="4" fillId="0" borderId="0" xfId="0" applyNumberFormat="1" applyFont="1" applyFill="1" applyBorder="1" applyAlignment="1" applyProtection="1">
      <alignment horizontal="center"/>
    </xf>
    <xf numFmtId="0" fontId="5" fillId="0" borderId="0" xfId="0" applyFont="1" applyFill="1" applyProtection="1"/>
    <xf numFmtId="49" fontId="4" fillId="0" borderId="0" xfId="0" applyNumberFormat="1" applyFont="1" applyProtection="1"/>
    <xf numFmtId="0" fontId="5" fillId="0" borderId="0" xfId="0" applyFont="1" applyFill="1" applyAlignment="1" applyProtection="1">
      <alignment horizontal="left"/>
    </xf>
    <xf numFmtId="0" fontId="4" fillId="0" borderId="0" xfId="0" applyFont="1" applyProtection="1"/>
    <xf numFmtId="0" fontId="4" fillId="0" borderId="0" xfId="0" applyFont="1" applyAlignment="1" applyProtection="1">
      <alignment wrapText="1"/>
    </xf>
    <xf numFmtId="1" fontId="5" fillId="0" borderId="0" xfId="0" applyNumberFormat="1" applyFont="1" applyFill="1" applyProtection="1"/>
    <xf numFmtId="164" fontId="4" fillId="0" borderId="0" xfId="0" applyNumberFormat="1" applyFont="1" applyFill="1" applyProtection="1"/>
    <xf numFmtId="164" fontId="4" fillId="0" borderId="0" xfId="0" applyNumberFormat="1" applyFont="1" applyProtection="1"/>
    <xf numFmtId="164" fontId="1" fillId="2" borderId="1" xfId="0" applyNumberFormat="1" applyFont="1" applyFill="1" applyBorder="1" applyAlignment="1" applyProtection="1">
      <alignment horizontal="center" vertical="center" wrapText="1"/>
    </xf>
    <xf numFmtId="14" fontId="1" fillId="2" borderId="1" xfId="0" applyNumberFormat="1" applyFont="1" applyFill="1" applyBorder="1" applyAlignment="1" applyProtection="1">
      <alignment horizontal="center" vertical="center" wrapText="1"/>
    </xf>
    <xf numFmtId="0" fontId="0" fillId="0" borderId="0" xfId="0" applyProtection="1">
      <protection locked="0"/>
    </xf>
    <xf numFmtId="0" fontId="0" fillId="0" borderId="1" xfId="0" applyBorder="1" applyAlignment="1" applyProtection="1">
      <alignment wrapText="1"/>
      <protection locked="0"/>
    </xf>
    <xf numFmtId="10" fontId="0" fillId="0" borderId="0" xfId="0" applyNumberFormat="1" applyProtection="1">
      <protection locked="0"/>
    </xf>
    <xf numFmtId="0" fontId="0" fillId="0" borderId="0" xfId="0" applyAlignment="1" applyProtection="1">
      <alignment wrapText="1"/>
      <protection locked="0"/>
    </xf>
    <xf numFmtId="1" fontId="0" fillId="0" borderId="0" xfId="0" applyNumberFormat="1" applyProtection="1">
      <protection locked="0"/>
    </xf>
    <xf numFmtId="164" fontId="0" fillId="0" borderId="0" xfId="0" applyNumberFormat="1" applyProtection="1">
      <protection locked="0"/>
    </xf>
    <xf numFmtId="10" fontId="0" fillId="0" borderId="1" xfId="0" applyNumberFormat="1" applyBorder="1" applyProtection="1">
      <protection locked="0"/>
    </xf>
    <xf numFmtId="1" fontId="0" fillId="0" borderId="1" xfId="0" applyNumberFormat="1" applyBorder="1" applyProtection="1">
      <protection locked="0"/>
    </xf>
    <xf numFmtId="0" fontId="0" fillId="0" borderId="1" xfId="0" applyBorder="1" applyProtection="1">
      <protection locked="0"/>
    </xf>
    <xf numFmtId="49" fontId="0" fillId="0" borderId="0" xfId="0" applyNumberFormat="1" applyProtection="1">
      <protection locked="0"/>
    </xf>
    <xf numFmtId="14" fontId="0" fillId="0" borderId="0" xfId="0" applyNumberFormat="1" applyProtection="1">
      <protection locked="0"/>
    </xf>
    <xf numFmtId="0" fontId="1" fillId="2" borderId="9" xfId="0" applyFont="1" applyFill="1" applyBorder="1" applyAlignment="1" applyProtection="1">
      <alignment horizontal="right"/>
    </xf>
    <xf numFmtId="0" fontId="1" fillId="2" borderId="9" xfId="0" applyFont="1" applyFill="1" applyBorder="1" applyProtection="1"/>
    <xf numFmtId="44" fontId="4" fillId="3" borderId="10" xfId="1" applyFont="1" applyFill="1" applyBorder="1" applyAlignment="1" applyProtection="1">
      <alignment horizontal="center"/>
    </xf>
    <xf numFmtId="0" fontId="4" fillId="0" borderId="0" xfId="0" applyFont="1" applyBorder="1" applyAlignment="1" applyProtection="1">
      <alignment wrapText="1"/>
    </xf>
    <xf numFmtId="49" fontId="4" fillId="0" borderId="0" xfId="0" applyNumberFormat="1" applyFont="1" applyBorder="1" applyProtection="1"/>
    <xf numFmtId="0" fontId="4" fillId="0" borderId="0" xfId="0" applyFont="1" applyFill="1" applyBorder="1" applyAlignment="1" applyProtection="1">
      <alignment wrapText="1"/>
    </xf>
    <xf numFmtId="49" fontId="4" fillId="0" borderId="0" xfId="0" applyNumberFormat="1" applyFont="1" applyFill="1" applyBorder="1" applyProtection="1"/>
    <xf numFmtId="44" fontId="4" fillId="0" borderId="0" xfId="1" applyFont="1" applyFill="1" applyBorder="1" applyAlignment="1" applyProtection="1">
      <alignment horizontal="center"/>
    </xf>
    <xf numFmtId="49" fontId="4" fillId="0" borderId="0" xfId="0" applyNumberFormat="1" applyFont="1" applyFill="1" applyProtection="1"/>
    <xf numFmtId="1" fontId="1" fillId="2" borderId="1" xfId="0" applyNumberFormat="1" applyFont="1" applyFill="1" applyBorder="1" applyAlignment="1">
      <alignment horizontal="center" vertical="center" wrapText="1"/>
    </xf>
    <xf numFmtId="4" fontId="4" fillId="3" borderId="1" xfId="0" applyNumberFormat="1" applyFont="1" applyFill="1" applyBorder="1" applyProtection="1"/>
    <xf numFmtId="0" fontId="0" fillId="3" borderId="1" xfId="0" applyFill="1" applyBorder="1" applyAlignment="1" applyProtection="1">
      <alignment wrapText="1"/>
    </xf>
    <xf numFmtId="1" fontId="0" fillId="3" borderId="1" xfId="0" applyNumberFormat="1" applyFill="1" applyBorder="1" applyProtection="1"/>
    <xf numFmtId="1" fontId="8" fillId="0" borderId="0" xfId="0" applyNumberFormat="1" applyFont="1" applyFill="1" applyBorder="1" applyAlignment="1" applyProtection="1">
      <alignment horizontal="left"/>
      <protection locked="0"/>
    </xf>
    <xf numFmtId="0" fontId="1" fillId="2" borderId="1" xfId="0" applyFont="1" applyFill="1" applyBorder="1" applyAlignment="1" applyProtection="1">
      <alignment horizontal="center" vertical="center" wrapText="1"/>
    </xf>
    <xf numFmtId="0" fontId="4" fillId="3" borderId="10" xfId="1" applyNumberFormat="1" applyFont="1" applyFill="1" applyBorder="1" applyAlignment="1" applyProtection="1">
      <alignment horizontal="left"/>
    </xf>
    <xf numFmtId="0" fontId="2" fillId="0" borderId="0" xfId="0" applyFont="1" applyProtection="1">
      <protection locked="0"/>
    </xf>
    <xf numFmtId="10" fontId="4" fillId="0" borderId="0" xfId="0" applyNumberFormat="1" applyFont="1" applyProtection="1">
      <protection locked="0"/>
    </xf>
    <xf numFmtId="0" fontId="4" fillId="0" borderId="0" xfId="0" applyFont="1" applyProtection="1">
      <protection locked="0"/>
    </xf>
    <xf numFmtId="10" fontId="4" fillId="0" borderId="0" xfId="0" applyNumberFormat="1" applyFont="1" applyFill="1" applyProtection="1">
      <protection locked="0"/>
    </xf>
    <xf numFmtId="0" fontId="4" fillId="0" borderId="0" xfId="0" applyFont="1" applyFill="1" applyProtection="1">
      <protection locked="0"/>
    </xf>
    <xf numFmtId="1" fontId="4" fillId="0" borderId="0" xfId="0" applyNumberFormat="1" applyFont="1" applyBorder="1" applyProtection="1"/>
    <xf numFmtId="1" fontId="4" fillId="0" borderId="0" xfId="0" applyNumberFormat="1" applyFont="1" applyFill="1" applyBorder="1" applyProtection="1"/>
    <xf numFmtId="1" fontId="4" fillId="0" borderId="0" xfId="0" applyNumberFormat="1" applyFont="1" applyProtection="1"/>
    <xf numFmtId="0" fontId="8" fillId="0" borderId="0" xfId="0" applyFont="1" applyFill="1" applyBorder="1" applyAlignment="1">
      <alignment horizontal="left"/>
    </xf>
    <xf numFmtId="0" fontId="1" fillId="2" borderId="1" xfId="0" applyFont="1" applyFill="1" applyBorder="1" applyAlignment="1" applyProtection="1">
      <alignment horizontal="center" vertical="center" wrapText="1"/>
    </xf>
    <xf numFmtId="164" fontId="1" fillId="2" borderId="1" xfId="0" applyNumberFormat="1" applyFont="1" applyFill="1" applyBorder="1" applyAlignment="1" applyProtection="1">
      <alignment vertical="center" wrapText="1"/>
    </xf>
    <xf numFmtId="0" fontId="0" fillId="4" borderId="0" xfId="0" applyFill="1" applyProtection="1"/>
    <xf numFmtId="164" fontId="0" fillId="4" borderId="0" xfId="0" applyNumberFormat="1" applyFill="1" applyProtection="1"/>
    <xf numFmtId="3" fontId="4" fillId="3" borderId="1" xfId="0" applyNumberFormat="1" applyFont="1" applyFill="1" applyBorder="1" applyProtection="1"/>
    <xf numFmtId="3" fontId="0" fillId="0" borderId="0" xfId="0" applyNumberFormat="1" applyProtection="1">
      <protection locked="0"/>
    </xf>
    <xf numFmtId="167" fontId="0" fillId="0" borderId="0" xfId="0" applyNumberFormat="1" applyProtection="1">
      <protection locked="0"/>
    </xf>
    <xf numFmtId="1" fontId="1" fillId="2" borderId="1"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1" fontId="3" fillId="0" borderId="9" xfId="0" applyNumberFormat="1" applyFont="1" applyFill="1" applyBorder="1" applyAlignment="1" applyProtection="1">
      <alignment horizontal="center"/>
      <protection locked="0"/>
    </xf>
    <xf numFmtId="0" fontId="0" fillId="0" borderId="1" xfId="0" applyBorder="1" applyProtection="1">
      <protection locked="0"/>
    </xf>
    <xf numFmtId="0" fontId="1" fillId="2" borderId="1" xfId="0" applyFont="1" applyFill="1" applyBorder="1" applyAlignment="1" applyProtection="1">
      <alignment horizontal="center" vertical="center" wrapText="1"/>
    </xf>
    <xf numFmtId="0" fontId="16" fillId="5" borderId="22" xfId="0" applyFont="1" applyFill="1" applyBorder="1" applyAlignment="1" applyProtection="1">
      <alignment vertical="center" wrapText="1"/>
    </xf>
    <xf numFmtId="0" fontId="15" fillId="6" borderId="19" xfId="0" applyFont="1" applyFill="1" applyBorder="1" applyAlignment="1" applyProtection="1">
      <alignment horizontal="center" vertical="center"/>
    </xf>
    <xf numFmtId="0" fontId="16" fillId="5" borderId="23" xfId="0" applyFont="1" applyFill="1" applyBorder="1" applyAlignment="1" applyProtection="1">
      <alignment vertical="center" wrapText="1"/>
    </xf>
    <xf numFmtId="0" fontId="16" fillId="5" borderId="21" xfId="0" applyFont="1" applyFill="1" applyBorder="1" applyAlignment="1" applyProtection="1">
      <alignment vertical="center" wrapText="1"/>
    </xf>
    <xf numFmtId="0" fontId="15" fillId="6" borderId="20" xfId="0" applyFont="1" applyFill="1" applyBorder="1" applyAlignment="1" applyProtection="1">
      <alignment horizontal="center" vertical="center"/>
    </xf>
    <xf numFmtId="0" fontId="16" fillId="5" borderId="18" xfId="0" applyFont="1" applyFill="1" applyBorder="1" applyAlignment="1" applyProtection="1">
      <alignment vertical="center" wrapText="1"/>
    </xf>
    <xf numFmtId="0" fontId="0" fillId="0" borderId="0" xfId="0" applyProtection="1"/>
    <xf numFmtId="0" fontId="4" fillId="0" borderId="0" xfId="0" applyFont="1" applyFill="1"/>
    <xf numFmtId="0" fontId="5" fillId="0" borderId="0" xfId="0" applyFont="1" applyFill="1" applyBorder="1" applyAlignment="1">
      <alignment horizontal="center" wrapText="1"/>
    </xf>
    <xf numFmtId="49" fontId="4" fillId="0" borderId="10" xfId="0" applyNumberFormat="1" applyFont="1" applyFill="1" applyBorder="1" applyAlignment="1" applyProtection="1">
      <alignment horizontal="left"/>
      <protection locked="0"/>
    </xf>
    <xf numFmtId="49" fontId="4" fillId="0" borderId="13" xfId="0" applyNumberFormat="1" applyFont="1" applyFill="1" applyBorder="1" applyAlignment="1" applyProtection="1">
      <alignment horizontal="center"/>
      <protection locked="0"/>
    </xf>
    <xf numFmtId="0" fontId="0" fillId="0" borderId="0" xfId="0"/>
    <xf numFmtId="0" fontId="4" fillId="0" borderId="33" xfId="0" applyFont="1" applyFill="1" applyBorder="1" applyAlignment="1" applyProtection="1">
      <alignment horizontal="left"/>
      <protection locked="0"/>
    </xf>
    <xf numFmtId="0" fontId="29" fillId="38" borderId="34" xfId="0" applyFont="1" applyFill="1" applyBorder="1" applyAlignment="1">
      <alignment vertical="top" wrapText="1"/>
    </xf>
    <xf numFmtId="0" fontId="11" fillId="0" borderId="0" xfId="0" applyFont="1" applyFill="1" applyBorder="1"/>
    <xf numFmtId="0" fontId="0" fillId="0" borderId="0" xfId="0" applyFill="1" applyBorder="1"/>
    <xf numFmtId="0" fontId="29" fillId="0" borderId="0" xfId="0" applyFont="1" applyFill="1" applyBorder="1" applyAlignment="1">
      <alignment vertical="top" wrapText="1"/>
    </xf>
    <xf numFmtId="0" fontId="10" fillId="0" borderId="0" xfId="0" applyFont="1" applyFill="1" applyBorder="1"/>
    <xf numFmtId="3" fontId="10" fillId="0" borderId="0" xfId="0" applyNumberFormat="1" applyFont="1" applyFill="1" applyBorder="1"/>
    <xf numFmtId="0" fontId="0" fillId="0" borderId="0" xfId="0" applyFont="1" applyFill="1" applyBorder="1"/>
    <xf numFmtId="0" fontId="30" fillId="39" borderId="34" xfId="0" applyFont="1" applyFill="1" applyBorder="1" applyAlignment="1">
      <alignment horizontal="center" vertical="top" wrapText="1"/>
    </xf>
    <xf numFmtId="0" fontId="29" fillId="38" borderId="34" xfId="0" applyFont="1" applyFill="1" applyBorder="1" applyAlignment="1">
      <alignment horizontal="right" vertical="top" wrapText="1"/>
    </xf>
    <xf numFmtId="0" fontId="29" fillId="0" borderId="0" xfId="0" applyFont="1" applyAlignment="1">
      <alignment horizontal="right"/>
    </xf>
    <xf numFmtId="0" fontId="3" fillId="0" borderId="0" xfId="0" applyFont="1" applyFill="1" applyBorder="1" applyAlignment="1">
      <alignment horizontal="left"/>
    </xf>
    <xf numFmtId="0" fontId="3" fillId="0" borderId="0" xfId="0" applyFont="1" applyFill="1" applyBorder="1" applyAlignment="1">
      <alignment horizontal="center"/>
    </xf>
    <xf numFmtId="0" fontId="4" fillId="0" borderId="0" xfId="0" applyFont="1" applyFill="1" applyBorder="1"/>
    <xf numFmtId="10" fontId="0" fillId="0" borderId="0" xfId="48" applyNumberFormat="1" applyFont="1" applyAlignment="1" applyProtection="1">
      <alignment wrapText="1"/>
    </xf>
    <xf numFmtId="10" fontId="0" fillId="0" borderId="0" xfId="48" applyNumberFormat="1" applyFont="1" applyProtection="1"/>
    <xf numFmtId="10" fontId="2" fillId="0" borderId="0" xfId="48" applyNumberFormat="1" applyFont="1" applyProtection="1"/>
    <xf numFmtId="10" fontId="4" fillId="0" borderId="0" xfId="48" applyNumberFormat="1" applyFont="1" applyFill="1" applyBorder="1" applyAlignment="1" applyProtection="1">
      <alignment horizontal="center"/>
    </xf>
    <xf numFmtId="10" fontId="4" fillId="0" borderId="0" xfId="48" applyNumberFormat="1" applyFont="1" applyProtection="1"/>
    <xf numFmtId="10" fontId="1" fillId="2" borderId="1" xfId="48" applyNumberFormat="1" applyFont="1" applyFill="1" applyBorder="1" applyAlignment="1" applyProtection="1">
      <alignment horizontal="center" vertical="center" wrapText="1"/>
    </xf>
    <xf numFmtId="10" fontId="0" fillId="0" borderId="1" xfId="48" applyNumberFormat="1" applyFont="1" applyBorder="1" applyProtection="1">
      <protection locked="0"/>
    </xf>
    <xf numFmtId="10" fontId="0" fillId="0" borderId="0" xfId="48" applyNumberFormat="1" applyFont="1" applyAlignment="1" applyProtection="1">
      <alignment wrapText="1"/>
      <protection locked="0"/>
    </xf>
    <xf numFmtId="10" fontId="0" fillId="0" borderId="0" xfId="48" applyNumberFormat="1" applyFont="1" applyProtection="1">
      <protection locked="0"/>
    </xf>
    <xf numFmtId="10" fontId="0" fillId="0" borderId="0" xfId="48" applyNumberFormat="1" applyFont="1" applyAlignment="1">
      <alignment wrapText="1"/>
    </xf>
    <xf numFmtId="10" fontId="0" fillId="0" borderId="0" xfId="48" applyNumberFormat="1" applyFont="1"/>
    <xf numFmtId="10" fontId="2" fillId="0" borderId="0" xfId="48" applyNumberFormat="1" applyFont="1"/>
    <xf numFmtId="10" fontId="4" fillId="0" borderId="0" xfId="48" applyNumberFormat="1" applyFont="1"/>
    <xf numFmtId="10" fontId="1" fillId="2" borderId="1" xfId="48" applyNumberFormat="1" applyFont="1" applyFill="1" applyBorder="1" applyAlignment="1">
      <alignment horizontal="center" vertical="center" wrapText="1"/>
    </xf>
    <xf numFmtId="4" fontId="4" fillId="3" borderId="1" xfId="0" applyNumberFormat="1" applyFont="1" applyFill="1" applyBorder="1" applyProtection="1">
      <protection locked="0"/>
    </xf>
    <xf numFmtId="0" fontId="0" fillId="4" borderId="0" xfId="0" applyFill="1" applyProtection="1">
      <protection locked="0"/>
    </xf>
    <xf numFmtId="164" fontId="0" fillId="4" borderId="0" xfId="0" applyNumberFormat="1" applyFill="1" applyProtection="1">
      <protection locked="0"/>
    </xf>
    <xf numFmtId="0" fontId="3" fillId="0" borderId="0" xfId="0" applyFont="1" applyFill="1" applyBorder="1" applyAlignment="1" applyProtection="1"/>
    <xf numFmtId="0" fontId="3" fillId="0" borderId="0" xfId="0" applyFont="1" applyFill="1" applyBorder="1" applyAlignment="1" applyProtection="1">
      <alignment horizontal="left"/>
    </xf>
    <xf numFmtId="1" fontId="4" fillId="3" borderId="10" xfId="0" applyNumberFormat="1" applyFont="1" applyFill="1" applyBorder="1" applyAlignment="1" applyProtection="1">
      <alignment horizontal="left"/>
    </xf>
    <xf numFmtId="3" fontId="4" fillId="3" borderId="1" xfId="0" applyNumberFormat="1" applyFont="1" applyFill="1" applyBorder="1" applyProtection="1">
      <protection locked="0"/>
    </xf>
    <xf numFmtId="168" fontId="0" fillId="0" borderId="0" xfId="0" applyNumberFormat="1" applyProtection="1">
      <protection locked="0"/>
    </xf>
    <xf numFmtId="0" fontId="0" fillId="0" borderId="0" xfId="0"/>
    <xf numFmtId="0" fontId="4" fillId="0" borderId="0" xfId="0" applyFont="1" applyFill="1" applyBorder="1" applyAlignment="1">
      <alignment horizontal="left"/>
    </xf>
    <xf numFmtId="0" fontId="0" fillId="0" borderId="1" xfId="0" applyBorder="1" applyProtection="1">
      <protection locked="0"/>
    </xf>
    <xf numFmtId="4" fontId="4" fillId="3" borderId="1" xfId="0" applyNumberFormat="1" applyFont="1" applyFill="1" applyBorder="1" applyProtection="1"/>
    <xf numFmtId="0" fontId="3" fillId="0" borderId="0" xfId="0" applyFont="1" applyFill="1" applyBorder="1" applyAlignment="1">
      <alignment horizontal="left"/>
    </xf>
    <xf numFmtId="0" fontId="3" fillId="0" borderId="0" xfId="0" applyFont="1" applyFill="1" applyBorder="1"/>
    <xf numFmtId="0" fontId="4" fillId="0" borderId="0" xfId="0" applyFont="1" applyFill="1" applyBorder="1"/>
    <xf numFmtId="0" fontId="4" fillId="0" borderId="0" xfId="0" applyFont="1" applyAlignment="1">
      <alignment vertical="center"/>
    </xf>
    <xf numFmtId="0" fontId="4" fillId="0" borderId="0" xfId="0" applyNumberFormat="1" applyFont="1" applyFill="1" applyBorder="1"/>
    <xf numFmtId="0" fontId="4" fillId="0" borderId="0" xfId="0" applyFont="1" applyFill="1" applyAlignment="1">
      <alignment vertical="center"/>
    </xf>
    <xf numFmtId="168" fontId="4" fillId="0" borderId="1" xfId="0" applyNumberFormat="1" applyFont="1" applyFill="1" applyBorder="1" applyProtection="1">
      <protection locked="0"/>
    </xf>
    <xf numFmtId="168" fontId="0" fillId="0" borderId="0" xfId="0" applyNumberFormat="1" applyAlignment="1" applyProtection="1">
      <alignment wrapText="1"/>
      <protection locked="0"/>
    </xf>
    <xf numFmtId="168" fontId="4" fillId="3" borderId="1" xfId="0" applyNumberFormat="1" applyFont="1" applyFill="1" applyBorder="1" applyProtection="1"/>
    <xf numFmtId="0" fontId="1" fillId="2" borderId="8" xfId="0" applyFont="1" applyFill="1" applyBorder="1" applyAlignment="1" applyProtection="1"/>
    <xf numFmtId="1" fontId="0" fillId="3" borderId="1" xfId="0" applyNumberFormat="1" applyFill="1" applyBorder="1" applyProtection="1">
      <protection locked="0"/>
    </xf>
    <xf numFmtId="0" fontId="0" fillId="3" borderId="1" xfId="0" applyFill="1" applyBorder="1" applyAlignment="1" applyProtection="1">
      <alignment wrapText="1"/>
      <protection locked="0"/>
    </xf>
    <xf numFmtId="0" fontId="0" fillId="0" borderId="0" xfId="0" applyNumberFormat="1" applyProtection="1">
      <protection locked="0"/>
    </xf>
    <xf numFmtId="169" fontId="0" fillId="0" borderId="1" xfId="0" applyNumberFormat="1" applyBorder="1" applyProtection="1">
      <protection locked="0"/>
    </xf>
    <xf numFmtId="4" fontId="4" fillId="0" borderId="1" xfId="0" applyNumberFormat="1" applyFont="1" applyFill="1" applyBorder="1" applyAlignment="1" applyProtection="1">
      <alignment horizontal="right"/>
      <protection locked="0"/>
    </xf>
    <xf numFmtId="44" fontId="4" fillId="0" borderId="1" xfId="1" applyFont="1" applyFill="1" applyBorder="1" applyAlignment="1" applyProtection="1">
      <alignment horizontal="center"/>
      <protection locked="0"/>
    </xf>
    <xf numFmtId="168" fontId="4" fillId="3" borderId="1" xfId="0" applyNumberFormat="1" applyFont="1" applyFill="1" applyBorder="1" applyProtection="1">
      <protection locked="0"/>
    </xf>
    <xf numFmtId="0" fontId="12" fillId="40" borderId="1" xfId="0" applyFont="1" applyFill="1" applyBorder="1" applyAlignment="1" applyProtection="1">
      <alignment horizontal="center" vertical="center"/>
      <protection locked="0"/>
    </xf>
    <xf numFmtId="0" fontId="12" fillId="40" borderId="1" xfId="0" applyFont="1" applyFill="1" applyBorder="1" applyAlignment="1" applyProtection="1">
      <alignment horizontal="left" vertical="center" wrapText="1"/>
      <protection locked="0"/>
    </xf>
    <xf numFmtId="2" fontId="12" fillId="40" borderId="1" xfId="0" applyNumberFormat="1" applyFont="1" applyFill="1" applyBorder="1" applyAlignment="1" applyProtection="1">
      <alignment horizontal="center" vertical="center"/>
      <protection locked="0"/>
    </xf>
    <xf numFmtId="0" fontId="12" fillId="40" borderId="1" xfId="0" applyFont="1" applyFill="1" applyBorder="1" applyAlignment="1" applyProtection="1">
      <alignment horizontal="center" vertical="center" wrapText="1"/>
      <protection locked="0"/>
    </xf>
    <xf numFmtId="43" fontId="12" fillId="40" borderId="1" xfId="49" applyFont="1" applyFill="1" applyBorder="1" applyAlignment="1" applyProtection="1">
      <alignment horizontal="center" vertical="center"/>
      <protection locked="0"/>
    </xf>
    <xf numFmtId="0" fontId="12" fillId="0" borderId="1" xfId="0" applyFont="1" applyBorder="1" applyAlignment="1" applyProtection="1">
      <alignment horizontal="center" vertical="center"/>
      <protection locked="0"/>
    </xf>
    <xf numFmtId="0" fontId="12" fillId="0" borderId="1" xfId="0" applyFont="1" applyBorder="1" applyAlignment="1" applyProtection="1">
      <alignment horizontal="left" vertical="center" wrapText="1"/>
      <protection locked="0"/>
    </xf>
    <xf numFmtId="2" fontId="12" fillId="0" borderId="1" xfId="0" applyNumberFormat="1" applyFont="1" applyBorder="1" applyAlignment="1" applyProtection="1">
      <alignment horizontal="center" vertical="center"/>
      <protection locked="0"/>
    </xf>
    <xf numFmtId="0" fontId="12" fillId="0" borderId="1" xfId="0" applyFont="1" applyBorder="1" applyAlignment="1" applyProtection="1">
      <alignment horizontal="center" vertical="center" wrapText="1"/>
      <protection locked="0"/>
    </xf>
    <xf numFmtId="43" fontId="12" fillId="0" borderId="1" xfId="49" applyFont="1" applyBorder="1" applyAlignment="1" applyProtection="1">
      <alignment horizontal="center" vertical="center"/>
      <protection locked="0"/>
    </xf>
    <xf numFmtId="0" fontId="12" fillId="0" borderId="1" xfId="0" applyFont="1" applyBorder="1" applyAlignment="1" applyProtection="1">
      <alignment vertical="center" wrapText="1"/>
      <protection locked="0"/>
    </xf>
    <xf numFmtId="0" fontId="12" fillId="40" borderId="1" xfId="0" applyNumberFormat="1" applyFont="1" applyFill="1" applyBorder="1" applyAlignment="1" applyProtection="1">
      <alignment horizontal="center" vertical="center"/>
      <protection locked="0"/>
    </xf>
    <xf numFmtId="0" fontId="12" fillId="4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12" fillId="0" borderId="1" xfId="0" applyNumberFormat="1" applyFont="1" applyBorder="1" applyAlignment="1" applyProtection="1">
      <alignment horizontal="center" vertical="center"/>
      <protection locked="0"/>
    </xf>
    <xf numFmtId="0" fontId="12" fillId="0" borderId="1" xfId="0" applyFont="1" applyFill="1" applyBorder="1" applyAlignment="1" applyProtection="1">
      <alignment horizontal="left" vertical="center" wrapText="1"/>
      <protection locked="0"/>
    </xf>
    <xf numFmtId="0" fontId="12" fillId="0" borderId="1" xfId="0" applyFont="1" applyFill="1" applyBorder="1" applyAlignment="1" applyProtection="1">
      <alignment horizontal="center" vertical="center"/>
      <protection locked="0"/>
    </xf>
    <xf numFmtId="0" fontId="12" fillId="0" borderId="1" xfId="0" applyNumberFormat="1" applyFont="1" applyFill="1" applyBorder="1" applyAlignment="1" applyProtection="1">
      <alignment horizontal="center" vertical="center"/>
      <protection locked="0"/>
    </xf>
    <xf numFmtId="0" fontId="12" fillId="0" borderId="1" xfId="0" applyFont="1" applyFill="1" applyBorder="1" applyAlignment="1" applyProtection="1">
      <alignment vertical="center" wrapText="1"/>
      <protection locked="0"/>
    </xf>
    <xf numFmtId="1" fontId="13" fillId="0" borderId="8" xfId="0" applyNumberFormat="1" applyFont="1" applyBorder="1" applyAlignment="1" applyProtection="1">
      <alignment horizontal="center"/>
    </xf>
    <xf numFmtId="1" fontId="13" fillId="0" borderId="9" xfId="0" applyNumberFormat="1" applyFont="1" applyBorder="1" applyAlignment="1" applyProtection="1">
      <alignment horizontal="center"/>
    </xf>
    <xf numFmtId="1" fontId="13" fillId="0" borderId="10" xfId="0" applyNumberFormat="1" applyFont="1" applyBorder="1" applyAlignment="1" applyProtection="1">
      <alignment horizontal="center"/>
    </xf>
    <xf numFmtId="1" fontId="1" fillId="2" borderId="1" xfId="0" applyNumberFormat="1"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3" fillId="0" borderId="9" xfId="0" applyFont="1" applyFill="1" applyBorder="1" applyAlignment="1" applyProtection="1">
      <alignment horizontal="left"/>
      <protection locked="0"/>
    </xf>
    <xf numFmtId="0" fontId="4" fillId="0" borderId="9" xfId="0" applyFont="1" applyFill="1" applyBorder="1" applyAlignment="1" applyProtection="1">
      <alignment horizontal="left" vertical="top" wrapText="1"/>
      <protection locked="0"/>
    </xf>
    <xf numFmtId="0" fontId="4" fillId="0" borderId="10"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protection locked="0"/>
    </xf>
    <xf numFmtId="0" fontId="4" fillId="0" borderId="10" xfId="0" applyFont="1" applyFill="1" applyBorder="1" applyAlignment="1" applyProtection="1">
      <alignment horizontal="left"/>
      <protection locked="0"/>
    </xf>
    <xf numFmtId="49" fontId="4" fillId="0" borderId="9" xfId="0" applyNumberFormat="1" applyFont="1" applyFill="1" applyBorder="1" applyAlignment="1" applyProtection="1">
      <alignment horizontal="left"/>
      <protection locked="0"/>
    </xf>
    <xf numFmtId="49" fontId="4" fillId="0" borderId="10" xfId="0" applyNumberFormat="1" applyFont="1" applyFill="1" applyBorder="1" applyAlignment="1" applyProtection="1">
      <alignment horizontal="left"/>
      <protection locked="0"/>
    </xf>
    <xf numFmtId="0" fontId="1" fillId="2" borderId="2"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14" fontId="1" fillId="2" borderId="2" xfId="0" applyNumberFormat="1" applyFont="1" applyFill="1" applyBorder="1" applyAlignment="1" applyProtection="1">
      <alignment horizontal="center" vertical="center" wrapText="1"/>
    </xf>
    <xf numFmtId="14" fontId="1" fillId="2" borderId="3" xfId="0" applyNumberFormat="1" applyFont="1" applyFill="1" applyBorder="1" applyAlignment="1" applyProtection="1">
      <alignment horizontal="center" vertical="center" wrapText="1"/>
    </xf>
    <xf numFmtId="0" fontId="13" fillId="0" borderId="8" xfId="0" applyFont="1" applyBorder="1" applyAlignment="1" applyProtection="1">
      <alignment horizontal="center"/>
    </xf>
    <xf numFmtId="0" fontId="13" fillId="0" borderId="9" xfId="0" applyFont="1" applyBorder="1" applyAlignment="1" applyProtection="1">
      <alignment horizontal="center"/>
    </xf>
    <xf numFmtId="0" fontId="13" fillId="0" borderId="10" xfId="0" applyFont="1" applyBorder="1" applyAlignment="1" applyProtection="1">
      <alignment horizontal="center"/>
    </xf>
    <xf numFmtId="0" fontId="3" fillId="3" borderId="9" xfId="0" applyFont="1" applyFill="1" applyBorder="1" applyAlignment="1" applyProtection="1">
      <alignment horizontal="center"/>
    </xf>
    <xf numFmtId="0" fontId="1" fillId="2" borderId="1" xfId="0" applyFont="1" applyFill="1" applyBorder="1" applyAlignment="1" applyProtection="1">
      <alignment horizontal="center" vertical="center" wrapText="1"/>
    </xf>
    <xf numFmtId="0" fontId="4" fillId="3" borderId="9" xfId="0" applyFont="1" applyFill="1" applyBorder="1" applyAlignment="1" applyProtection="1">
      <alignment horizontal="left"/>
    </xf>
    <xf numFmtId="0" fontId="4" fillId="3" borderId="10" xfId="0" applyFont="1" applyFill="1" applyBorder="1" applyAlignment="1" applyProtection="1">
      <alignment horizontal="left"/>
    </xf>
    <xf numFmtId="44" fontId="4" fillId="3" borderId="9" xfId="1" applyFont="1" applyFill="1" applyBorder="1" applyAlignment="1" applyProtection="1">
      <alignment horizontal="left"/>
    </xf>
    <xf numFmtId="44" fontId="4" fillId="3" borderId="10" xfId="1" applyFont="1" applyFill="1" applyBorder="1" applyAlignment="1" applyProtection="1">
      <alignment horizontal="left"/>
    </xf>
    <xf numFmtId="0" fontId="1" fillId="2" borderId="8" xfId="0" applyFont="1" applyFill="1" applyBorder="1" applyAlignment="1" applyProtection="1">
      <alignment horizontal="left" wrapText="1"/>
    </xf>
    <xf numFmtId="0" fontId="1" fillId="2" borderId="9" xfId="0" applyFont="1" applyFill="1" applyBorder="1" applyAlignment="1" applyProtection="1">
      <alignment horizontal="left" wrapText="1"/>
    </xf>
    <xf numFmtId="0" fontId="4" fillId="3" borderId="9" xfId="0" applyFont="1" applyFill="1" applyBorder="1" applyAlignment="1" applyProtection="1">
      <alignment horizontal="left" vertical="top" wrapText="1"/>
    </xf>
    <xf numFmtId="0" fontId="4" fillId="3" borderId="10" xfId="0" applyFont="1" applyFill="1" applyBorder="1" applyAlignment="1" applyProtection="1">
      <alignment horizontal="left" vertical="top" wrapText="1"/>
    </xf>
    <xf numFmtId="14" fontId="1" fillId="2" borderId="4" xfId="0" applyNumberFormat="1" applyFont="1" applyFill="1" applyBorder="1" applyAlignment="1" applyProtection="1">
      <alignment horizontal="center" vertical="center" wrapText="1"/>
    </xf>
    <xf numFmtId="14" fontId="1" fillId="2" borderId="16" xfId="0" applyNumberFormat="1"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16" xfId="0" applyFont="1" applyFill="1" applyBorder="1" applyAlignment="1" applyProtection="1">
      <alignment horizontal="center" vertical="center" wrapText="1"/>
    </xf>
    <xf numFmtId="1" fontId="1" fillId="2" borderId="4" xfId="0" applyNumberFormat="1" applyFont="1" applyFill="1" applyBorder="1" applyAlignment="1" applyProtection="1">
      <alignment horizontal="center" vertical="center" wrapText="1"/>
    </xf>
    <xf numFmtId="1" fontId="1" fillId="2" borderId="5" xfId="0" applyNumberFormat="1" applyFont="1" applyFill="1" applyBorder="1" applyAlignment="1" applyProtection="1">
      <alignment horizontal="center" vertical="center" wrapText="1"/>
    </xf>
    <xf numFmtId="1" fontId="1" fillId="2" borderId="16" xfId="0" applyNumberFormat="1" applyFont="1" applyFill="1" applyBorder="1" applyAlignment="1" applyProtection="1">
      <alignment horizontal="center" vertical="center" wrapText="1"/>
    </xf>
    <xf numFmtId="1" fontId="1" fillId="2" borderId="2" xfId="0" applyNumberFormat="1" applyFont="1" applyFill="1" applyBorder="1" applyAlignment="1" applyProtection="1">
      <alignment horizontal="center" vertical="center" wrapText="1"/>
    </xf>
    <xf numFmtId="1" fontId="1" fillId="2" borderId="3" xfId="0" applyNumberFormat="1" applyFont="1" applyFill="1" applyBorder="1" applyAlignment="1" applyProtection="1">
      <alignment horizontal="center" vertical="center" wrapText="1"/>
    </xf>
    <xf numFmtId="49" fontId="1" fillId="2" borderId="2" xfId="0" applyNumberFormat="1" applyFont="1" applyFill="1" applyBorder="1" applyAlignment="1" applyProtection="1">
      <alignment horizontal="center" vertical="center" wrapText="1"/>
    </xf>
    <xf numFmtId="49" fontId="1" fillId="2" borderId="3" xfId="0" applyNumberFormat="1" applyFont="1" applyFill="1" applyBorder="1" applyAlignment="1" applyProtection="1">
      <alignment horizontal="center" vertical="center" wrapText="1"/>
    </xf>
    <xf numFmtId="0" fontId="13" fillId="0" borderId="8" xfId="0" applyFont="1" applyBorder="1" applyAlignment="1">
      <alignment horizontal="center"/>
    </xf>
    <xf numFmtId="0" fontId="13" fillId="0" borderId="9" xfId="0" applyFont="1" applyBorder="1" applyAlignment="1">
      <alignment horizontal="center"/>
    </xf>
    <xf numFmtId="0" fontId="13" fillId="0" borderId="10" xfId="0" applyFont="1" applyBorder="1" applyAlignment="1">
      <alignment horizontal="center"/>
    </xf>
    <xf numFmtId="44" fontId="4" fillId="3" borderId="9" xfId="1" applyFont="1" applyFill="1" applyBorder="1" applyAlignment="1">
      <alignment horizontal="center"/>
    </xf>
    <xf numFmtId="44" fontId="4" fillId="3" borderId="10" xfId="1" applyFont="1" applyFill="1" applyBorder="1" applyAlignment="1">
      <alignment horizontal="center"/>
    </xf>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1" fillId="2" borderId="8" xfId="0" applyFont="1" applyFill="1" applyBorder="1" applyAlignment="1">
      <alignment horizontal="left" wrapText="1"/>
    </xf>
    <xf numFmtId="0" fontId="1" fillId="2" borderId="9" xfId="0" applyFont="1" applyFill="1" applyBorder="1" applyAlignment="1">
      <alignment horizontal="left" wrapText="1"/>
    </xf>
    <xf numFmtId="0" fontId="3" fillId="3" borderId="9" xfId="0" applyFont="1" applyFill="1" applyBorder="1" applyAlignment="1">
      <alignment horizontal="left"/>
    </xf>
    <xf numFmtId="2" fontId="4" fillId="3" borderId="9" xfId="1" applyNumberFormat="1" applyFont="1" applyFill="1" applyBorder="1" applyAlignment="1">
      <alignment horizontal="left"/>
    </xf>
    <xf numFmtId="2" fontId="4" fillId="3" borderId="10" xfId="1" applyNumberFormat="1" applyFont="1" applyFill="1" applyBorder="1" applyAlignment="1">
      <alignment horizontal="left"/>
    </xf>
    <xf numFmtId="1" fontId="1" fillId="2" borderId="2" xfId="0" applyNumberFormat="1" applyFont="1" applyFill="1" applyBorder="1" applyAlignment="1">
      <alignment horizontal="center" vertical="center" wrapText="1"/>
    </xf>
    <xf numFmtId="1" fontId="1" fillId="2" borderId="3"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1" fontId="1" fillId="2" borderId="12" xfId="0" applyNumberFormat="1" applyFont="1" applyFill="1" applyBorder="1" applyAlignment="1">
      <alignment horizontal="center" vertical="center" wrapText="1"/>
    </xf>
    <xf numFmtId="1" fontId="1" fillId="2" borderId="17" xfId="0" applyNumberFormat="1" applyFont="1" applyFill="1" applyBorder="1" applyAlignment="1">
      <alignment horizontal="center" vertical="center" wrapText="1"/>
    </xf>
  </cellXfs>
  <cellStyles count="50">
    <cellStyle name="20% - Ênfase1" xfId="25" builtinId="30" customBuiltin="1"/>
    <cellStyle name="20% - Ênfase2" xfId="29" builtinId="34" customBuiltin="1"/>
    <cellStyle name="20% - Ênfase3" xfId="33" builtinId="38" customBuiltin="1"/>
    <cellStyle name="20% - Ênfase4" xfId="37" builtinId="42" customBuiltin="1"/>
    <cellStyle name="20% - Ênfase5" xfId="41" builtinId="46" customBuiltin="1"/>
    <cellStyle name="20% - Ênfase6" xfId="45" builtinId="50" customBuiltin="1"/>
    <cellStyle name="40% - Ênfase1" xfId="26" builtinId="31" customBuiltin="1"/>
    <cellStyle name="40% - Ênfase2" xfId="30" builtinId="35" customBuiltin="1"/>
    <cellStyle name="40% - Ênfase3" xfId="34" builtinId="39" customBuiltin="1"/>
    <cellStyle name="40% - Ênfase4" xfId="38" builtinId="43" customBuiltin="1"/>
    <cellStyle name="40% - Ênfase5" xfId="42" builtinId="47" customBuiltin="1"/>
    <cellStyle name="40% - Ênfase6" xfId="46" builtinId="51" customBuiltin="1"/>
    <cellStyle name="60% - Ênfase1" xfId="27" builtinId="32" customBuiltin="1"/>
    <cellStyle name="60% - Ênfase2" xfId="31" builtinId="36" customBuiltin="1"/>
    <cellStyle name="60% - Ênfase3" xfId="35" builtinId="40" customBuiltin="1"/>
    <cellStyle name="60% - Ênfase4" xfId="39" builtinId="44" customBuiltin="1"/>
    <cellStyle name="60% - Ênfase5" xfId="43" builtinId="48" customBuiltin="1"/>
    <cellStyle name="60% - Ênfase6" xfId="47" builtinId="52" customBuiltin="1"/>
    <cellStyle name="Bom" xfId="12" builtinId="26" customBuiltin="1"/>
    <cellStyle name="Cálculo" xfId="17" builtinId="22" customBuiltin="1"/>
    <cellStyle name="Célula de Verificação" xfId="19" builtinId="23" customBuiltin="1"/>
    <cellStyle name="Célula Vinculada" xfId="18" builtinId="24" customBuiltin="1"/>
    <cellStyle name="Ênfase1" xfId="24" builtinId="29" customBuiltin="1"/>
    <cellStyle name="Ênfase2" xfId="28" builtinId="33" customBuiltin="1"/>
    <cellStyle name="Ênfase3" xfId="32" builtinId="37" customBuiltin="1"/>
    <cellStyle name="Ênfase4" xfId="36" builtinId="41" customBuiltin="1"/>
    <cellStyle name="Ênfase5" xfId="40" builtinId="45" customBuiltin="1"/>
    <cellStyle name="Ênfase6" xfId="44" builtinId="49" customBuiltin="1"/>
    <cellStyle name="Entrada" xfId="15" builtinId="20" customBuiltin="1"/>
    <cellStyle name="Incorreto" xfId="13" builtinId="27" customBuiltin="1"/>
    <cellStyle name="Moeda" xfId="1" builtinId="4"/>
    <cellStyle name="Moeda 2" xfId="3"/>
    <cellStyle name="Neutra" xfId="14" builtinId="28" customBuiltin="1"/>
    <cellStyle name="Normal" xfId="0" builtinId="0"/>
    <cellStyle name="Normal 2" xfId="2"/>
    <cellStyle name="Normal 2 2" xfId="4"/>
    <cellStyle name="Nota" xfId="21" builtinId="10" customBuiltin="1"/>
    <cellStyle name="Porcentagem" xfId="48" builtinId="5"/>
    <cellStyle name="Saída" xfId="16" builtinId="21" customBuiltin="1"/>
    <cellStyle name="Separador de milhares 3" xfId="6"/>
    <cellStyle name="Texto de Aviso" xfId="20" builtinId="11" customBuiltin="1"/>
    <cellStyle name="Texto Explicativo" xfId="22" builtinId="53" customBuiltin="1"/>
    <cellStyle name="Título" xfId="7" builtinId="15" customBuiltin="1"/>
    <cellStyle name="Título 1" xfId="8" builtinId="16" customBuiltin="1"/>
    <cellStyle name="Título 2" xfId="9" builtinId="17" customBuiltin="1"/>
    <cellStyle name="Título 3" xfId="10" builtinId="18" customBuiltin="1"/>
    <cellStyle name="Título 4" xfId="11" builtinId="19" customBuiltin="1"/>
    <cellStyle name="Total" xfId="23" builtinId="25" customBuiltin="1"/>
    <cellStyle name="Vírgula" xfId="49" builtinId="3"/>
    <cellStyle name="Vírgula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hyperlink" Target="https://app.orcafascio.com/orc/orcamentos/64ee76e04d955c67683f7e13/composicoes/64ee865f4d955c67643fb17e" TargetMode="External"/><Relationship Id="rId7" Type="http://schemas.openxmlformats.org/officeDocument/2006/relationships/vmlDrawing" Target="../drawings/vmlDrawing2.vml"/><Relationship Id="rId2" Type="http://schemas.openxmlformats.org/officeDocument/2006/relationships/hyperlink" Target="https://app.orcafascio.com/orc/orcamentos/64ee76e04d955c67683f7e13/composicoes/64ee865f4d955c67643fb17e" TargetMode="External"/><Relationship Id="rId1" Type="http://schemas.openxmlformats.org/officeDocument/2006/relationships/hyperlink" Target="https://app.orcafascio.com/banco/sinapi/insumos/64e584b2e7798914165015c0" TargetMode="External"/><Relationship Id="rId6" Type="http://schemas.openxmlformats.org/officeDocument/2006/relationships/printerSettings" Target="../printerSettings/printerSettings2.bin"/><Relationship Id="rId5" Type="http://schemas.openxmlformats.org/officeDocument/2006/relationships/hyperlink" Target="https://app.orcafascio.com/orc/orcamentos/64ee76e04d955c67683f7e13/composicoes/650d7710f9114e5ff5fdd7ce" TargetMode="External"/><Relationship Id="rId4" Type="http://schemas.openxmlformats.org/officeDocument/2006/relationships/hyperlink" Target="https://app.orcafascio.com/banco/sinapi/composicoes/64e58822e7798914165026e1?estado_sinapi=RS"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62"/>
  <sheetViews>
    <sheetView showZeros="0" workbookViewId="0">
      <selection activeCell="E20" sqref="E20"/>
    </sheetView>
  </sheetViews>
  <sheetFormatPr defaultRowHeight="15" x14ac:dyDescent="0.25"/>
  <cols>
    <col min="1" max="1" width="20.42578125" style="69" customWidth="1"/>
    <col min="2" max="2" width="53.42578125" style="68" customWidth="1"/>
    <col min="3" max="3" width="16.5703125" style="70" bestFit="1" customWidth="1"/>
    <col min="4" max="4" width="4.5703125" style="70" bestFit="1" customWidth="1"/>
    <col min="5" max="5" width="6.85546875" style="65" customWidth="1"/>
    <col min="6" max="6" width="6.85546875" style="65" bestFit="1" customWidth="1"/>
    <col min="7" max="7" width="17" style="65" customWidth="1"/>
    <col min="8" max="16384" width="9.140625" style="65"/>
  </cols>
  <sheetData>
    <row r="1" spans="1:8" ht="16.5" thickBot="1" x14ac:dyDescent="0.3">
      <c r="A1" s="202" t="s">
        <v>3752</v>
      </c>
      <c r="B1" s="203"/>
      <c r="C1" s="203"/>
      <c r="D1" s="203"/>
      <c r="E1" s="203"/>
      <c r="F1" s="203"/>
      <c r="G1" s="204"/>
    </row>
    <row r="2" spans="1:8" s="92" customFormat="1" ht="15.75" thickBot="1" x14ac:dyDescent="0.3">
      <c r="A2" s="46" t="s">
        <v>161</v>
      </c>
      <c r="B2" s="208" t="s">
        <v>4002</v>
      </c>
      <c r="C2" s="208"/>
      <c r="D2" s="76" t="s">
        <v>162</v>
      </c>
      <c r="E2" s="111">
        <v>1</v>
      </c>
      <c r="F2" s="77" t="s">
        <v>163</v>
      </c>
      <c r="G2" s="35">
        <v>2025</v>
      </c>
      <c r="H2" s="89"/>
    </row>
    <row r="3" spans="1:8" s="92" customFormat="1" ht="31.5" customHeight="1" thickBot="1" x14ac:dyDescent="0.3">
      <c r="A3" s="41" t="s">
        <v>153</v>
      </c>
      <c r="B3" s="209" t="s">
        <v>5571</v>
      </c>
      <c r="C3" s="209"/>
      <c r="D3" s="209"/>
      <c r="E3" s="209"/>
      <c r="F3" s="209"/>
      <c r="G3" s="210"/>
    </row>
    <row r="4" spans="1:8" s="92" customFormat="1" ht="15.75" thickBot="1" x14ac:dyDescent="0.3">
      <c r="A4" s="46" t="s">
        <v>175</v>
      </c>
      <c r="B4" s="211" t="s">
        <v>4026</v>
      </c>
      <c r="C4" s="211"/>
      <c r="D4" s="211"/>
      <c r="E4" s="212"/>
      <c r="F4" s="47" t="s">
        <v>179</v>
      </c>
      <c r="G4" s="123" t="s">
        <v>4027</v>
      </c>
    </row>
    <row r="5" spans="1:8" s="92" customFormat="1" ht="15.75" thickBot="1" x14ac:dyDescent="0.3">
      <c r="A5" s="46" t="s">
        <v>3785</v>
      </c>
      <c r="B5" s="126" t="s">
        <v>170</v>
      </c>
      <c r="C5" s="175" t="s">
        <v>3956</v>
      </c>
      <c r="D5" s="175"/>
      <c r="E5" s="175"/>
      <c r="F5" s="213"/>
      <c r="G5" s="214"/>
    </row>
    <row r="6" spans="1:8" s="94" customFormat="1" ht="15.75" thickBot="1" x14ac:dyDescent="0.3">
      <c r="A6" s="46" t="s">
        <v>155</v>
      </c>
      <c r="B6" s="78">
        <f>'Orçamento-base'!C6</f>
        <v>11918709.14999998</v>
      </c>
      <c r="C6" s="79"/>
      <c r="D6" s="79"/>
      <c r="E6" s="80"/>
      <c r="F6" s="79"/>
      <c r="G6" s="97"/>
      <c r="H6" s="93"/>
    </row>
    <row r="7" spans="1:8" s="94" customFormat="1" ht="15.75" thickBot="1" x14ac:dyDescent="0.3">
      <c r="A7" s="46" t="s">
        <v>172</v>
      </c>
      <c r="B7" s="78">
        <f>Proposta!C6</f>
        <v>0</v>
      </c>
      <c r="C7" s="79"/>
      <c r="D7" s="79"/>
      <c r="E7" s="80"/>
      <c r="F7" s="79"/>
      <c r="G7" s="97"/>
      <c r="H7" s="93"/>
    </row>
    <row r="8" spans="1:8" s="96" customFormat="1" ht="15.75" thickBot="1" x14ac:dyDescent="0.3">
      <c r="A8" s="46" t="s">
        <v>3747</v>
      </c>
      <c r="B8" s="91">
        <f>COUNT('Orçamento-base'!B12:B39950)</f>
        <v>742</v>
      </c>
      <c r="C8" s="81"/>
      <c r="D8" s="81"/>
      <c r="E8" s="82"/>
      <c r="F8" s="81"/>
      <c r="G8" s="98"/>
      <c r="H8" s="95"/>
    </row>
    <row r="9" spans="1:8" s="96" customFormat="1" x14ac:dyDescent="0.25">
      <c r="A9" s="157" t="s">
        <v>3933</v>
      </c>
      <c r="B9" s="83"/>
      <c r="C9" s="81"/>
      <c r="D9" s="81"/>
      <c r="E9" s="82"/>
      <c r="F9" s="81"/>
      <c r="G9" s="98"/>
      <c r="H9" s="95"/>
    </row>
    <row r="10" spans="1:8" s="94" customFormat="1" x14ac:dyDescent="0.25">
      <c r="A10" s="55" t="s">
        <v>154</v>
      </c>
      <c r="B10" s="84"/>
      <c r="C10" s="55" t="s">
        <v>3749</v>
      </c>
      <c r="D10" s="59"/>
      <c r="E10" s="56"/>
      <c r="F10" s="59"/>
      <c r="G10" s="99"/>
      <c r="H10" s="93"/>
    </row>
    <row r="11" spans="1:8" ht="13.5" customHeight="1" x14ac:dyDescent="0.25">
      <c r="A11" s="205" t="s">
        <v>3750</v>
      </c>
      <c r="B11" s="206" t="s">
        <v>3751</v>
      </c>
      <c r="C11" s="101" t="s">
        <v>165</v>
      </c>
      <c r="D11" s="103"/>
      <c r="E11" s="103"/>
      <c r="F11" s="103"/>
      <c r="G11" s="110" t="s">
        <v>171</v>
      </c>
    </row>
    <row r="12" spans="1:8" x14ac:dyDescent="0.25">
      <c r="A12" s="205"/>
      <c r="B12" s="207"/>
      <c r="C12" s="102" t="s">
        <v>164</v>
      </c>
      <c r="D12" s="103"/>
      <c r="E12" s="104"/>
      <c r="F12" s="104"/>
      <c r="G12" s="102" t="s">
        <v>164</v>
      </c>
    </row>
    <row r="13" spans="1:8" x14ac:dyDescent="0.25">
      <c r="A13" s="36">
        <v>1</v>
      </c>
      <c r="B13" s="37" t="s">
        <v>5572</v>
      </c>
      <c r="C13" s="86">
        <f>SUMIF('Orçamento-base'!$A$12:$A$39952,Identificação!$A13,'Orçamento-base'!$K$12:$K$39952)</f>
        <v>11918709.14999998</v>
      </c>
      <c r="D13" s="103"/>
      <c r="E13" s="104"/>
      <c r="F13" s="104"/>
      <c r="G13" s="86">
        <f>SUMIF(Proposta!$A$12:$A$39801,Identificação!$A13,Proposta!$H$12:$H$39801)</f>
        <v>0</v>
      </c>
    </row>
    <row r="14" spans="1:8" x14ac:dyDescent="0.25">
      <c r="A14" s="36"/>
      <c r="B14" s="37"/>
      <c r="C14" s="154">
        <f>SUMIF('Orçamento-base'!$A$12:$A$39952,Identificação!$A14,'Orçamento-base'!$K$12:$K$39952)</f>
        <v>0</v>
      </c>
      <c r="D14" s="155"/>
      <c r="E14" s="156"/>
      <c r="F14" s="156"/>
      <c r="G14" s="154">
        <f>SUMIF(Proposta!$A$12:$A$39801,Identificação!$A14,Proposta!$H$12:$H$39801)</f>
        <v>0</v>
      </c>
    </row>
    <row r="15" spans="1:8" x14ac:dyDescent="0.25">
      <c r="A15" s="36"/>
      <c r="B15" s="37"/>
      <c r="C15" s="154">
        <f>SUMIF('Orçamento-base'!$A$12:$A$39952,Identificação!$A15,'Orçamento-base'!$K$12:$K$39952)</f>
        <v>0</v>
      </c>
      <c r="D15" s="155"/>
      <c r="E15" s="156"/>
      <c r="F15" s="156"/>
      <c r="G15" s="154">
        <f>SUMIF(Proposta!$A$12:$A$39801,Identificação!$A15,Proposta!$H$12:$H$39801)</f>
        <v>0</v>
      </c>
    </row>
    <row r="16" spans="1:8" x14ac:dyDescent="0.25">
      <c r="A16" s="36"/>
      <c r="B16" s="37"/>
      <c r="C16" s="154">
        <f>SUMIF('Orçamento-base'!$A$12:$A$39952,Identificação!$A16,'Orçamento-base'!$K$12:$K$39952)</f>
        <v>0</v>
      </c>
      <c r="D16" s="155"/>
      <c r="E16" s="156"/>
      <c r="F16" s="156"/>
      <c r="G16" s="154">
        <f>SUMIF(Proposta!$A$12:$A$39801,Identificação!$A16,Proposta!$H$12:$H$39801)</f>
        <v>0</v>
      </c>
    </row>
    <row r="17" spans="1:7" x14ac:dyDescent="0.25">
      <c r="A17" s="36"/>
      <c r="B17" s="37"/>
      <c r="C17" s="154">
        <f>SUMIF('Orçamento-base'!$A$12:$A$39952,Identificação!$A17,'Orçamento-base'!$K$12:$K$39952)</f>
        <v>0</v>
      </c>
      <c r="D17" s="155"/>
      <c r="E17" s="156"/>
      <c r="F17" s="156"/>
      <c r="G17" s="154">
        <f>SUMIF(Proposta!$A$12:$A$39801,Identificação!$A17,Proposta!$H$12:$H$39801)</f>
        <v>0</v>
      </c>
    </row>
    <row r="18" spans="1:7" x14ac:dyDescent="0.25">
      <c r="A18" s="36"/>
      <c r="B18" s="37"/>
      <c r="C18" s="154">
        <f>SUMIF('Orçamento-base'!$A$12:$A$39952,Identificação!$A18,'Orçamento-base'!$K$12:$K$39952)</f>
        <v>0</v>
      </c>
      <c r="D18" s="155"/>
      <c r="E18" s="156"/>
      <c r="F18" s="156"/>
      <c r="G18" s="154">
        <f>SUMIF(Proposta!$A$12:$A$39801,Identificação!$A18,Proposta!$H$12:$H$39801)</f>
        <v>0</v>
      </c>
    </row>
    <row r="19" spans="1:7" x14ac:dyDescent="0.25">
      <c r="A19" s="36"/>
      <c r="B19" s="37"/>
      <c r="C19" s="154">
        <f>SUMIF('Orçamento-base'!$A$12:$A$39952,Identificação!$A19,'Orçamento-base'!$K$12:$K$39952)</f>
        <v>0</v>
      </c>
      <c r="D19" s="155"/>
      <c r="E19" s="156"/>
      <c r="F19" s="156"/>
      <c r="G19" s="154">
        <f>SUMIF(Proposta!$A$12:$A$39801,Identificação!$A19,Proposta!$H$12:$H$39801)</f>
        <v>0</v>
      </c>
    </row>
    <row r="20" spans="1:7" x14ac:dyDescent="0.25">
      <c r="A20" s="36"/>
      <c r="B20" s="37"/>
      <c r="C20" s="154">
        <f>SUMIF('Orçamento-base'!$A$12:$A$39952,Identificação!$A20,'Orçamento-base'!$K$12:$K$39952)</f>
        <v>0</v>
      </c>
      <c r="D20" s="155"/>
      <c r="E20" s="156"/>
      <c r="F20" s="156"/>
      <c r="G20" s="154">
        <f>SUMIF(Proposta!$A$12:$A$39801,Identificação!$A20,Proposta!$H$12:$H$39801)</f>
        <v>0</v>
      </c>
    </row>
    <row r="21" spans="1:7" x14ac:dyDescent="0.25">
      <c r="A21" s="36"/>
      <c r="B21" s="37"/>
      <c r="C21" s="154">
        <f>SUMIF('Orçamento-base'!$A$12:$A$39952,Identificação!$A21,'Orçamento-base'!$K$12:$K$39952)</f>
        <v>0</v>
      </c>
      <c r="D21" s="155"/>
      <c r="E21" s="156"/>
      <c r="F21" s="156"/>
      <c r="G21" s="154">
        <f>SUMIF(Proposta!$A$12:$A$39801,Identificação!$A21,Proposta!$H$12:$H$39801)</f>
        <v>0</v>
      </c>
    </row>
    <row r="22" spans="1:7" x14ac:dyDescent="0.25">
      <c r="A22" s="36"/>
      <c r="B22" s="37"/>
      <c r="C22" s="154">
        <f>SUMIF('Orçamento-base'!$A$12:$A$39952,Identificação!$A22,'Orçamento-base'!$K$12:$K$39952)</f>
        <v>0</v>
      </c>
      <c r="D22" s="155"/>
      <c r="E22" s="156"/>
      <c r="F22" s="156"/>
      <c r="G22" s="154">
        <f>SUMIF(Proposta!$A$12:$A$39801,Identificação!$A22,Proposta!$H$12:$H$39801)</f>
        <v>0</v>
      </c>
    </row>
    <row r="23" spans="1:7" x14ac:dyDescent="0.25">
      <c r="A23" s="36"/>
      <c r="B23" s="37"/>
      <c r="C23" s="154">
        <f>SUMIF('Orçamento-base'!$A$12:$A$39952,Identificação!$A23,'Orçamento-base'!$K$12:$K$39952)</f>
        <v>0</v>
      </c>
      <c r="D23" s="155"/>
      <c r="E23" s="156"/>
      <c r="F23" s="156"/>
      <c r="G23" s="154">
        <f>SUMIF(Proposta!$A$12:$A$39801,Identificação!$A23,Proposta!$H$12:$H$39801)</f>
        <v>0</v>
      </c>
    </row>
    <row r="24" spans="1:7" x14ac:dyDescent="0.25">
      <c r="A24" s="36"/>
      <c r="B24" s="37"/>
      <c r="C24" s="154">
        <f>SUMIF('Orçamento-base'!$A$12:$A$39952,Identificação!$A24,'Orçamento-base'!$K$12:$K$39952)</f>
        <v>0</v>
      </c>
      <c r="D24" s="155"/>
      <c r="E24" s="156"/>
      <c r="F24" s="156"/>
      <c r="G24" s="154">
        <f>SUMIF(Proposta!$A$12:$A$39801,Identificação!$A24,Proposta!$H$12:$H$39801)</f>
        <v>0</v>
      </c>
    </row>
    <row r="25" spans="1:7" x14ac:dyDescent="0.25">
      <c r="A25" s="36"/>
      <c r="B25" s="37"/>
      <c r="C25" s="154">
        <f>SUMIF('Orçamento-base'!$A$12:$A$39952,Identificação!$A25,'Orçamento-base'!$K$12:$K$39952)</f>
        <v>0</v>
      </c>
      <c r="D25" s="155"/>
      <c r="E25" s="156"/>
      <c r="F25" s="156"/>
      <c r="G25" s="154">
        <f>SUMIF(Proposta!$A$12:$A$39801,Identificação!$A25,Proposta!$H$12:$H$39801)</f>
        <v>0</v>
      </c>
    </row>
    <row r="26" spans="1:7" x14ac:dyDescent="0.25">
      <c r="A26" s="36"/>
      <c r="B26" s="37"/>
      <c r="C26" s="154">
        <f>SUMIF('Orçamento-base'!$A$12:$A$39952,Identificação!$A26,'Orçamento-base'!$K$12:$K$39952)</f>
        <v>0</v>
      </c>
      <c r="D26" s="155"/>
      <c r="E26" s="156"/>
      <c r="F26" s="156"/>
      <c r="G26" s="154">
        <f>SUMIF(Proposta!$A$12:$A$39801,Identificação!$A26,Proposta!$H$12:$H$39801)</f>
        <v>0</v>
      </c>
    </row>
    <row r="27" spans="1:7" x14ac:dyDescent="0.25">
      <c r="A27" s="36"/>
      <c r="B27" s="37"/>
      <c r="C27" s="154">
        <f>SUMIF('Orçamento-base'!$A$12:$A$39952,Identificação!$A27,'Orçamento-base'!$K$12:$K$39952)</f>
        <v>0</v>
      </c>
      <c r="D27" s="155"/>
      <c r="E27" s="156"/>
      <c r="F27" s="156"/>
      <c r="G27" s="154">
        <f>SUMIF(Proposta!$A$12:$A$39801,Identificação!$A27,Proposta!$H$12:$H$39801)</f>
        <v>0</v>
      </c>
    </row>
    <row r="28" spans="1:7" x14ac:dyDescent="0.25">
      <c r="A28" s="36"/>
      <c r="B28" s="37"/>
      <c r="C28" s="154">
        <f>SUMIF('Orçamento-base'!$A$12:$A$39952,Identificação!$A28,'Orçamento-base'!$K$12:$K$39952)</f>
        <v>0</v>
      </c>
      <c r="D28" s="155"/>
      <c r="E28" s="156"/>
      <c r="F28" s="156"/>
      <c r="G28" s="154">
        <f>SUMIF(Proposta!$A$12:$A$39801,Identificação!$A28,Proposta!$H$12:$H$39801)</f>
        <v>0</v>
      </c>
    </row>
    <row r="29" spans="1:7" x14ac:dyDescent="0.25">
      <c r="A29" s="36"/>
      <c r="B29" s="37"/>
      <c r="C29" s="154">
        <f>SUMIF('Orçamento-base'!$A$12:$A$39952,Identificação!$A29,'Orçamento-base'!$K$12:$K$39952)</f>
        <v>0</v>
      </c>
      <c r="D29" s="155"/>
      <c r="E29" s="156"/>
      <c r="F29" s="156"/>
      <c r="G29" s="154">
        <f>SUMIF(Proposta!$A$12:$A$39801,Identificação!$A29,Proposta!$H$12:$H$39801)</f>
        <v>0</v>
      </c>
    </row>
    <row r="30" spans="1:7" x14ac:dyDescent="0.25">
      <c r="A30" s="36"/>
      <c r="B30" s="37"/>
      <c r="C30" s="154">
        <f>SUMIF('Orçamento-base'!$A$12:$A$39952,Identificação!$A30,'Orçamento-base'!$K$12:$K$39952)</f>
        <v>0</v>
      </c>
      <c r="D30" s="155"/>
      <c r="E30" s="156"/>
      <c r="F30" s="156"/>
      <c r="G30" s="154">
        <f>SUMIF(Proposta!$A$12:$A$39801,Identificação!$A30,Proposta!$H$12:$H$39801)</f>
        <v>0</v>
      </c>
    </row>
    <row r="31" spans="1:7" x14ac:dyDescent="0.25">
      <c r="A31" s="36"/>
      <c r="B31" s="37"/>
      <c r="C31" s="154">
        <f>SUMIF('Orçamento-base'!$A$12:$A$39952,Identificação!$A31,'Orçamento-base'!$K$12:$K$39952)</f>
        <v>0</v>
      </c>
      <c r="D31" s="155"/>
      <c r="E31" s="156"/>
      <c r="F31" s="156"/>
      <c r="G31" s="154">
        <f>SUMIF(Proposta!$A$12:$A$39801,Identificação!$A31,Proposta!$H$12:$H$39801)</f>
        <v>0</v>
      </c>
    </row>
    <row r="32" spans="1:7" x14ac:dyDescent="0.25">
      <c r="A32" s="36"/>
      <c r="B32" s="37"/>
      <c r="C32" s="154">
        <f>SUMIF('Orçamento-base'!$A$12:$A$39952,Identificação!$A32,'Orçamento-base'!$K$12:$K$39952)</f>
        <v>0</v>
      </c>
      <c r="D32" s="155"/>
      <c r="E32" s="156"/>
      <c r="F32" s="156"/>
      <c r="G32" s="154">
        <f>SUMIF(Proposta!$A$12:$A$39801,Identificação!$A32,Proposta!$H$12:$H$39801)</f>
        <v>0</v>
      </c>
    </row>
    <row r="33" spans="1:7" x14ac:dyDescent="0.25">
      <c r="A33" s="36"/>
      <c r="B33" s="37"/>
      <c r="C33" s="154">
        <f>SUMIF('Orçamento-base'!$A$12:$A$39952,Identificação!$A33,'Orçamento-base'!$K$12:$K$39952)</f>
        <v>0</v>
      </c>
      <c r="D33" s="155"/>
      <c r="E33" s="156"/>
      <c r="F33" s="156"/>
      <c r="G33" s="154">
        <f>SUMIF(Proposta!$A$12:$A$39801,Identificação!$A33,Proposta!$H$12:$H$39801)</f>
        <v>0</v>
      </c>
    </row>
    <row r="34" spans="1:7" x14ac:dyDescent="0.25">
      <c r="A34" s="36"/>
      <c r="B34" s="37"/>
      <c r="C34" s="154">
        <f>SUMIF('Orçamento-base'!$A$12:$A$39952,Identificação!$A34,'Orçamento-base'!$K$12:$K$39952)</f>
        <v>0</v>
      </c>
      <c r="D34" s="155"/>
      <c r="E34" s="156"/>
      <c r="F34" s="156"/>
      <c r="G34" s="154">
        <f>SUMIF(Proposta!$A$12:$A$39801,Identificação!$A34,Proposta!$H$12:$H$39801)</f>
        <v>0</v>
      </c>
    </row>
    <row r="35" spans="1:7" x14ac:dyDescent="0.25">
      <c r="A35" s="36"/>
      <c r="B35" s="37"/>
      <c r="C35" s="154">
        <f>SUMIF('Orçamento-base'!$A$12:$A$39952,Identificação!$A35,'Orçamento-base'!$K$12:$K$39952)</f>
        <v>0</v>
      </c>
      <c r="D35" s="155"/>
      <c r="E35" s="156"/>
      <c r="F35" s="156"/>
      <c r="G35" s="154">
        <f>SUMIF(Proposta!$A$12:$A$39801,Identificação!$A35,Proposta!$H$12:$H$39801)</f>
        <v>0</v>
      </c>
    </row>
    <row r="36" spans="1:7" x14ac:dyDescent="0.25">
      <c r="A36" s="36"/>
      <c r="B36" s="37"/>
      <c r="C36" s="154">
        <f>SUMIF('Orçamento-base'!$A$12:$A$39952,Identificação!$A36,'Orçamento-base'!$K$12:$K$39952)</f>
        <v>0</v>
      </c>
      <c r="D36" s="155"/>
      <c r="E36" s="156"/>
      <c r="F36" s="156"/>
      <c r="G36" s="154">
        <f>SUMIF(Proposta!$A$12:$A$39801,Identificação!$A36,Proposta!$H$12:$H$39801)</f>
        <v>0</v>
      </c>
    </row>
    <row r="37" spans="1:7" x14ac:dyDescent="0.25">
      <c r="A37" s="36"/>
      <c r="B37" s="37"/>
      <c r="C37" s="154">
        <f>SUMIF('Orçamento-base'!$A$12:$A$39952,Identificação!$A37,'Orçamento-base'!$K$12:$K$39952)</f>
        <v>0</v>
      </c>
      <c r="D37" s="155"/>
      <c r="E37" s="156"/>
      <c r="F37" s="156"/>
      <c r="G37" s="154">
        <f>SUMIF(Proposta!$A$12:$A$39801,Identificação!$A37,Proposta!$H$12:$H$39801)</f>
        <v>0</v>
      </c>
    </row>
    <row r="38" spans="1:7" x14ac:dyDescent="0.25">
      <c r="A38" s="36"/>
      <c r="B38" s="37"/>
      <c r="C38" s="154">
        <f>SUMIF('Orçamento-base'!$A$12:$A$39952,Identificação!$A38,'Orçamento-base'!$K$12:$K$39952)</f>
        <v>0</v>
      </c>
      <c r="D38" s="155"/>
      <c r="E38" s="156"/>
      <c r="F38" s="156"/>
      <c r="G38" s="154">
        <f>SUMIF(Proposta!$A$12:$A$39801,Identificação!$A38,Proposta!$H$12:$H$39801)</f>
        <v>0</v>
      </c>
    </row>
    <row r="39" spans="1:7" x14ac:dyDescent="0.25">
      <c r="A39" s="36"/>
      <c r="B39" s="37"/>
      <c r="C39" s="154">
        <f>SUMIF('Orçamento-base'!$A$12:$A$39952,Identificação!$A39,'Orçamento-base'!$K$12:$K$39952)</f>
        <v>0</v>
      </c>
      <c r="D39" s="155"/>
      <c r="E39" s="156"/>
      <c r="F39" s="156"/>
      <c r="G39" s="154">
        <f>SUMIF(Proposta!$A$12:$A$39801,Identificação!$A39,Proposta!$H$12:$H$39801)</f>
        <v>0</v>
      </c>
    </row>
    <row r="40" spans="1:7" x14ac:dyDescent="0.25">
      <c r="A40" s="36"/>
      <c r="B40" s="37"/>
      <c r="C40" s="154">
        <f>SUMIF('Orçamento-base'!$A$12:$A$39952,Identificação!$A40,'Orçamento-base'!$K$12:$K$39952)</f>
        <v>0</v>
      </c>
      <c r="D40" s="155"/>
      <c r="E40" s="156"/>
      <c r="F40" s="156"/>
      <c r="G40" s="154">
        <f>SUMIF(Proposta!$A$12:$A$39801,Identificação!$A40,Proposta!$H$12:$H$39801)</f>
        <v>0</v>
      </c>
    </row>
    <row r="41" spans="1:7" x14ac:dyDescent="0.25">
      <c r="A41" s="36"/>
      <c r="B41" s="37"/>
      <c r="C41" s="154">
        <f>SUMIF('Orçamento-base'!$A$12:$A$39952,Identificação!$A41,'Orçamento-base'!$K$12:$K$39952)</f>
        <v>0</v>
      </c>
      <c r="D41" s="155"/>
      <c r="E41" s="156"/>
      <c r="F41" s="156"/>
      <c r="G41" s="154">
        <f>SUMIF(Proposta!$A$12:$A$39801,Identificação!$A41,Proposta!$H$12:$H$39801)</f>
        <v>0</v>
      </c>
    </row>
    <row r="42" spans="1:7" x14ac:dyDescent="0.25">
      <c r="A42" s="36"/>
      <c r="B42" s="37"/>
      <c r="C42" s="154">
        <f>SUMIF('Orçamento-base'!$A$12:$A$39952,Identificação!$A42,'Orçamento-base'!$K$12:$K$39952)</f>
        <v>0</v>
      </c>
      <c r="D42" s="155"/>
      <c r="E42" s="156"/>
      <c r="F42" s="156"/>
      <c r="G42" s="154">
        <f>SUMIF(Proposta!$A$12:$A$39801,Identificação!$A42,Proposta!$H$12:$H$39801)</f>
        <v>0</v>
      </c>
    </row>
    <row r="43" spans="1:7" x14ac:dyDescent="0.25">
      <c r="A43" s="36"/>
      <c r="B43" s="37"/>
      <c r="C43" s="154">
        <f>SUMIF('Orçamento-base'!$A$12:$A$39952,Identificação!$A43,'Orçamento-base'!$K$12:$K$39952)</f>
        <v>0</v>
      </c>
      <c r="D43" s="155"/>
      <c r="E43" s="156"/>
      <c r="F43" s="156"/>
      <c r="G43" s="154">
        <f>SUMIF(Proposta!$A$12:$A$39801,Identificação!$A43,Proposta!$H$12:$H$39801)</f>
        <v>0</v>
      </c>
    </row>
    <row r="44" spans="1:7" x14ac:dyDescent="0.25">
      <c r="A44" s="36"/>
      <c r="B44" s="37"/>
      <c r="C44" s="154">
        <f>SUMIF('Orçamento-base'!$A$12:$A$39952,Identificação!$A44,'Orçamento-base'!$K$12:$K$39952)</f>
        <v>0</v>
      </c>
      <c r="D44" s="155"/>
      <c r="E44" s="156"/>
      <c r="F44" s="156"/>
      <c r="G44" s="154">
        <f>SUMIF(Proposta!$A$12:$A$39801,Identificação!$A44,Proposta!$H$12:$H$39801)</f>
        <v>0</v>
      </c>
    </row>
    <row r="45" spans="1:7" x14ac:dyDescent="0.25">
      <c r="A45" s="36"/>
      <c r="B45" s="37"/>
      <c r="C45" s="154">
        <f>SUMIF('Orçamento-base'!$A$12:$A$39952,Identificação!$A45,'Orçamento-base'!$K$12:$K$39952)</f>
        <v>0</v>
      </c>
      <c r="D45" s="155"/>
      <c r="E45" s="156"/>
      <c r="F45" s="156"/>
      <c r="G45" s="154">
        <f>SUMIF(Proposta!$A$12:$A$39801,Identificação!$A45,Proposta!$H$12:$H$39801)</f>
        <v>0</v>
      </c>
    </row>
    <row r="46" spans="1:7" x14ac:dyDescent="0.25">
      <c r="A46" s="36"/>
      <c r="B46" s="37"/>
      <c r="C46" s="154">
        <f>SUMIF('Orçamento-base'!$A$12:$A$39952,Identificação!$A46,'Orçamento-base'!$K$12:$K$39952)</f>
        <v>0</v>
      </c>
      <c r="D46" s="155"/>
      <c r="E46" s="156"/>
      <c r="F46" s="156"/>
      <c r="G46" s="154">
        <f>SUMIF(Proposta!$A$12:$A$39801,Identificação!$A46,Proposta!$H$12:$H$39801)</f>
        <v>0</v>
      </c>
    </row>
    <row r="47" spans="1:7" x14ac:dyDescent="0.25">
      <c r="A47" s="36"/>
      <c r="B47" s="37"/>
      <c r="C47" s="154">
        <f>SUMIF('Orçamento-base'!$A$12:$A$39952,Identificação!$A47,'Orçamento-base'!$K$12:$K$39952)</f>
        <v>0</v>
      </c>
      <c r="D47" s="155"/>
      <c r="E47" s="156"/>
      <c r="F47" s="156"/>
      <c r="G47" s="154">
        <f>SUMIF(Proposta!$A$12:$A$39801,Identificação!$A47,Proposta!$H$12:$H$39801)</f>
        <v>0</v>
      </c>
    </row>
    <row r="48" spans="1:7" x14ac:dyDescent="0.25">
      <c r="A48" s="36"/>
      <c r="B48" s="37"/>
      <c r="C48" s="154">
        <f>SUMIF('Orçamento-base'!$A$12:$A$39952,Identificação!$A48,'Orçamento-base'!$K$12:$K$39952)</f>
        <v>0</v>
      </c>
      <c r="D48" s="155"/>
      <c r="E48" s="156"/>
      <c r="F48" s="156"/>
      <c r="G48" s="154">
        <f>SUMIF(Proposta!$A$12:$A$39801,Identificação!$A48,Proposta!$H$12:$H$39801)</f>
        <v>0</v>
      </c>
    </row>
    <row r="49" spans="1:7" x14ac:dyDescent="0.25">
      <c r="A49" s="36"/>
      <c r="B49" s="37"/>
      <c r="C49" s="154">
        <f>SUMIF('Orçamento-base'!$A$12:$A$39952,Identificação!$A49,'Orçamento-base'!$K$12:$K$39952)</f>
        <v>0</v>
      </c>
      <c r="D49" s="155"/>
      <c r="E49" s="156"/>
      <c r="F49" s="156"/>
      <c r="G49" s="154">
        <f>SUMIF(Proposta!$A$12:$A$39801,Identificação!$A49,Proposta!$H$12:$H$39801)</f>
        <v>0</v>
      </c>
    </row>
    <row r="50" spans="1:7" x14ac:dyDescent="0.25">
      <c r="A50" s="36"/>
      <c r="B50" s="37"/>
      <c r="C50" s="154">
        <f>SUMIF('Orçamento-base'!$A$12:$A$39952,Identificação!$A50,'Orçamento-base'!$K$12:$K$39952)</f>
        <v>0</v>
      </c>
      <c r="D50" s="155"/>
      <c r="E50" s="156"/>
      <c r="F50" s="156"/>
      <c r="G50" s="154">
        <f>SUMIF(Proposta!$A$12:$A$39801,Identificação!$A50,Proposta!$H$12:$H$39801)</f>
        <v>0</v>
      </c>
    </row>
    <row r="51" spans="1:7" x14ac:dyDescent="0.25">
      <c r="A51" s="36"/>
      <c r="B51" s="37"/>
      <c r="C51" s="154">
        <f>SUMIF('Orçamento-base'!$A$12:$A$39952,Identificação!$A51,'Orçamento-base'!$K$12:$K$39952)</f>
        <v>0</v>
      </c>
      <c r="D51" s="155"/>
      <c r="E51" s="156"/>
      <c r="F51" s="156"/>
      <c r="G51" s="154">
        <f>SUMIF(Proposta!$A$12:$A$39801,Identificação!$A51,Proposta!$H$12:$H$39801)</f>
        <v>0</v>
      </c>
    </row>
    <row r="52" spans="1:7" x14ac:dyDescent="0.25">
      <c r="A52" s="36"/>
      <c r="B52" s="37"/>
      <c r="C52" s="154">
        <f>SUMIF('Orçamento-base'!$A$12:$A$39952,Identificação!$A52,'Orçamento-base'!$K$12:$K$39952)</f>
        <v>0</v>
      </c>
      <c r="D52" s="155"/>
      <c r="E52" s="156"/>
      <c r="F52" s="156"/>
      <c r="G52" s="154">
        <f>SUMIF(Proposta!$A$12:$A$39801,Identificação!$A52,Proposta!$H$12:$H$39801)</f>
        <v>0</v>
      </c>
    </row>
    <row r="53" spans="1:7" x14ac:dyDescent="0.25">
      <c r="A53" s="36"/>
      <c r="B53" s="37"/>
      <c r="C53" s="154">
        <f>SUMIF('Orçamento-base'!$A$12:$A$39952,Identificação!$A53,'Orçamento-base'!$K$12:$K$39952)</f>
        <v>0</v>
      </c>
      <c r="D53" s="155"/>
      <c r="E53" s="156"/>
      <c r="F53" s="156"/>
      <c r="G53" s="154">
        <f>SUMIF(Proposta!$A$12:$A$39801,Identificação!$A53,Proposta!$H$12:$H$39801)</f>
        <v>0</v>
      </c>
    </row>
    <row r="54" spans="1:7" x14ac:dyDescent="0.25">
      <c r="A54" s="36"/>
      <c r="B54" s="37"/>
      <c r="C54" s="154">
        <f>SUMIF('Orçamento-base'!$A$12:$A$39952,Identificação!$A54,'Orçamento-base'!$K$12:$K$39952)</f>
        <v>0</v>
      </c>
      <c r="D54" s="155"/>
      <c r="E54" s="156"/>
      <c r="F54" s="156"/>
      <c r="G54" s="154">
        <f>SUMIF(Proposta!$A$12:$A$39801,Identificação!$A54,Proposta!$H$12:$H$39801)</f>
        <v>0</v>
      </c>
    </row>
    <row r="55" spans="1:7" x14ac:dyDescent="0.25">
      <c r="A55" s="36"/>
      <c r="B55" s="37"/>
      <c r="C55" s="154">
        <f>SUMIF('Orçamento-base'!$A$12:$A$39952,Identificação!$A55,'Orçamento-base'!$K$12:$K$39952)</f>
        <v>0</v>
      </c>
      <c r="D55" s="155"/>
      <c r="E55" s="156"/>
      <c r="F55" s="156"/>
      <c r="G55" s="154">
        <f>SUMIF(Proposta!$A$12:$A$39801,Identificação!$A55,Proposta!$H$12:$H$39801)</f>
        <v>0</v>
      </c>
    </row>
    <row r="56" spans="1:7" x14ac:dyDescent="0.25">
      <c r="A56" s="36"/>
      <c r="B56" s="37"/>
      <c r="C56" s="154">
        <f>SUMIF('Orçamento-base'!$A$12:$A$39952,Identificação!$A56,'Orçamento-base'!$K$12:$K$39952)</f>
        <v>0</v>
      </c>
      <c r="D56" s="155"/>
      <c r="E56" s="156"/>
      <c r="F56" s="156"/>
      <c r="G56" s="154">
        <f>SUMIF(Proposta!$A$12:$A$39801,Identificação!$A56,Proposta!$H$12:$H$39801)</f>
        <v>0</v>
      </c>
    </row>
    <row r="57" spans="1:7" x14ac:dyDescent="0.25">
      <c r="A57" s="36"/>
      <c r="B57" s="37"/>
      <c r="C57" s="154">
        <f>SUMIF('Orçamento-base'!$A$12:$A$39952,Identificação!$A57,'Orçamento-base'!$K$12:$K$39952)</f>
        <v>0</v>
      </c>
      <c r="D57" s="155"/>
      <c r="E57" s="156"/>
      <c r="F57" s="156"/>
      <c r="G57" s="154">
        <f>SUMIF(Proposta!$A$12:$A$39801,Identificação!$A57,Proposta!$H$12:$H$39801)</f>
        <v>0</v>
      </c>
    </row>
    <row r="58" spans="1:7" x14ac:dyDescent="0.25">
      <c r="A58" s="36"/>
      <c r="B58" s="37"/>
      <c r="C58" s="154">
        <f>SUMIF('Orçamento-base'!$A$12:$A$39952,Identificação!$A58,'Orçamento-base'!$K$12:$K$39952)</f>
        <v>0</v>
      </c>
      <c r="D58" s="155"/>
      <c r="E58" s="156"/>
      <c r="F58" s="156"/>
      <c r="G58" s="154">
        <f>SUMIF(Proposta!$A$12:$A$39801,Identificação!$A58,Proposta!$H$12:$H$39801)</f>
        <v>0</v>
      </c>
    </row>
    <row r="59" spans="1:7" x14ac:dyDescent="0.25">
      <c r="A59" s="36"/>
      <c r="B59" s="37"/>
      <c r="C59" s="154">
        <f>SUMIF('Orçamento-base'!$A$12:$A$39952,Identificação!$A59,'Orçamento-base'!$K$12:$K$39952)</f>
        <v>0</v>
      </c>
      <c r="D59" s="155"/>
      <c r="E59" s="156"/>
      <c r="F59" s="156"/>
      <c r="G59" s="154">
        <f>SUMIF(Proposta!$A$12:$A$39801,Identificação!$A59,Proposta!$H$12:$H$39801)</f>
        <v>0</v>
      </c>
    </row>
    <row r="60" spans="1:7" x14ac:dyDescent="0.25">
      <c r="A60" s="36"/>
      <c r="B60" s="37"/>
      <c r="C60" s="154">
        <f>SUMIF('Orçamento-base'!$A$12:$A$39952,Identificação!$A60,'Orçamento-base'!$K$12:$K$39952)</f>
        <v>0</v>
      </c>
      <c r="D60" s="155"/>
      <c r="E60" s="156"/>
      <c r="F60" s="156"/>
      <c r="G60" s="154">
        <f>SUMIF(Proposta!$A$12:$A$39801,Identificação!$A60,Proposta!$H$12:$H$39801)</f>
        <v>0</v>
      </c>
    </row>
    <row r="61" spans="1:7" x14ac:dyDescent="0.25">
      <c r="A61" s="36"/>
      <c r="B61" s="37"/>
      <c r="C61" s="154">
        <f>SUMIF('Orçamento-base'!$A$12:$A$39952,Identificação!$A61,'Orçamento-base'!$K$12:$K$39952)</f>
        <v>0</v>
      </c>
      <c r="D61" s="155"/>
      <c r="E61" s="156"/>
      <c r="F61" s="156"/>
      <c r="G61" s="154">
        <f>SUMIF(Proposta!$A$12:$A$39801,Identificação!$A61,Proposta!$H$12:$H$39801)</f>
        <v>0</v>
      </c>
    </row>
    <row r="62" spans="1:7" x14ac:dyDescent="0.25">
      <c r="A62" s="36"/>
      <c r="B62" s="37"/>
      <c r="C62" s="154">
        <f>SUMIF('Orçamento-base'!$A$12:$A$39952,Identificação!$A62,'Orçamento-base'!$K$12:$K$39952)</f>
        <v>0</v>
      </c>
      <c r="D62" s="155"/>
      <c r="E62" s="156"/>
      <c r="F62" s="156"/>
      <c r="G62" s="154">
        <f>SUMIF(Proposta!$A$12:$A$39801,Identificação!$A62,Proposta!$H$12:$H$39801)</f>
        <v>0</v>
      </c>
    </row>
  </sheetData>
  <sheetProtection password="DEF7" sheet="1" objects="1" scenarios="1" formatCells="0" formatColumns="0" formatRows="0" deleteRows="0"/>
  <mergeCells count="7">
    <mergeCell ref="A1:G1"/>
    <mergeCell ref="A11:A12"/>
    <mergeCell ref="B11:B12"/>
    <mergeCell ref="B2:C2"/>
    <mergeCell ref="B3:G3"/>
    <mergeCell ref="B4:E4"/>
    <mergeCell ref="F5:G5"/>
  </mergeCells>
  <pageMargins left="0.511811024" right="0.511811024" top="0.78740157499999996" bottom="0.78740157499999996" header="0.31496062000000002" footer="0.31496062000000002"/>
  <pageSetup paperSize="9" scale="73"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errorTitle="Tipo de Objeto Inválido" error="O tipo de objeto informado é inválido. _x000a_Selecione o Tipo de Objeto na lista suspensa.">
          <x14:formula1>
            <xm:f>base!$L$2:$L$10</xm:f>
          </x14:formula1>
          <xm:sqref>B5</xm:sqref>
        </x14:dataValidation>
        <x14:dataValidation type="list" allowBlank="1" showInputMessage="1" showErrorMessage="1" errorTitle="Modalidade Inválida" error="A modalidade informada é inválida. _x000a_Selecione a Modalidade na lista suspensa.">
          <x14:formula1>
            <xm:f>base!$K$2:$K$22</xm:f>
          </x14:formula1>
          <xm:sqref>B2:C2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753"/>
  <sheetViews>
    <sheetView tabSelected="1" topLeftCell="C1" zoomScaleNormal="100" workbookViewId="0">
      <selection activeCell="K14" sqref="K14"/>
    </sheetView>
  </sheetViews>
  <sheetFormatPr defaultRowHeight="15" x14ac:dyDescent="0.25"/>
  <cols>
    <col min="1" max="1" width="8.28515625" style="65" customWidth="1"/>
    <col min="2" max="2" width="8.5703125" style="65" customWidth="1"/>
    <col min="3" max="3" width="6.28515625" style="69" customWidth="1"/>
    <col min="4" max="4" width="14.140625" style="65" customWidth="1"/>
    <col min="5" max="5" width="10.85546875" style="178" customWidth="1"/>
    <col min="6" max="6" width="11" style="107" customWidth="1"/>
    <col min="7" max="7" width="65.42578125" style="68" customWidth="1"/>
    <col min="8" max="8" width="11.140625" style="161" customWidth="1"/>
    <col min="9" max="9" width="9.7109375" style="75" customWidth="1"/>
    <col min="10" max="10" width="15.85546875" style="173" bestFit="1" customWidth="1"/>
    <col min="11" max="11" width="16.42578125" style="68" bestFit="1" customWidth="1"/>
    <col min="12" max="12" width="8" style="147" customWidth="1"/>
    <col min="13" max="13" width="12.7109375" style="148" customWidth="1"/>
    <col min="14" max="14" width="7.140625" style="70" bestFit="1" customWidth="1"/>
    <col min="15" max="15" width="57.28515625" style="67" customWidth="1"/>
    <col min="16" max="16" width="7.140625" style="67" bestFit="1" customWidth="1"/>
    <col min="17" max="17" width="47.7109375" style="67" customWidth="1"/>
    <col min="18" max="18" width="26.85546875" style="65" customWidth="1"/>
    <col min="19" max="19" width="11.28515625" style="65" customWidth="1"/>
    <col min="20" max="16384" width="9.140625" style="65"/>
  </cols>
  <sheetData>
    <row r="1" spans="1:18" s="40" customFormat="1" ht="16.5" thickBot="1" x14ac:dyDescent="0.3">
      <c r="A1" s="219" t="s">
        <v>3676</v>
      </c>
      <c r="B1" s="220"/>
      <c r="C1" s="220"/>
      <c r="D1" s="220"/>
      <c r="E1" s="220"/>
      <c r="F1" s="220"/>
      <c r="G1" s="220"/>
      <c r="H1" s="220"/>
      <c r="I1" s="220"/>
      <c r="J1" s="220"/>
      <c r="K1" s="221"/>
      <c r="L1" s="140"/>
      <c r="M1" s="141"/>
      <c r="N1" s="38"/>
      <c r="O1" s="39"/>
      <c r="P1" s="39"/>
      <c r="Q1" s="39"/>
    </row>
    <row r="2" spans="1:18" s="45" customFormat="1" ht="15.75" thickBot="1" x14ac:dyDescent="0.3">
      <c r="A2" s="41" t="s">
        <v>0</v>
      </c>
      <c r="B2" s="42"/>
      <c r="C2" s="222" t="str">
        <f>IF(Identificação!B2=0,"",Identificação!B2)</f>
        <v>Concorrência Lei 14.133/21 Eletrônica</v>
      </c>
      <c r="D2" s="222"/>
      <c r="E2" s="222"/>
      <c r="F2" s="222"/>
      <c r="G2" s="222"/>
      <c r="H2" s="43" t="s">
        <v>151</v>
      </c>
      <c r="I2" s="44">
        <f>IF(Identificação!E2=0,"",Identificação!E2)</f>
        <v>1</v>
      </c>
      <c r="J2" s="43" t="s">
        <v>152</v>
      </c>
      <c r="K2" s="44">
        <f>IF(Identificação!G2=0,"",Identificação!G2)</f>
        <v>2025</v>
      </c>
      <c r="L2" s="142"/>
      <c r="M2" s="142"/>
    </row>
    <row r="3" spans="1:18" s="45" customFormat="1" ht="32.25" customHeight="1" thickBot="1" x14ac:dyDescent="0.3">
      <c r="A3" s="228" t="s">
        <v>153</v>
      </c>
      <c r="B3" s="229"/>
      <c r="C3" s="230" t="str">
        <f>IF(Identificação!B3=0,"",Identificação!B3)</f>
        <v>Construção de uma nova edificação para a Ampliação do Hospital Municipal Getúlio Vargas</v>
      </c>
      <c r="D3" s="230"/>
      <c r="E3" s="230"/>
      <c r="F3" s="230"/>
      <c r="G3" s="230"/>
      <c r="H3" s="230"/>
      <c r="I3" s="230"/>
      <c r="J3" s="230"/>
      <c r="K3" s="231"/>
      <c r="L3" s="142"/>
      <c r="M3" s="142"/>
    </row>
    <row r="4" spans="1:18" s="45" customFormat="1" ht="15.75" thickBot="1" x14ac:dyDescent="0.3">
      <c r="A4" s="46" t="s">
        <v>176</v>
      </c>
      <c r="B4" s="47"/>
      <c r="C4" s="224" t="str">
        <f>IF(Identificação!B4=0,"",Identificação!B4)</f>
        <v>PREFEITURA MUNICIPAL DE ESTÂNCIA VELHA</v>
      </c>
      <c r="D4" s="224"/>
      <c r="E4" s="224"/>
      <c r="F4" s="224"/>
      <c r="G4" s="224"/>
      <c r="H4" s="224"/>
      <c r="I4" s="224"/>
      <c r="J4" s="76" t="s">
        <v>173</v>
      </c>
      <c r="K4" s="159" t="str">
        <f>IF(Identificação!G4=0,"",Identificação!G4)</f>
        <v>88.254.883/0001-07</v>
      </c>
      <c r="L4" s="142"/>
      <c r="M4" s="142"/>
    </row>
    <row r="5" spans="1:18" s="45" customFormat="1" ht="15.75" thickBot="1" x14ac:dyDescent="0.3">
      <c r="A5" s="46" t="s">
        <v>169</v>
      </c>
      <c r="B5" s="47"/>
      <c r="C5" s="224" t="str">
        <f>IF(Identificação!B5=0,"",Identificação!B5)</f>
        <v>Obras e Serviços de Engenharia</v>
      </c>
      <c r="D5" s="224"/>
      <c r="E5" s="224"/>
      <c r="F5" s="224"/>
      <c r="G5" s="225"/>
      <c r="I5" s="100"/>
      <c r="J5" s="48"/>
      <c r="K5" s="49"/>
      <c r="L5" s="143"/>
      <c r="M5" s="142"/>
    </row>
    <row r="6" spans="1:18" s="45" customFormat="1" ht="15.75" thickBot="1" x14ac:dyDescent="0.3">
      <c r="A6" s="46" t="s">
        <v>3762</v>
      </c>
      <c r="B6" s="50"/>
      <c r="C6" s="226">
        <f>SUMIFS(K12:K39952,B12:B39952,"&gt;0",K12:K39952,"&lt;&gt;0")</f>
        <v>11918709.14999998</v>
      </c>
      <c r="D6" s="226"/>
      <c r="E6" s="226"/>
      <c r="F6" s="226"/>
      <c r="G6" s="227"/>
      <c r="I6" s="51"/>
      <c r="J6" s="51"/>
      <c r="K6" s="52"/>
      <c r="L6" s="142"/>
      <c r="M6" s="142"/>
    </row>
    <row r="7" spans="1:18" s="45" customFormat="1" x14ac:dyDescent="0.25">
      <c r="A7" s="53"/>
      <c r="B7" s="53"/>
      <c r="C7" s="53"/>
      <c r="G7" s="54"/>
      <c r="H7" s="54"/>
      <c r="I7" s="51"/>
      <c r="J7" s="51"/>
      <c r="K7" s="52"/>
      <c r="L7" s="142"/>
      <c r="M7" s="142"/>
    </row>
    <row r="8" spans="1:18" s="45" customFormat="1" ht="19.5" customHeight="1" x14ac:dyDescent="0.25">
      <c r="A8" s="158" t="s">
        <v>3932</v>
      </c>
      <c r="B8" s="53"/>
      <c r="C8" s="53"/>
      <c r="G8" s="54"/>
      <c r="I8" s="51"/>
      <c r="J8" s="51"/>
      <c r="K8" s="52"/>
      <c r="L8" s="142"/>
      <c r="M8" s="142"/>
    </row>
    <row r="9" spans="1:18" s="58" customFormat="1" x14ac:dyDescent="0.25">
      <c r="A9" s="55" t="s">
        <v>3763</v>
      </c>
      <c r="B9" s="55"/>
      <c r="C9" s="56"/>
      <c r="F9" s="57" t="s">
        <v>174</v>
      </c>
      <c r="H9" s="60" t="s">
        <v>3764</v>
      </c>
      <c r="J9" s="61"/>
      <c r="K9" s="62"/>
      <c r="L9" s="144"/>
      <c r="M9" s="144"/>
      <c r="R9" s="45"/>
    </row>
    <row r="10" spans="1:18" s="40" customFormat="1" ht="15" customHeight="1" x14ac:dyDescent="0.25">
      <c r="A10" s="239" t="s">
        <v>3761</v>
      </c>
      <c r="B10" s="239" t="s">
        <v>3759</v>
      </c>
      <c r="C10" s="239" t="s">
        <v>3760</v>
      </c>
      <c r="D10" s="215" t="s">
        <v>3675</v>
      </c>
      <c r="E10" s="241" t="s">
        <v>168</v>
      </c>
      <c r="F10" s="217" t="s">
        <v>3674</v>
      </c>
      <c r="G10" s="215" t="s">
        <v>156</v>
      </c>
      <c r="H10" s="236" t="s">
        <v>165</v>
      </c>
      <c r="I10" s="237"/>
      <c r="J10" s="237"/>
      <c r="K10" s="237"/>
      <c r="L10" s="237"/>
      <c r="M10" s="238"/>
      <c r="N10" s="232" t="s">
        <v>177</v>
      </c>
      <c r="O10" s="233"/>
      <c r="P10" s="234" t="s">
        <v>178</v>
      </c>
      <c r="Q10" s="235"/>
      <c r="R10" s="223" t="s">
        <v>3678</v>
      </c>
    </row>
    <row r="11" spans="1:18" s="40" customFormat="1" ht="30" x14ac:dyDescent="0.25">
      <c r="A11" s="240"/>
      <c r="B11" s="240"/>
      <c r="C11" s="240"/>
      <c r="D11" s="216"/>
      <c r="E11" s="242"/>
      <c r="F11" s="218"/>
      <c r="G11" s="216"/>
      <c r="H11" s="108" t="s">
        <v>157</v>
      </c>
      <c r="I11" s="109" t="s">
        <v>158</v>
      </c>
      <c r="J11" s="63" t="s">
        <v>159</v>
      </c>
      <c r="K11" s="63" t="s">
        <v>160</v>
      </c>
      <c r="L11" s="145" t="s">
        <v>166</v>
      </c>
      <c r="M11" s="145" t="s">
        <v>167</v>
      </c>
      <c r="N11" s="64" t="s">
        <v>3786</v>
      </c>
      <c r="O11" s="90" t="s">
        <v>185</v>
      </c>
      <c r="P11" s="64" t="s">
        <v>3786</v>
      </c>
      <c r="Q11" s="113" t="s">
        <v>185</v>
      </c>
      <c r="R11" s="223"/>
    </row>
    <row r="12" spans="1:18" x14ac:dyDescent="0.25">
      <c r="A12" s="112">
        <v>1</v>
      </c>
      <c r="B12" s="88">
        <f>IF(AND(G12&lt;&gt;"",H12&gt;0,I12&lt;&gt;"",J12&lt;&gt;0,K12&lt;&gt;0),COUNT($B$11:B11)+1,"")</f>
        <v>1</v>
      </c>
      <c r="C12" s="183" t="s">
        <v>4049</v>
      </c>
      <c r="D12" s="183" t="s">
        <v>3800</v>
      </c>
      <c r="E12" s="183">
        <v>75</v>
      </c>
      <c r="F12" s="179">
        <v>45536</v>
      </c>
      <c r="G12" s="184" t="s">
        <v>4050</v>
      </c>
      <c r="H12" s="185">
        <v>1</v>
      </c>
      <c r="I12" s="186" t="s">
        <v>3701</v>
      </c>
      <c r="J12" s="187">
        <v>481047.22</v>
      </c>
      <c r="K12" s="86">
        <f>IFERROR(IF(H12*J12&lt;&gt;0,ROUND(ROUND(H12,4)*ROUND(J12,4),2),""),"")</f>
        <v>481047.22</v>
      </c>
      <c r="L12" s="146">
        <v>0.21249999999999999</v>
      </c>
      <c r="M12" s="146">
        <v>1.1288</v>
      </c>
      <c r="N12" s="72"/>
      <c r="O12" s="87" t="str">
        <f ca="1">IF(N12="","", INDIRECT("base!"&amp;ADDRESS(MATCH(N12,base!$C$2:'base'!$C$133,0)+1,4,4)))</f>
        <v/>
      </c>
      <c r="P12" s="66"/>
      <c r="Q12" s="87" t="str">
        <f ca="1">IF(P12="","", INDIRECT("base!"&amp;ADDRESS(MATCH(CONCATENATE(N12,"|",P12),base!$G$2:'base'!$G$1817,0)+1,6,4)))</f>
        <v/>
      </c>
      <c r="R12" s="66" t="s">
        <v>3691</v>
      </c>
    </row>
    <row r="13" spans="1:18" x14ac:dyDescent="0.25">
      <c r="A13" s="73">
        <v>1</v>
      </c>
      <c r="B13" s="88">
        <f>IF(AND(G13&lt;&gt;"",H13&gt;0,I13&lt;&gt;"",J13&lt;&gt;0,K13&lt;&gt;0),COUNT($B$11:B12)+1,"")</f>
        <v>2</v>
      </c>
      <c r="C13" s="188" t="s">
        <v>4051</v>
      </c>
      <c r="D13" s="183" t="s">
        <v>3800</v>
      </c>
      <c r="E13" s="188">
        <v>1</v>
      </c>
      <c r="F13" s="179">
        <v>45537</v>
      </c>
      <c r="G13" s="189" t="s">
        <v>4052</v>
      </c>
      <c r="H13" s="190">
        <v>4.5</v>
      </c>
      <c r="I13" s="191" t="s">
        <v>3695</v>
      </c>
      <c r="J13" s="192">
        <v>620.62</v>
      </c>
      <c r="K13" s="165">
        <f>IFERROR(IF(H13*J13&lt;&gt;0,ROUND(ROUND(H13,4)*ROUND(J13,4),2),""),"")</f>
        <v>2792.79</v>
      </c>
      <c r="L13" s="146">
        <v>0.21249999999999999</v>
      </c>
      <c r="M13" s="146">
        <v>1.1288</v>
      </c>
      <c r="N13" s="72"/>
      <c r="O13" s="87" t="str">
        <f ca="1">IF(N13="","", INDIRECT("base!"&amp;ADDRESS(MATCH(N13,base!$C$2:'base'!$C$133,0)+1,4,4)))</f>
        <v/>
      </c>
      <c r="P13" s="66"/>
      <c r="Q13" s="87" t="str">
        <f ca="1">IF(P13="","", INDIRECT("base!"&amp;ADDRESS(MATCH(CONCATENATE(N13,"|",P13),base!$G$2:'base'!$G$1817,0)+1,6,4)))</f>
        <v/>
      </c>
      <c r="R13" s="66" t="s">
        <v>3691</v>
      </c>
    </row>
    <row r="14" spans="1:18" x14ac:dyDescent="0.25">
      <c r="A14" s="164">
        <v>1</v>
      </c>
      <c r="B14" s="176">
        <f>IF(AND(G14&lt;&gt;"",H14&gt;0,I14&lt;&gt;"",J14&lt;&gt;0,K14&lt;&gt;0),COUNT($B$11:B13)+1,"")</f>
        <v>3</v>
      </c>
      <c r="C14" s="188" t="s">
        <v>4053</v>
      </c>
      <c r="D14" s="188" t="s">
        <v>3792</v>
      </c>
      <c r="E14" s="188">
        <v>2548</v>
      </c>
      <c r="F14" s="179">
        <v>45538</v>
      </c>
      <c r="G14" s="189" t="s">
        <v>4054</v>
      </c>
      <c r="H14" s="190">
        <v>2000</v>
      </c>
      <c r="I14" s="191" t="s">
        <v>3695</v>
      </c>
      <c r="J14" s="192">
        <v>1.63</v>
      </c>
      <c r="K14" s="154">
        <f>IFERROR(IF(H14*J14&lt;&gt;0,ROUND(ROUND(H14,4)*ROUND(J14,4),2),""),"")</f>
        <v>3260</v>
      </c>
      <c r="L14" s="146">
        <v>0.21249999999999999</v>
      </c>
      <c r="M14" s="146">
        <v>1.1288</v>
      </c>
      <c r="N14" s="72"/>
      <c r="O14" s="177" t="str">
        <f ca="1">IF(N14="","", INDIRECT("base!"&amp;ADDRESS(MATCH(N14,base!$C$2:'base'!$C$133,0)+1,4,4)))</f>
        <v/>
      </c>
      <c r="P14" s="66"/>
      <c r="Q14" s="177" t="str">
        <f ca="1">IF(P14="","", INDIRECT("base!"&amp;ADDRESS(MATCH(CONCATENATE(N14,"|",P14),base!$G$2:'base'!$G$1817,0)+1,6,4)))</f>
        <v/>
      </c>
      <c r="R14" s="66" t="s">
        <v>3691</v>
      </c>
    </row>
    <row r="15" spans="1:18" x14ac:dyDescent="0.25">
      <c r="A15" s="164">
        <v>1</v>
      </c>
      <c r="B15" s="176">
        <f>IF(AND(G15&lt;&gt;"",H15&gt;0,I15&lt;&gt;"",J15&lt;&gt;0,K15&lt;&gt;0),COUNT($B$11:B14)+1,"")</f>
        <v>4</v>
      </c>
      <c r="C15" s="188" t="s">
        <v>4055</v>
      </c>
      <c r="D15" s="188" t="s">
        <v>3793</v>
      </c>
      <c r="E15" s="188" t="s">
        <v>4056</v>
      </c>
      <c r="F15" s="179">
        <v>45539</v>
      </c>
      <c r="G15" s="189" t="s">
        <v>4057</v>
      </c>
      <c r="H15" s="190">
        <v>15</v>
      </c>
      <c r="I15" s="186" t="s">
        <v>3701</v>
      </c>
      <c r="J15" s="192">
        <v>589.55999999999995</v>
      </c>
      <c r="K15" s="154">
        <f t="shared" ref="K15:K78" si="0">IFERROR(IF(H15*J15&lt;&gt;0,ROUND(ROUND(H15,4)*ROUND(J15,4),2),""),"")</f>
        <v>8843.4</v>
      </c>
      <c r="L15" s="146">
        <v>0.21249999999999999</v>
      </c>
      <c r="M15" s="146">
        <v>1.1288</v>
      </c>
      <c r="N15" s="72"/>
      <c r="O15" s="177" t="str">
        <f ca="1">IF(N15="","", INDIRECT("base!"&amp;ADDRESS(MATCH(N15,base!$C$2:'base'!$C$133,0)+1,4,4)))</f>
        <v/>
      </c>
      <c r="P15" s="66"/>
      <c r="Q15" s="177" t="str">
        <f ca="1">IF(P15="","", INDIRECT("base!"&amp;ADDRESS(MATCH(CONCATENATE(N15,"|",P15),base!$G$2:'base'!$G$1817,0)+1,6,4)))</f>
        <v/>
      </c>
      <c r="R15" s="66" t="s">
        <v>3691</v>
      </c>
    </row>
    <row r="16" spans="1:18" x14ac:dyDescent="0.25">
      <c r="A16" s="164">
        <v>1</v>
      </c>
      <c r="B16" s="176">
        <f>IF(AND(G16&lt;&gt;"",H16&gt;0,I16&lt;&gt;"",J16&lt;&gt;0,K16&lt;&gt;0),COUNT($B$11:B15)+1,"")</f>
        <v>5</v>
      </c>
      <c r="C16" s="188" t="s">
        <v>4058</v>
      </c>
      <c r="D16" s="188" t="s">
        <v>3793</v>
      </c>
      <c r="E16" s="188" t="s">
        <v>4059</v>
      </c>
      <c r="F16" s="179">
        <v>45540</v>
      </c>
      <c r="G16" s="189" t="s">
        <v>4060</v>
      </c>
      <c r="H16" s="190">
        <v>2000</v>
      </c>
      <c r="I16" s="191" t="s">
        <v>3695</v>
      </c>
      <c r="J16" s="192">
        <v>9.34</v>
      </c>
      <c r="K16" s="154">
        <f t="shared" si="0"/>
        <v>18680</v>
      </c>
      <c r="L16" s="146">
        <v>0.21249999999999999</v>
      </c>
      <c r="M16" s="146">
        <v>1.1288</v>
      </c>
      <c r="N16" s="72"/>
      <c r="O16" s="177" t="str">
        <f ca="1">IF(N16="","", INDIRECT("base!"&amp;ADDRESS(MATCH(N16,base!$C$2:'base'!$C$133,0)+1,4,4)))</f>
        <v/>
      </c>
      <c r="P16" s="66"/>
      <c r="Q16" s="177" t="str">
        <f ca="1">IF(P16="","", INDIRECT("base!"&amp;ADDRESS(MATCH(CONCATENATE(N16,"|",P16),base!$G$2:'base'!$G$1817,0)+1,6,4)))</f>
        <v/>
      </c>
      <c r="R16" s="66" t="s">
        <v>3691</v>
      </c>
    </row>
    <row r="17" spans="1:18" x14ac:dyDescent="0.25">
      <c r="A17" s="164">
        <v>1</v>
      </c>
      <c r="B17" s="176">
        <f>IF(AND(G17&lt;&gt;"",H17&gt;0,I17&lt;&gt;"",J17&lt;&gt;0,K17&lt;&gt;0),COUNT($B$11:B16)+1,"")</f>
        <v>6</v>
      </c>
      <c r="C17" s="188" t="s">
        <v>4061</v>
      </c>
      <c r="D17" s="183" t="s">
        <v>3800</v>
      </c>
      <c r="E17" s="188">
        <v>77</v>
      </c>
      <c r="F17" s="179">
        <v>45541</v>
      </c>
      <c r="G17" s="189" t="s">
        <v>4062</v>
      </c>
      <c r="H17" s="190">
        <v>12</v>
      </c>
      <c r="I17" s="191" t="s">
        <v>3766</v>
      </c>
      <c r="J17" s="192">
        <v>2311.6</v>
      </c>
      <c r="K17" s="154">
        <f t="shared" si="0"/>
        <v>27739.200000000001</v>
      </c>
      <c r="L17" s="146">
        <v>0.21249999999999999</v>
      </c>
      <c r="M17" s="146">
        <v>1.1288</v>
      </c>
      <c r="N17" s="72"/>
      <c r="O17" s="177" t="str">
        <f ca="1">IF(N17="","", INDIRECT("base!"&amp;ADDRESS(MATCH(N17,base!$C$2:'base'!$C$133,0)+1,4,4)))</f>
        <v/>
      </c>
      <c r="P17" s="66"/>
      <c r="Q17" s="177" t="str">
        <f ca="1">IF(P17="","", INDIRECT("base!"&amp;ADDRESS(MATCH(CONCATENATE(N17,"|",P17),base!$G$2:'base'!$G$1817,0)+1,6,4)))</f>
        <v/>
      </c>
      <c r="R17" s="66" t="s">
        <v>3691</v>
      </c>
    </row>
    <row r="18" spans="1:18" ht="25.5" x14ac:dyDescent="0.25">
      <c r="A18" s="164">
        <v>1</v>
      </c>
      <c r="B18" s="176">
        <f>IF(AND(G18&lt;&gt;"",H18&gt;0,I18&lt;&gt;"",J18&lt;&gt;0,K18&lt;&gt;0),COUNT($B$11:B17)+1,"")</f>
        <v>7</v>
      </c>
      <c r="C18" s="188" t="s">
        <v>4063</v>
      </c>
      <c r="D18" s="188" t="s">
        <v>3800</v>
      </c>
      <c r="E18" s="188" t="s">
        <v>4030</v>
      </c>
      <c r="F18" s="179">
        <v>45542</v>
      </c>
      <c r="G18" s="189" t="s">
        <v>4031</v>
      </c>
      <c r="H18" s="190">
        <v>1</v>
      </c>
      <c r="I18" s="186" t="s">
        <v>3701</v>
      </c>
      <c r="J18" s="192">
        <v>373.69</v>
      </c>
      <c r="K18" s="154">
        <f t="shared" si="0"/>
        <v>373.69</v>
      </c>
      <c r="L18" s="146">
        <v>0.21249999999999999</v>
      </c>
      <c r="M18" s="146">
        <v>1.1288</v>
      </c>
      <c r="N18" s="72"/>
      <c r="O18" s="177" t="str">
        <f ca="1">IF(N18="","", INDIRECT("base!"&amp;ADDRESS(MATCH(N18,base!$C$2:'base'!$C$133,0)+1,4,4)))</f>
        <v/>
      </c>
      <c r="P18" s="66"/>
      <c r="Q18" s="177" t="str">
        <f ca="1">IF(P18="","", INDIRECT("base!"&amp;ADDRESS(MATCH(CONCATENATE(N18,"|",P18),base!$G$2:'base'!$G$1817,0)+1,6,4)))</f>
        <v/>
      </c>
      <c r="R18" s="66" t="s">
        <v>3691</v>
      </c>
    </row>
    <row r="19" spans="1:18" x14ac:dyDescent="0.25">
      <c r="A19" s="164">
        <v>1</v>
      </c>
      <c r="B19" s="176">
        <f>IF(AND(G19&lt;&gt;"",H19&gt;0,I19&lt;&gt;"",J19&lt;&gt;0,K19&lt;&gt;0),COUNT($B$11:B18)+1,"")</f>
        <v>8</v>
      </c>
      <c r="C19" s="188" t="s">
        <v>4064</v>
      </c>
      <c r="D19" s="188" t="s">
        <v>3800</v>
      </c>
      <c r="E19" s="188" t="s">
        <v>4028</v>
      </c>
      <c r="F19" s="179">
        <v>45543</v>
      </c>
      <c r="G19" s="189" t="s">
        <v>4029</v>
      </c>
      <c r="H19" s="190">
        <v>1</v>
      </c>
      <c r="I19" s="186" t="s">
        <v>3701</v>
      </c>
      <c r="J19" s="192">
        <v>372.33</v>
      </c>
      <c r="K19" s="154">
        <f t="shared" si="0"/>
        <v>372.33</v>
      </c>
      <c r="L19" s="146">
        <v>0.21249999999999999</v>
      </c>
      <c r="M19" s="146">
        <v>1.1288</v>
      </c>
      <c r="N19" s="72"/>
      <c r="O19" s="177" t="str">
        <f ca="1">IF(N19="","", INDIRECT("base!"&amp;ADDRESS(MATCH(N19,base!$C$2:'base'!$C$133,0)+1,4,4)))</f>
        <v/>
      </c>
      <c r="P19" s="66"/>
      <c r="Q19" s="177" t="str">
        <f ca="1">IF(P19="","", INDIRECT("base!"&amp;ADDRESS(MATCH(CONCATENATE(N19,"|",P19),base!$G$2:'base'!$G$1817,0)+1,6,4)))</f>
        <v/>
      </c>
      <c r="R19" s="66" t="s">
        <v>3691</v>
      </c>
    </row>
    <row r="20" spans="1:18" x14ac:dyDescent="0.25">
      <c r="A20" s="164">
        <v>1</v>
      </c>
      <c r="B20" s="176">
        <f>IF(AND(G20&lt;&gt;"",H20&gt;0,I20&lt;&gt;"",J20&lt;&gt;0,K20&lt;&gt;0),COUNT($B$11:B19)+1,"")</f>
        <v>9</v>
      </c>
      <c r="C20" s="188" t="s">
        <v>4065</v>
      </c>
      <c r="D20" s="183" t="s">
        <v>3800</v>
      </c>
      <c r="E20" s="188">
        <v>78</v>
      </c>
      <c r="F20" s="179">
        <v>45544</v>
      </c>
      <c r="G20" s="189" t="s">
        <v>4066</v>
      </c>
      <c r="H20" s="190">
        <v>1</v>
      </c>
      <c r="I20" s="186" t="s">
        <v>3701</v>
      </c>
      <c r="J20" s="192">
        <v>6193.78</v>
      </c>
      <c r="K20" s="154">
        <f t="shared" si="0"/>
        <v>6193.78</v>
      </c>
      <c r="L20" s="146">
        <v>0.21249999999999999</v>
      </c>
      <c r="M20" s="146">
        <v>1.1288</v>
      </c>
      <c r="N20" s="72"/>
      <c r="O20" s="177" t="str">
        <f ca="1">IF(N20="","", INDIRECT("base!"&amp;ADDRESS(MATCH(N20,base!$C$2:'base'!$C$133,0)+1,4,4)))</f>
        <v/>
      </c>
      <c r="P20" s="66"/>
      <c r="Q20" s="177" t="str">
        <f ca="1">IF(P20="","", INDIRECT("base!"&amp;ADDRESS(MATCH(CONCATENATE(N20,"|",P20),base!$G$2:'base'!$G$1817,0)+1,6,4)))</f>
        <v/>
      </c>
      <c r="R20" s="66" t="s">
        <v>3691</v>
      </c>
    </row>
    <row r="21" spans="1:18" x14ac:dyDescent="0.25">
      <c r="A21" s="164">
        <v>1</v>
      </c>
      <c r="B21" s="176">
        <f>IF(AND(G21&lt;&gt;"",H21&gt;0,I21&lt;&gt;"",J21&lt;&gt;0,K21&lt;&gt;0),COUNT($B$11:B20)+1,"")</f>
        <v>10</v>
      </c>
      <c r="C21" s="188" t="s">
        <v>4067</v>
      </c>
      <c r="D21" s="188" t="s">
        <v>3776</v>
      </c>
      <c r="E21" s="188">
        <v>98459</v>
      </c>
      <c r="F21" s="179">
        <v>45545</v>
      </c>
      <c r="G21" s="189" t="s">
        <v>4033</v>
      </c>
      <c r="H21" s="190">
        <v>500</v>
      </c>
      <c r="I21" s="191" t="s">
        <v>3695</v>
      </c>
      <c r="J21" s="192">
        <v>96.95</v>
      </c>
      <c r="K21" s="154">
        <f t="shared" si="0"/>
        <v>48475</v>
      </c>
      <c r="L21" s="146">
        <v>0.21249999999999999</v>
      </c>
      <c r="M21" s="146">
        <v>1.1288</v>
      </c>
      <c r="N21" s="72"/>
      <c r="O21" s="177" t="str">
        <f ca="1">IF(N21="","", INDIRECT("base!"&amp;ADDRESS(MATCH(N21,base!$C$2:'base'!$C$133,0)+1,4,4)))</f>
        <v/>
      </c>
      <c r="P21" s="66"/>
      <c r="Q21" s="177" t="str">
        <f ca="1">IF(P21="","", INDIRECT("base!"&amp;ADDRESS(MATCH(CONCATENATE(N21,"|",P21),base!$G$2:'base'!$G$1817,0)+1,6,4)))</f>
        <v/>
      </c>
      <c r="R21" s="66" t="s">
        <v>3691</v>
      </c>
    </row>
    <row r="22" spans="1:18" ht="38.25" x14ac:dyDescent="0.25">
      <c r="A22" s="164">
        <v>1</v>
      </c>
      <c r="B22" s="176">
        <f>IF(AND(G22&lt;&gt;"",H22&gt;0,I22&lt;&gt;"",J22&lt;&gt;0,K22&lt;&gt;0),COUNT($B$11:B21)+1,"")</f>
        <v>11</v>
      </c>
      <c r="C22" s="188" t="s">
        <v>4068</v>
      </c>
      <c r="D22" s="188" t="s">
        <v>4032</v>
      </c>
      <c r="E22" s="188">
        <v>61042</v>
      </c>
      <c r="F22" s="179">
        <v>45546</v>
      </c>
      <c r="G22" s="189" t="s">
        <v>4069</v>
      </c>
      <c r="H22" s="190">
        <v>1</v>
      </c>
      <c r="I22" s="186" t="s">
        <v>3701</v>
      </c>
      <c r="J22" s="192">
        <v>3909.83</v>
      </c>
      <c r="K22" s="154">
        <f t="shared" si="0"/>
        <v>3909.83</v>
      </c>
      <c r="L22" s="146">
        <v>0.21249999999999999</v>
      </c>
      <c r="M22" s="146">
        <v>1.1288</v>
      </c>
      <c r="N22" s="72"/>
      <c r="O22" s="177" t="str">
        <f ca="1">IF(N22="","", INDIRECT("base!"&amp;ADDRESS(MATCH(N22,base!$C$2:'base'!$C$133,0)+1,4,4)))</f>
        <v/>
      </c>
      <c r="P22" s="66"/>
      <c r="Q22" s="177" t="str">
        <f ca="1">IF(P22="","", INDIRECT("base!"&amp;ADDRESS(MATCH(CONCATENATE(N22,"|",P22),base!$G$2:'base'!$G$1817,0)+1,6,4)))</f>
        <v/>
      </c>
      <c r="R22" s="66" t="s">
        <v>3691</v>
      </c>
    </row>
    <row r="23" spans="1:18" ht="51" x14ac:dyDescent="0.25">
      <c r="A23" s="164">
        <v>1</v>
      </c>
      <c r="B23" s="176">
        <f>IF(AND(G23&lt;&gt;"",H23&gt;0,I23&lt;&gt;"",J23&lt;&gt;0,K23&lt;&gt;0),COUNT($B$11:B22)+1,"")</f>
        <v>12</v>
      </c>
      <c r="C23" s="188" t="s">
        <v>4070</v>
      </c>
      <c r="D23" s="188" t="s">
        <v>3800</v>
      </c>
      <c r="E23" s="188">
        <v>30304</v>
      </c>
      <c r="F23" s="179">
        <v>45547</v>
      </c>
      <c r="G23" s="193" t="s">
        <v>4071</v>
      </c>
      <c r="H23" s="190">
        <v>150</v>
      </c>
      <c r="I23" s="191" t="s">
        <v>3696</v>
      </c>
      <c r="J23" s="192">
        <v>104.22</v>
      </c>
      <c r="K23" s="154">
        <f t="shared" si="0"/>
        <v>15633</v>
      </c>
      <c r="L23" s="146">
        <v>0.21249999999999999</v>
      </c>
      <c r="M23" s="146">
        <v>1.1288</v>
      </c>
      <c r="N23" s="72"/>
      <c r="O23" s="177" t="str">
        <f ca="1">IF(N23="","", INDIRECT("base!"&amp;ADDRESS(MATCH(N23,base!$C$2:'base'!$C$133,0)+1,4,4)))</f>
        <v/>
      </c>
      <c r="P23" s="66"/>
      <c r="Q23" s="177" t="str">
        <f ca="1">IF(P23="","", INDIRECT("base!"&amp;ADDRESS(MATCH(CONCATENATE(N23,"|",P23),base!$G$2:'base'!$G$1817,0)+1,6,4)))</f>
        <v/>
      </c>
      <c r="R23" s="66" t="s">
        <v>3691</v>
      </c>
    </row>
    <row r="24" spans="1:18" ht="51" x14ac:dyDescent="0.25">
      <c r="A24" s="164">
        <v>1</v>
      </c>
      <c r="B24" s="176">
        <f>IF(AND(G24&lt;&gt;"",H24&gt;0,I24&lt;&gt;"",J24&lt;&gt;0,K24&lt;&gt;0),COUNT($B$11:B23)+1,"")</f>
        <v>13</v>
      </c>
      <c r="C24" s="183" t="s">
        <v>4072</v>
      </c>
      <c r="D24" s="183" t="s">
        <v>3776</v>
      </c>
      <c r="E24" s="183">
        <v>20193</v>
      </c>
      <c r="F24" s="179">
        <v>45536</v>
      </c>
      <c r="G24" s="184" t="s">
        <v>4073</v>
      </c>
      <c r="H24" s="185">
        <v>12000</v>
      </c>
      <c r="I24" s="186" t="s">
        <v>3976</v>
      </c>
      <c r="J24" s="187">
        <v>21.67</v>
      </c>
      <c r="K24" s="154">
        <f t="shared" si="0"/>
        <v>260040</v>
      </c>
      <c r="L24" s="146">
        <v>0.15579999999999999</v>
      </c>
      <c r="M24" s="146">
        <v>1.1288</v>
      </c>
      <c r="N24" s="72"/>
      <c r="O24" s="177" t="str">
        <f ca="1">IF(N24="","", INDIRECT("base!"&amp;ADDRESS(MATCH(N24,base!$C$2:'base'!$C$133,0)+1,4,4)))</f>
        <v/>
      </c>
      <c r="P24" s="66"/>
      <c r="Q24" s="177" t="str">
        <f ca="1">IF(P24="","", INDIRECT("base!"&amp;ADDRESS(MATCH(CONCATENATE(N24,"|",P24),base!$G$2:'base'!$G$1817,0)+1,6,4)))</f>
        <v/>
      </c>
      <c r="R24" s="66" t="s">
        <v>3691</v>
      </c>
    </row>
    <row r="25" spans="1:18" ht="51" x14ac:dyDescent="0.25">
      <c r="A25" s="164">
        <v>1</v>
      </c>
      <c r="B25" s="176">
        <f>IF(AND(G25&lt;&gt;"",H25&gt;0,I25&lt;&gt;"",J25&lt;&gt;0,K25&lt;&gt;0),COUNT($B$11:B24)+1,"")</f>
        <v>14</v>
      </c>
      <c r="C25" s="188" t="s">
        <v>4074</v>
      </c>
      <c r="D25" s="188" t="s">
        <v>3776</v>
      </c>
      <c r="E25" s="188">
        <v>97063</v>
      </c>
      <c r="F25" s="179">
        <v>45537</v>
      </c>
      <c r="G25" s="189" t="s">
        <v>4075</v>
      </c>
      <c r="H25" s="190">
        <v>750</v>
      </c>
      <c r="I25" s="191" t="s">
        <v>3695</v>
      </c>
      <c r="J25" s="192">
        <v>27.35</v>
      </c>
      <c r="K25" s="154">
        <f t="shared" si="0"/>
        <v>20512.5</v>
      </c>
      <c r="L25" s="146">
        <v>0.21249999999999999</v>
      </c>
      <c r="M25" s="146">
        <v>1.1288</v>
      </c>
      <c r="N25" s="72"/>
      <c r="O25" s="177" t="str">
        <f ca="1">IF(N25="","", INDIRECT("base!"&amp;ADDRESS(MATCH(N25,base!$C$2:'base'!$C$133,0)+1,4,4)))</f>
        <v/>
      </c>
      <c r="P25" s="66"/>
      <c r="Q25" s="177" t="str">
        <f ca="1">IF(P25="","", INDIRECT("base!"&amp;ADDRESS(MATCH(CONCATENATE(N25,"|",P25),base!$G$2:'base'!$G$1817,0)+1,6,4)))</f>
        <v/>
      </c>
      <c r="R25" s="66" t="s">
        <v>3691</v>
      </c>
    </row>
    <row r="26" spans="1:18" ht="25.5" x14ac:dyDescent="0.25">
      <c r="A26" s="164">
        <v>1</v>
      </c>
      <c r="B26" s="176">
        <f>IF(AND(G26&lt;&gt;"",H26&gt;0,I26&lt;&gt;"",J26&lt;&gt;0,K26&lt;&gt;0),COUNT($B$11:B25)+1,"")</f>
        <v>15</v>
      </c>
      <c r="C26" s="188" t="s">
        <v>4076</v>
      </c>
      <c r="D26" s="188" t="s">
        <v>4032</v>
      </c>
      <c r="E26" s="188">
        <v>13253</v>
      </c>
      <c r="F26" s="179">
        <v>45538</v>
      </c>
      <c r="G26" s="189" t="s">
        <v>4077</v>
      </c>
      <c r="H26" s="190">
        <v>2</v>
      </c>
      <c r="I26" s="191" t="s">
        <v>3766</v>
      </c>
      <c r="J26" s="192">
        <v>2244.5100000000002</v>
      </c>
      <c r="K26" s="154">
        <f t="shared" si="0"/>
        <v>4489.0200000000004</v>
      </c>
      <c r="L26" s="146">
        <v>0.21249999999999999</v>
      </c>
      <c r="M26" s="146">
        <v>1.1288</v>
      </c>
      <c r="N26" s="72"/>
      <c r="O26" s="177" t="str">
        <f ca="1">IF(N26="","", INDIRECT("base!"&amp;ADDRESS(MATCH(N26,base!$C$2:'base'!$C$133,0)+1,4,4)))</f>
        <v/>
      </c>
      <c r="P26" s="66"/>
      <c r="Q26" s="177" t="str">
        <f ca="1">IF(P26="","", INDIRECT("base!"&amp;ADDRESS(MATCH(CONCATENATE(N26,"|",P26),base!$G$2:'base'!$G$1817,0)+1,6,4)))</f>
        <v/>
      </c>
      <c r="R26" s="66" t="s">
        <v>3691</v>
      </c>
    </row>
    <row r="27" spans="1:18" x14ac:dyDescent="0.25">
      <c r="A27" s="164">
        <v>1</v>
      </c>
      <c r="B27" s="176">
        <f>IF(AND(G27&lt;&gt;"",H27&gt;0,I27&lt;&gt;"",J27&lt;&gt;0,K27&lt;&gt;0),COUNT($B$11:B26)+1,"")</f>
        <v>16</v>
      </c>
      <c r="C27" s="188" t="s">
        <v>4078</v>
      </c>
      <c r="D27" s="188" t="s">
        <v>3985</v>
      </c>
      <c r="E27" s="188">
        <v>91046</v>
      </c>
      <c r="F27" s="179">
        <v>45539</v>
      </c>
      <c r="G27" s="189" t="s">
        <v>4079</v>
      </c>
      <c r="H27" s="190">
        <v>3</v>
      </c>
      <c r="I27" s="186" t="s">
        <v>3701</v>
      </c>
      <c r="J27" s="192">
        <v>59.07</v>
      </c>
      <c r="K27" s="154">
        <f t="shared" si="0"/>
        <v>177.21</v>
      </c>
      <c r="L27" s="146">
        <v>0.21249999999999999</v>
      </c>
      <c r="M27" s="146">
        <v>1.1288</v>
      </c>
      <c r="N27" s="72"/>
      <c r="O27" s="177" t="str">
        <f ca="1">IF(N27="","", INDIRECT("base!"&amp;ADDRESS(MATCH(N27,base!$C$2:'base'!$C$133,0)+1,4,4)))</f>
        <v/>
      </c>
      <c r="P27" s="66"/>
      <c r="Q27" s="177" t="str">
        <f ca="1">IF(P27="","", INDIRECT("base!"&amp;ADDRESS(MATCH(CONCATENATE(N27,"|",P27),base!$G$2:'base'!$G$1817,0)+1,6,4)))</f>
        <v/>
      </c>
      <c r="R27" s="66" t="s">
        <v>3691</v>
      </c>
    </row>
    <row r="28" spans="1:18" x14ac:dyDescent="0.25">
      <c r="A28" s="164">
        <v>1</v>
      </c>
      <c r="B28" s="176">
        <f>IF(AND(G28&lt;&gt;"",H28&gt;0,I28&lt;&gt;"",J28&lt;&gt;0,K28&lt;&gt;0),COUNT($B$11:B27)+1,"")</f>
        <v>17</v>
      </c>
      <c r="C28" s="188" t="s">
        <v>4080</v>
      </c>
      <c r="D28" s="188" t="s">
        <v>4032</v>
      </c>
      <c r="E28" s="188">
        <v>55034</v>
      </c>
      <c r="F28" s="179">
        <v>45540</v>
      </c>
      <c r="G28" s="193" t="s">
        <v>4081</v>
      </c>
      <c r="H28" s="190">
        <v>2</v>
      </c>
      <c r="I28" s="186" t="s">
        <v>3701</v>
      </c>
      <c r="J28" s="192">
        <v>31.04</v>
      </c>
      <c r="K28" s="154">
        <f t="shared" si="0"/>
        <v>62.08</v>
      </c>
      <c r="L28" s="146">
        <v>0.21249999999999999</v>
      </c>
      <c r="M28" s="146">
        <v>1.1288</v>
      </c>
      <c r="N28" s="72"/>
      <c r="O28" s="177" t="str">
        <f ca="1">IF(N28="","", INDIRECT("base!"&amp;ADDRESS(MATCH(N28,base!$C$2:'base'!$C$133,0)+1,4,4)))</f>
        <v/>
      </c>
      <c r="P28" s="66"/>
      <c r="Q28" s="177" t="str">
        <f ca="1">IF(P28="","", INDIRECT("base!"&amp;ADDRESS(MATCH(CONCATENATE(N28,"|",P28),base!$G$2:'base'!$G$1817,0)+1,6,4)))</f>
        <v/>
      </c>
      <c r="R28" s="66" t="s">
        <v>3691</v>
      </c>
    </row>
    <row r="29" spans="1:18" x14ac:dyDescent="0.25">
      <c r="A29" s="164">
        <v>1</v>
      </c>
      <c r="B29" s="176">
        <f>IF(AND(G29&lt;&gt;"",H29&gt;0,I29&lt;&gt;"",J29&lt;&gt;0,K29&lt;&gt;0),COUNT($B$11:B28)+1,"")</f>
        <v>18</v>
      </c>
      <c r="C29" s="188" t="s">
        <v>4082</v>
      </c>
      <c r="D29" s="188" t="s">
        <v>3792</v>
      </c>
      <c r="E29" s="188">
        <v>12138</v>
      </c>
      <c r="F29" s="179">
        <v>45541</v>
      </c>
      <c r="G29" s="193" t="s">
        <v>4083</v>
      </c>
      <c r="H29" s="190">
        <v>4</v>
      </c>
      <c r="I29" s="186" t="s">
        <v>3701</v>
      </c>
      <c r="J29" s="192">
        <v>27.8</v>
      </c>
      <c r="K29" s="154">
        <f t="shared" si="0"/>
        <v>111.2</v>
      </c>
      <c r="L29" s="146">
        <v>0.21249999999999999</v>
      </c>
      <c r="M29" s="146">
        <v>1.1288</v>
      </c>
      <c r="N29" s="72"/>
      <c r="O29" s="177" t="str">
        <f ca="1">IF(N29="","", INDIRECT("base!"&amp;ADDRESS(MATCH(N29,base!$C$2:'base'!$C$133,0)+1,4,4)))</f>
        <v/>
      </c>
      <c r="P29" s="66"/>
      <c r="Q29" s="177" t="str">
        <f ca="1">IF(P29="","", INDIRECT("base!"&amp;ADDRESS(MATCH(CONCATENATE(N29,"|",P29),base!$G$2:'base'!$G$1817,0)+1,6,4)))</f>
        <v/>
      </c>
      <c r="R29" s="66" t="s">
        <v>3691</v>
      </c>
    </row>
    <row r="30" spans="1:18" x14ac:dyDescent="0.25">
      <c r="A30" s="164">
        <v>1</v>
      </c>
      <c r="B30" s="176">
        <f>IF(AND(G30&lt;&gt;"",H30&gt;0,I30&lt;&gt;"",J30&lt;&gt;0,K30&lt;&gt;0),COUNT($B$11:B29)+1,"")</f>
        <v>19</v>
      </c>
      <c r="C30" s="183" t="s">
        <v>4084</v>
      </c>
      <c r="D30" s="183" t="s">
        <v>3792</v>
      </c>
      <c r="E30" s="194">
        <v>12137</v>
      </c>
      <c r="F30" s="179">
        <v>45542</v>
      </c>
      <c r="G30" s="195" t="s">
        <v>4085</v>
      </c>
      <c r="H30" s="185">
        <v>4</v>
      </c>
      <c r="I30" s="186" t="s">
        <v>3701</v>
      </c>
      <c r="J30" s="187">
        <v>39.28</v>
      </c>
      <c r="K30" s="154">
        <f t="shared" si="0"/>
        <v>157.12</v>
      </c>
      <c r="L30" s="146">
        <v>0.21249999999999999</v>
      </c>
      <c r="M30" s="146">
        <v>1.1288</v>
      </c>
      <c r="N30" s="72"/>
      <c r="O30" s="177" t="str">
        <f ca="1">IF(N30="","", INDIRECT("base!"&amp;ADDRESS(MATCH(N30,base!$C$2:'base'!$C$133,0)+1,4,4)))</f>
        <v/>
      </c>
      <c r="P30" s="66"/>
      <c r="Q30" s="177" t="str">
        <f ca="1">IF(P30="","", INDIRECT("base!"&amp;ADDRESS(MATCH(CONCATENATE(N30,"|",P30),base!$G$2:'base'!$G$1817,0)+1,6,4)))</f>
        <v/>
      </c>
      <c r="R30" s="66" t="s">
        <v>3691</v>
      </c>
    </row>
    <row r="31" spans="1:18" x14ac:dyDescent="0.25">
      <c r="A31" s="164">
        <v>1</v>
      </c>
      <c r="B31" s="176">
        <f>IF(AND(G31&lt;&gt;"",H31&gt;0,I31&lt;&gt;"",J31&lt;&gt;0,K31&lt;&gt;0),COUNT($B$11:B30)+1,"")</f>
        <v>20</v>
      </c>
      <c r="C31" s="188" t="s">
        <v>4086</v>
      </c>
      <c r="D31" s="183" t="s">
        <v>3792</v>
      </c>
      <c r="E31" s="194">
        <v>11853</v>
      </c>
      <c r="F31" s="179">
        <v>45543</v>
      </c>
      <c r="G31" s="193" t="s">
        <v>4087</v>
      </c>
      <c r="H31" s="190">
        <v>4</v>
      </c>
      <c r="I31" s="186" t="s">
        <v>3701</v>
      </c>
      <c r="J31" s="192">
        <v>56.51</v>
      </c>
      <c r="K31" s="154">
        <f t="shared" si="0"/>
        <v>226.04</v>
      </c>
      <c r="L31" s="146">
        <v>0.21249999999999999</v>
      </c>
      <c r="M31" s="146">
        <v>1.1288</v>
      </c>
      <c r="N31" s="72"/>
      <c r="O31" s="177" t="str">
        <f ca="1">IF(N31="","", INDIRECT("base!"&amp;ADDRESS(MATCH(N31,base!$C$2:'base'!$C$133,0)+1,4,4)))</f>
        <v/>
      </c>
      <c r="P31" s="66"/>
      <c r="Q31" s="177" t="str">
        <f ca="1">IF(P31="","", INDIRECT("base!"&amp;ADDRESS(MATCH(CONCATENATE(N31,"|",P31),base!$G$2:'base'!$G$1817,0)+1,6,4)))</f>
        <v/>
      </c>
      <c r="R31" s="66" t="s">
        <v>3691</v>
      </c>
    </row>
    <row r="32" spans="1:18" ht="25.5" x14ac:dyDescent="0.25">
      <c r="A32" s="164">
        <v>1</v>
      </c>
      <c r="B32" s="176">
        <f>IF(AND(G32&lt;&gt;"",H32&gt;0,I32&lt;&gt;"",J32&lt;&gt;0,K32&lt;&gt;0),COUNT($B$11:B31)+1,"")</f>
        <v>21</v>
      </c>
      <c r="C32" s="188" t="s">
        <v>4088</v>
      </c>
      <c r="D32" s="183" t="s">
        <v>3792</v>
      </c>
      <c r="E32" s="194">
        <v>11853</v>
      </c>
      <c r="F32" s="179">
        <v>45544</v>
      </c>
      <c r="G32" s="193" t="s">
        <v>4089</v>
      </c>
      <c r="H32" s="190">
        <v>2</v>
      </c>
      <c r="I32" s="186" t="s">
        <v>3701</v>
      </c>
      <c r="J32" s="192">
        <v>56.51</v>
      </c>
      <c r="K32" s="154">
        <f t="shared" si="0"/>
        <v>113.02</v>
      </c>
      <c r="L32" s="146">
        <v>0.21249999999999999</v>
      </c>
      <c r="M32" s="146">
        <v>1.1288</v>
      </c>
      <c r="N32" s="72"/>
      <c r="O32" s="177" t="str">
        <f ca="1">IF(N32="","", INDIRECT("base!"&amp;ADDRESS(MATCH(N32,base!$C$2:'base'!$C$133,0)+1,4,4)))</f>
        <v/>
      </c>
      <c r="P32" s="66"/>
      <c r="Q32" s="177" t="str">
        <f ca="1">IF(P32="","", INDIRECT("base!"&amp;ADDRESS(MATCH(CONCATENATE(N32,"|",P32),base!$G$2:'base'!$G$1817,0)+1,6,4)))</f>
        <v/>
      </c>
      <c r="R32" s="66" t="s">
        <v>3691</v>
      </c>
    </row>
    <row r="33" spans="1:18" x14ac:dyDescent="0.25">
      <c r="A33" s="164">
        <v>1</v>
      </c>
      <c r="B33" s="176">
        <f>IF(AND(G33&lt;&gt;"",H33&gt;0,I33&lt;&gt;"",J33&lt;&gt;0,K33&lt;&gt;0),COUNT($B$11:B32)+1,"")</f>
        <v>22</v>
      </c>
      <c r="C33" s="188" t="s">
        <v>4090</v>
      </c>
      <c r="D33" s="183" t="s">
        <v>3792</v>
      </c>
      <c r="E33" s="194">
        <v>11853</v>
      </c>
      <c r="F33" s="179">
        <v>45545</v>
      </c>
      <c r="G33" s="193" t="s">
        <v>4091</v>
      </c>
      <c r="H33" s="190">
        <v>4</v>
      </c>
      <c r="I33" s="186" t="s">
        <v>3701</v>
      </c>
      <c r="J33" s="192">
        <v>56.51</v>
      </c>
      <c r="K33" s="154">
        <f t="shared" si="0"/>
        <v>226.04</v>
      </c>
      <c r="L33" s="146">
        <v>0.21249999999999999</v>
      </c>
      <c r="M33" s="146">
        <v>1.1288</v>
      </c>
      <c r="N33" s="72"/>
      <c r="O33" s="177" t="str">
        <f ca="1">IF(N33="","", INDIRECT("base!"&amp;ADDRESS(MATCH(N33,base!$C$2:'base'!$C$133,0)+1,4,4)))</f>
        <v/>
      </c>
      <c r="P33" s="66"/>
      <c r="Q33" s="177" t="str">
        <f ca="1">IF(P33="","", INDIRECT("base!"&amp;ADDRESS(MATCH(CONCATENATE(N33,"|",P33),base!$G$2:'base'!$G$1817,0)+1,6,4)))</f>
        <v/>
      </c>
      <c r="R33" s="66" t="s">
        <v>3691</v>
      </c>
    </row>
    <row r="34" spans="1:18" x14ac:dyDescent="0.25">
      <c r="A34" s="164">
        <v>1</v>
      </c>
      <c r="B34" s="176">
        <f>IF(AND(G34&lt;&gt;"",H34&gt;0,I34&lt;&gt;"",J34&lt;&gt;0,K34&lt;&gt;0),COUNT($B$11:B33)+1,"")</f>
        <v>23</v>
      </c>
      <c r="C34" s="188" t="s">
        <v>4092</v>
      </c>
      <c r="D34" s="188" t="s">
        <v>4032</v>
      </c>
      <c r="E34" s="188">
        <v>55861</v>
      </c>
      <c r="F34" s="179">
        <v>45546</v>
      </c>
      <c r="G34" s="189" t="s">
        <v>4093</v>
      </c>
      <c r="H34" s="190">
        <v>3</v>
      </c>
      <c r="I34" s="186" t="s">
        <v>3701</v>
      </c>
      <c r="J34" s="192">
        <v>166.8</v>
      </c>
      <c r="K34" s="154">
        <f t="shared" si="0"/>
        <v>500.4</v>
      </c>
      <c r="L34" s="146">
        <v>0.21249999999999999</v>
      </c>
      <c r="M34" s="146">
        <v>1.1288</v>
      </c>
      <c r="N34" s="72"/>
      <c r="O34" s="177" t="str">
        <f ca="1">IF(N34="","", INDIRECT("base!"&amp;ADDRESS(MATCH(N34,base!$C$2:'base'!$C$133,0)+1,4,4)))</f>
        <v/>
      </c>
      <c r="P34" s="66"/>
      <c r="Q34" s="177" t="str">
        <f ca="1">IF(P34="","", INDIRECT("base!"&amp;ADDRESS(MATCH(CONCATENATE(N34,"|",P34),base!$G$2:'base'!$G$1817,0)+1,6,4)))</f>
        <v/>
      </c>
      <c r="R34" s="66" t="s">
        <v>3691</v>
      </c>
    </row>
    <row r="35" spans="1:18" x14ac:dyDescent="0.25">
      <c r="A35" s="164">
        <v>1</v>
      </c>
      <c r="B35" s="176">
        <f>IF(AND(G35&lt;&gt;"",H35&gt;0,I35&lt;&gt;"",J35&lt;&gt;0,K35&lt;&gt;0),COUNT($B$11:B34)+1,"")</f>
        <v>24</v>
      </c>
      <c r="C35" s="188" t="s">
        <v>4094</v>
      </c>
      <c r="D35" s="188" t="s">
        <v>4032</v>
      </c>
      <c r="E35" s="188">
        <v>55279</v>
      </c>
      <c r="F35" s="179">
        <v>45547</v>
      </c>
      <c r="G35" s="189" t="s">
        <v>4095</v>
      </c>
      <c r="H35" s="190">
        <v>1</v>
      </c>
      <c r="I35" s="186" t="s">
        <v>3701</v>
      </c>
      <c r="J35" s="192">
        <v>746.69</v>
      </c>
      <c r="K35" s="154">
        <f t="shared" si="0"/>
        <v>746.69</v>
      </c>
      <c r="L35" s="146">
        <v>0.21249999999999999</v>
      </c>
      <c r="M35" s="146">
        <v>1.1288</v>
      </c>
      <c r="N35" s="72"/>
      <c r="O35" s="177" t="str">
        <f ca="1">IF(N35="","", INDIRECT("base!"&amp;ADDRESS(MATCH(N35,base!$C$2:'base'!$C$133,0)+1,4,4)))</f>
        <v/>
      </c>
      <c r="P35" s="66"/>
      <c r="Q35" s="177" t="str">
        <f ca="1">IF(P35="","", INDIRECT("base!"&amp;ADDRESS(MATCH(CONCATENATE(N35,"|",P35),base!$G$2:'base'!$G$1817,0)+1,6,4)))</f>
        <v/>
      </c>
      <c r="R35" s="66" t="s">
        <v>3691</v>
      </c>
    </row>
    <row r="36" spans="1:18" x14ac:dyDescent="0.25">
      <c r="A36" s="164">
        <v>1</v>
      </c>
      <c r="B36" s="176">
        <f>IF(AND(G36&lt;&gt;"",H36&gt;0,I36&lt;&gt;"",J36&lt;&gt;0,K36&lt;&gt;0),COUNT($B$11:B35)+1,"")</f>
        <v>25</v>
      </c>
      <c r="C36" s="188" t="s">
        <v>4096</v>
      </c>
      <c r="D36" s="188" t="s">
        <v>3793</v>
      </c>
      <c r="E36" s="188" t="s">
        <v>4097</v>
      </c>
      <c r="F36" s="179">
        <v>45536</v>
      </c>
      <c r="G36" s="189" t="s">
        <v>4098</v>
      </c>
      <c r="H36" s="190">
        <v>8</v>
      </c>
      <c r="I36" s="186" t="s">
        <v>3701</v>
      </c>
      <c r="J36" s="192">
        <v>405.22</v>
      </c>
      <c r="K36" s="154">
        <f t="shared" si="0"/>
        <v>3241.76</v>
      </c>
      <c r="L36" s="146">
        <v>0.21249999999999999</v>
      </c>
      <c r="M36" s="146">
        <v>1.1288</v>
      </c>
      <c r="N36" s="72"/>
      <c r="O36" s="177" t="str">
        <f ca="1">IF(N36="","", INDIRECT("base!"&amp;ADDRESS(MATCH(N36,base!$C$2:'base'!$C$133,0)+1,4,4)))</f>
        <v/>
      </c>
      <c r="P36" s="66"/>
      <c r="Q36" s="177" t="str">
        <f ca="1">IF(P36="","", INDIRECT("base!"&amp;ADDRESS(MATCH(CONCATENATE(N36,"|",P36),base!$G$2:'base'!$G$1817,0)+1,6,4)))</f>
        <v/>
      </c>
      <c r="R36" s="66" t="s">
        <v>3691</v>
      </c>
    </row>
    <row r="37" spans="1:18" x14ac:dyDescent="0.25">
      <c r="A37" s="164">
        <v>1</v>
      </c>
      <c r="B37" s="176">
        <f>IF(AND(G37&lt;&gt;"",H37&gt;0,I37&lt;&gt;"",J37&lt;&gt;0,K37&lt;&gt;0),COUNT($B$11:B36)+1,"")</f>
        <v>26</v>
      </c>
      <c r="C37" s="188" t="s">
        <v>4099</v>
      </c>
      <c r="D37" s="188" t="s">
        <v>3792</v>
      </c>
      <c r="E37" s="188">
        <v>1512</v>
      </c>
      <c r="F37" s="179">
        <v>45537</v>
      </c>
      <c r="G37" s="193" t="s">
        <v>4100</v>
      </c>
      <c r="H37" s="190">
        <v>4</v>
      </c>
      <c r="I37" s="186" t="s">
        <v>3701</v>
      </c>
      <c r="J37" s="192">
        <v>70.319999999999993</v>
      </c>
      <c r="K37" s="154">
        <f t="shared" si="0"/>
        <v>281.27999999999997</v>
      </c>
      <c r="L37" s="146">
        <v>0.21249999999999999</v>
      </c>
      <c r="M37" s="146">
        <v>1.1288</v>
      </c>
      <c r="N37" s="72"/>
      <c r="O37" s="177" t="str">
        <f ca="1">IF(N37="","", INDIRECT("base!"&amp;ADDRESS(MATCH(N37,base!$C$2:'base'!$C$133,0)+1,4,4)))</f>
        <v/>
      </c>
      <c r="P37" s="66"/>
      <c r="Q37" s="177" t="str">
        <f ca="1">IF(P37="","", INDIRECT("base!"&amp;ADDRESS(MATCH(CONCATENATE(N37,"|",P37),base!$G$2:'base'!$G$1817,0)+1,6,4)))</f>
        <v/>
      </c>
      <c r="R37" s="66" t="s">
        <v>3691</v>
      </c>
    </row>
    <row r="38" spans="1:18" ht="25.5" x14ac:dyDescent="0.25">
      <c r="A38" s="164">
        <v>1</v>
      </c>
      <c r="B38" s="176">
        <f>IF(AND(G38&lt;&gt;"",H38&gt;0,I38&lt;&gt;"",J38&lt;&gt;0,K38&lt;&gt;0),COUNT($B$11:B37)+1,"")</f>
        <v>27</v>
      </c>
      <c r="C38" s="188" t="s">
        <v>4101</v>
      </c>
      <c r="D38" s="188" t="s">
        <v>3776</v>
      </c>
      <c r="E38" s="188">
        <v>98524</v>
      </c>
      <c r="F38" s="179">
        <v>45538</v>
      </c>
      <c r="G38" s="189" t="s">
        <v>4102</v>
      </c>
      <c r="H38" s="190">
        <v>1600</v>
      </c>
      <c r="I38" s="191" t="s">
        <v>3695</v>
      </c>
      <c r="J38" s="192">
        <v>5.96</v>
      </c>
      <c r="K38" s="154">
        <f t="shared" si="0"/>
        <v>9536</v>
      </c>
      <c r="L38" s="146">
        <v>0.21249999999999999</v>
      </c>
      <c r="M38" s="146">
        <v>1.1288</v>
      </c>
      <c r="N38" s="72"/>
      <c r="O38" s="177" t="str">
        <f ca="1">IF(N38="","", INDIRECT("base!"&amp;ADDRESS(MATCH(N38,base!$C$2:'base'!$C$133,0)+1,4,4)))</f>
        <v/>
      </c>
      <c r="P38" s="66"/>
      <c r="Q38" s="177" t="str">
        <f ca="1">IF(P38="","", INDIRECT("base!"&amp;ADDRESS(MATCH(CONCATENATE(N38,"|",P38),base!$G$2:'base'!$G$1817,0)+1,6,4)))</f>
        <v/>
      </c>
      <c r="R38" s="66" t="s">
        <v>3691</v>
      </c>
    </row>
    <row r="39" spans="1:18" ht="25.5" x14ac:dyDescent="0.25">
      <c r="A39" s="164">
        <v>1</v>
      </c>
      <c r="B39" s="176">
        <f>IF(AND(G39&lt;&gt;"",H39&gt;0,I39&lt;&gt;"",J39&lt;&gt;0,K39&lt;&gt;0),COUNT($B$11:B38)+1,"")</f>
        <v>28</v>
      </c>
      <c r="C39" s="188" t="s">
        <v>4103</v>
      </c>
      <c r="D39" s="188" t="s">
        <v>3776</v>
      </c>
      <c r="E39" s="188">
        <v>97625</v>
      </c>
      <c r="F39" s="179">
        <v>45539</v>
      </c>
      <c r="G39" s="189" t="s">
        <v>4104</v>
      </c>
      <c r="H39" s="190">
        <v>60</v>
      </c>
      <c r="I39" s="191" t="s">
        <v>3696</v>
      </c>
      <c r="J39" s="192">
        <v>71.92</v>
      </c>
      <c r="K39" s="154">
        <f t="shared" si="0"/>
        <v>4315.2</v>
      </c>
      <c r="L39" s="146">
        <v>0.21249999999999999</v>
      </c>
      <c r="M39" s="146">
        <v>1.1288</v>
      </c>
      <c r="N39" s="72"/>
      <c r="O39" s="177" t="str">
        <f ca="1">IF(N39="","", INDIRECT("base!"&amp;ADDRESS(MATCH(N39,base!$C$2:'base'!$C$133,0)+1,4,4)))</f>
        <v/>
      </c>
      <c r="P39" s="66"/>
      <c r="Q39" s="177" t="str">
        <f ca="1">IF(P39="","", INDIRECT("base!"&amp;ADDRESS(MATCH(CONCATENATE(N39,"|",P39),base!$G$2:'base'!$G$1817,0)+1,6,4)))</f>
        <v/>
      </c>
      <c r="R39" s="66" t="s">
        <v>3691</v>
      </c>
    </row>
    <row r="40" spans="1:18" ht="25.5" x14ac:dyDescent="0.25">
      <c r="A40" s="164">
        <v>1</v>
      </c>
      <c r="B40" s="176">
        <f>IF(AND(G40&lt;&gt;"",H40&gt;0,I40&lt;&gt;"",J40&lt;&gt;0,K40&lt;&gt;0),COUNT($B$11:B39)+1,"")</f>
        <v>29</v>
      </c>
      <c r="C40" s="188" t="s">
        <v>4105</v>
      </c>
      <c r="D40" s="188" t="s">
        <v>3776</v>
      </c>
      <c r="E40" s="188">
        <v>98528</v>
      </c>
      <c r="F40" s="179">
        <v>45540</v>
      </c>
      <c r="G40" s="189" t="s">
        <v>4106</v>
      </c>
      <c r="H40" s="190">
        <v>5</v>
      </c>
      <c r="I40" s="186" t="s">
        <v>3701</v>
      </c>
      <c r="J40" s="192">
        <v>365.55</v>
      </c>
      <c r="K40" s="154">
        <f t="shared" si="0"/>
        <v>1827.75</v>
      </c>
      <c r="L40" s="146">
        <v>0.21249999999999999</v>
      </c>
      <c r="M40" s="146">
        <v>1.1288</v>
      </c>
      <c r="N40" s="72"/>
      <c r="O40" s="177" t="str">
        <f ca="1">IF(N40="","", INDIRECT("base!"&amp;ADDRESS(MATCH(N40,base!$C$2:'base'!$C$133,0)+1,4,4)))</f>
        <v/>
      </c>
      <c r="P40" s="66"/>
      <c r="Q40" s="177" t="str">
        <f ca="1">IF(P40="","", INDIRECT("base!"&amp;ADDRESS(MATCH(CONCATENATE(N40,"|",P40),base!$G$2:'base'!$G$1817,0)+1,6,4)))</f>
        <v/>
      </c>
      <c r="R40" s="66" t="s">
        <v>3691</v>
      </c>
    </row>
    <row r="41" spans="1:18" ht="51" x14ac:dyDescent="0.25">
      <c r="A41" s="164">
        <v>1</v>
      </c>
      <c r="B41" s="176">
        <f>IF(AND(G41&lt;&gt;"",H41&gt;0,I41&lt;&gt;"",J41&lt;&gt;0,K41&lt;&gt;0),COUNT($B$11:B40)+1,"")</f>
        <v>30</v>
      </c>
      <c r="C41" s="188" t="s">
        <v>4107</v>
      </c>
      <c r="D41" s="188" t="s">
        <v>3776</v>
      </c>
      <c r="E41" s="188">
        <v>100981</v>
      </c>
      <c r="F41" s="179">
        <v>45541</v>
      </c>
      <c r="G41" s="189" t="s">
        <v>4108</v>
      </c>
      <c r="H41" s="190">
        <v>180</v>
      </c>
      <c r="I41" s="191" t="s">
        <v>3696</v>
      </c>
      <c r="J41" s="192">
        <v>110.03</v>
      </c>
      <c r="K41" s="154">
        <f t="shared" si="0"/>
        <v>19805.400000000001</v>
      </c>
      <c r="L41" s="146">
        <v>0.21249999999999999</v>
      </c>
      <c r="M41" s="146">
        <v>1.1288</v>
      </c>
      <c r="N41" s="72"/>
      <c r="O41" s="177" t="str">
        <f ca="1">IF(N41="","", INDIRECT("base!"&amp;ADDRESS(MATCH(N41,base!$C$2:'base'!$C$133,0)+1,4,4)))</f>
        <v/>
      </c>
      <c r="P41" s="66"/>
      <c r="Q41" s="177" t="str">
        <f ca="1">IF(P41="","", INDIRECT("base!"&amp;ADDRESS(MATCH(CONCATENATE(N41,"|",P41),base!$G$2:'base'!$G$1817,0)+1,6,4)))</f>
        <v/>
      </c>
      <c r="R41" s="66" t="s">
        <v>3691</v>
      </c>
    </row>
    <row r="42" spans="1:18" ht="63.75" x14ac:dyDescent="0.25">
      <c r="A42" s="164">
        <v>1</v>
      </c>
      <c r="B42" s="176">
        <f>IF(AND(G42&lt;&gt;"",H42&gt;0,I42&lt;&gt;"",J42&lt;&gt;0,K42&lt;&gt;0),COUNT($B$11:B41)+1,"")</f>
        <v>31</v>
      </c>
      <c r="C42" s="188" t="s">
        <v>4109</v>
      </c>
      <c r="D42" s="188" t="s">
        <v>3776</v>
      </c>
      <c r="E42" s="188">
        <v>101206</v>
      </c>
      <c r="F42" s="179">
        <v>45542</v>
      </c>
      <c r="G42" s="189" t="s">
        <v>4110</v>
      </c>
      <c r="H42" s="190">
        <v>120</v>
      </c>
      <c r="I42" s="191" t="s">
        <v>3696</v>
      </c>
      <c r="J42" s="192">
        <v>16.62</v>
      </c>
      <c r="K42" s="154">
        <f t="shared" si="0"/>
        <v>1994.4</v>
      </c>
      <c r="L42" s="146">
        <v>0.21249999999999999</v>
      </c>
      <c r="M42" s="146">
        <v>1.1288</v>
      </c>
      <c r="N42" s="72"/>
      <c r="O42" s="177" t="str">
        <f ca="1">IF(N42="","", INDIRECT("base!"&amp;ADDRESS(MATCH(N42,base!$C$2:'base'!$C$133,0)+1,4,4)))</f>
        <v/>
      </c>
      <c r="P42" s="66"/>
      <c r="Q42" s="177" t="str">
        <f ca="1">IF(P42="","", INDIRECT("base!"&amp;ADDRESS(MATCH(CONCATENATE(N42,"|",P42),base!$G$2:'base'!$G$1817,0)+1,6,4)))</f>
        <v/>
      </c>
      <c r="R42" s="66" t="s">
        <v>3691</v>
      </c>
    </row>
    <row r="43" spans="1:18" ht="38.25" x14ac:dyDescent="0.25">
      <c r="A43" s="164">
        <v>1</v>
      </c>
      <c r="B43" s="176">
        <f>IF(AND(G43&lt;&gt;"",H43&gt;0,I43&lt;&gt;"",J43&lt;&gt;0,K43&lt;&gt;0),COUNT($B$11:B42)+1,"")</f>
        <v>32</v>
      </c>
      <c r="C43" s="188" t="s">
        <v>4111</v>
      </c>
      <c r="D43" s="188" t="s">
        <v>3776</v>
      </c>
      <c r="E43" s="188">
        <v>96385</v>
      </c>
      <c r="F43" s="179">
        <v>45543</v>
      </c>
      <c r="G43" s="189" t="s">
        <v>4112</v>
      </c>
      <c r="H43" s="190">
        <v>834.93</v>
      </c>
      <c r="I43" s="191" t="s">
        <v>3696</v>
      </c>
      <c r="J43" s="192">
        <v>15.87</v>
      </c>
      <c r="K43" s="154">
        <f t="shared" si="0"/>
        <v>13250.34</v>
      </c>
      <c r="L43" s="146">
        <v>0.21249999999999999</v>
      </c>
      <c r="M43" s="146">
        <v>1.1288</v>
      </c>
      <c r="N43" s="72"/>
      <c r="O43" s="177" t="str">
        <f ca="1">IF(N43="","", INDIRECT("base!"&amp;ADDRESS(MATCH(N43,base!$C$2:'base'!$C$133,0)+1,4,4)))</f>
        <v/>
      </c>
      <c r="P43" s="66"/>
      <c r="Q43" s="177" t="str">
        <f ca="1">IF(P43="","", INDIRECT("base!"&amp;ADDRESS(MATCH(CONCATENATE(N43,"|",P43),base!$G$2:'base'!$G$1817,0)+1,6,4)))</f>
        <v/>
      </c>
      <c r="R43" s="66" t="s">
        <v>3691</v>
      </c>
    </row>
    <row r="44" spans="1:18" ht="25.5" x14ac:dyDescent="0.25">
      <c r="A44" s="164">
        <v>1</v>
      </c>
      <c r="B44" s="176">
        <f>IF(AND(G44&lt;&gt;"",H44&gt;0,I44&lt;&gt;"",J44&lt;&gt;0,K44&lt;&gt;0),COUNT($B$11:B43)+1,"")</f>
        <v>33</v>
      </c>
      <c r="C44" s="188" t="s">
        <v>4113</v>
      </c>
      <c r="D44" s="188" t="s">
        <v>3776</v>
      </c>
      <c r="E44" s="188">
        <v>6077</v>
      </c>
      <c r="F44" s="179">
        <v>45544</v>
      </c>
      <c r="G44" s="189" t="s">
        <v>4114</v>
      </c>
      <c r="H44" s="190">
        <v>817.93</v>
      </c>
      <c r="I44" s="191" t="s">
        <v>3696</v>
      </c>
      <c r="J44" s="192">
        <v>40.9</v>
      </c>
      <c r="K44" s="154">
        <f t="shared" si="0"/>
        <v>33453.339999999997</v>
      </c>
      <c r="L44" s="146">
        <v>0.15579999999999999</v>
      </c>
      <c r="M44" s="146">
        <v>1.1288</v>
      </c>
      <c r="N44" s="72"/>
      <c r="O44" s="177" t="str">
        <f ca="1">IF(N44="","", INDIRECT("base!"&amp;ADDRESS(MATCH(N44,base!$C$2:'base'!$C$133,0)+1,4,4)))</f>
        <v/>
      </c>
      <c r="P44" s="66"/>
      <c r="Q44" s="177" t="str">
        <f ca="1">IF(P44="","", INDIRECT("base!"&amp;ADDRESS(MATCH(CONCATENATE(N44,"|",P44),base!$G$2:'base'!$G$1817,0)+1,6,4)))</f>
        <v/>
      </c>
      <c r="R44" s="66" t="s">
        <v>3691</v>
      </c>
    </row>
    <row r="45" spans="1:18" ht="25.5" x14ac:dyDescent="0.25">
      <c r="A45" s="164">
        <v>1</v>
      </c>
      <c r="B45" s="176">
        <f>IF(AND(G45&lt;&gt;"",H45&gt;0,I45&lt;&gt;"",J45&lt;&gt;0,K45&lt;&gt;0),COUNT($B$11:B44)+1,"")</f>
        <v>34</v>
      </c>
      <c r="C45" s="188" t="s">
        <v>4115</v>
      </c>
      <c r="D45" s="188" t="s">
        <v>3776</v>
      </c>
      <c r="E45" s="188">
        <v>100574</v>
      </c>
      <c r="F45" s="179">
        <v>45545</v>
      </c>
      <c r="G45" s="189" t="s">
        <v>4116</v>
      </c>
      <c r="H45" s="180">
        <v>817.93</v>
      </c>
      <c r="I45" s="191" t="s">
        <v>3696</v>
      </c>
      <c r="J45" s="181">
        <v>1.8</v>
      </c>
      <c r="K45" s="154">
        <f t="shared" si="0"/>
        <v>1472.27</v>
      </c>
      <c r="L45" s="146">
        <v>0.21249999999999999</v>
      </c>
      <c r="M45" s="146">
        <v>1.1288</v>
      </c>
      <c r="N45" s="72"/>
      <c r="O45" s="177" t="str">
        <f ca="1">IF(N45="","", INDIRECT("base!"&amp;ADDRESS(MATCH(N45,base!$C$2:'base'!$C$133,0)+1,4,4)))</f>
        <v/>
      </c>
      <c r="P45" s="66"/>
      <c r="Q45" s="177" t="str">
        <f ca="1">IF(P45="","", INDIRECT("base!"&amp;ADDRESS(MATCH(CONCATENATE(N45,"|",P45),base!$G$2:'base'!$G$1817,0)+1,6,4)))</f>
        <v/>
      </c>
      <c r="R45" s="66" t="s">
        <v>3691</v>
      </c>
    </row>
    <row r="46" spans="1:18" ht="38.25" x14ac:dyDescent="0.25">
      <c r="A46" s="164">
        <v>1</v>
      </c>
      <c r="B46" s="176">
        <f>IF(AND(G46&lt;&gt;"",H46&gt;0,I46&lt;&gt;"",J46&lt;&gt;0,K46&lt;&gt;0),COUNT($B$11:B45)+1,"")</f>
        <v>35</v>
      </c>
      <c r="C46" s="188" t="s">
        <v>4117</v>
      </c>
      <c r="D46" s="188" t="s">
        <v>3776</v>
      </c>
      <c r="E46" s="188">
        <v>95875</v>
      </c>
      <c r="F46" s="179">
        <v>45546</v>
      </c>
      <c r="G46" s="189" t="s">
        <v>4118</v>
      </c>
      <c r="H46" s="180">
        <v>4089.6499999999996</v>
      </c>
      <c r="I46" s="196" t="s">
        <v>3765</v>
      </c>
      <c r="J46" s="181">
        <v>3.12</v>
      </c>
      <c r="K46" s="154">
        <f t="shared" si="0"/>
        <v>12759.71</v>
      </c>
      <c r="L46" s="146">
        <v>0.21249999999999999</v>
      </c>
      <c r="M46" s="146">
        <v>1.1288</v>
      </c>
      <c r="N46" s="72"/>
      <c r="O46" s="177" t="str">
        <f ca="1">IF(N46="","", INDIRECT("base!"&amp;ADDRESS(MATCH(N46,base!$C$2:'base'!$C$133,0)+1,4,4)))</f>
        <v/>
      </c>
      <c r="P46" s="66"/>
      <c r="Q46" s="177" t="str">
        <f ca="1">IF(P46="","", INDIRECT("base!"&amp;ADDRESS(MATCH(CONCATENATE(N46,"|",P46),base!$G$2:'base'!$G$1817,0)+1,6,4)))</f>
        <v/>
      </c>
      <c r="R46" s="66" t="s">
        <v>3691</v>
      </c>
    </row>
    <row r="47" spans="1:18" x14ac:dyDescent="0.25">
      <c r="A47" s="164">
        <v>1</v>
      </c>
      <c r="B47" s="176">
        <f>IF(AND(G47&lt;&gt;"",H47&gt;0,I47&lt;&gt;"",J47&lt;&gt;0,K47&lt;&gt;0),COUNT($B$11:B46)+1,"")</f>
        <v>36</v>
      </c>
      <c r="C47" s="188" t="s">
        <v>4119</v>
      </c>
      <c r="D47" s="183" t="s">
        <v>3800</v>
      </c>
      <c r="E47" s="188">
        <v>79</v>
      </c>
      <c r="F47" s="179">
        <v>45547</v>
      </c>
      <c r="G47" s="189" t="s">
        <v>4120</v>
      </c>
      <c r="H47" s="180">
        <v>1</v>
      </c>
      <c r="I47" s="186" t="s">
        <v>3701</v>
      </c>
      <c r="J47" s="181">
        <v>2337.62</v>
      </c>
      <c r="K47" s="154">
        <f t="shared" si="0"/>
        <v>2337.62</v>
      </c>
      <c r="L47" s="146">
        <v>0.21249999999999999</v>
      </c>
      <c r="M47" s="146">
        <v>1.1288</v>
      </c>
      <c r="N47" s="72"/>
      <c r="O47" s="177" t="str">
        <f ca="1">IF(N47="","", INDIRECT("base!"&amp;ADDRESS(MATCH(N47,base!$C$2:'base'!$C$133,0)+1,4,4)))</f>
        <v/>
      </c>
      <c r="P47" s="66"/>
      <c r="Q47" s="177" t="str">
        <f ca="1">IF(P47="","", INDIRECT("base!"&amp;ADDRESS(MATCH(CONCATENATE(N47,"|",P47),base!$G$2:'base'!$G$1817,0)+1,6,4)))</f>
        <v/>
      </c>
      <c r="R47" s="66" t="s">
        <v>3691</v>
      </c>
    </row>
    <row r="48" spans="1:18" ht="38.25" x14ac:dyDescent="0.25">
      <c r="A48" s="164">
        <v>1</v>
      </c>
      <c r="B48" s="176">
        <f>IF(AND(G48&lt;&gt;"",H48&gt;0,I48&lt;&gt;"",J48&lt;&gt;0,K48&lt;&gt;0),COUNT($B$11:B47)+1,"")</f>
        <v>37</v>
      </c>
      <c r="C48" s="188" t="s">
        <v>4121</v>
      </c>
      <c r="D48" s="188" t="s">
        <v>3776</v>
      </c>
      <c r="E48" s="197">
        <v>100651</v>
      </c>
      <c r="F48" s="179">
        <v>45536</v>
      </c>
      <c r="G48" s="198" t="s">
        <v>4122</v>
      </c>
      <c r="H48" s="180">
        <v>2500</v>
      </c>
      <c r="I48" s="196" t="s">
        <v>3694</v>
      </c>
      <c r="J48" s="181">
        <v>179.53</v>
      </c>
      <c r="K48" s="154">
        <f t="shared" si="0"/>
        <v>448825</v>
      </c>
      <c r="L48" s="146">
        <v>0.21249999999999999</v>
      </c>
      <c r="M48" s="146">
        <v>1.1288</v>
      </c>
      <c r="N48" s="72"/>
      <c r="O48" s="177" t="str">
        <f ca="1">IF(N48="","", INDIRECT("base!"&amp;ADDRESS(MATCH(N48,base!$C$2:'base'!$C$133,0)+1,4,4)))</f>
        <v/>
      </c>
      <c r="P48" s="66"/>
      <c r="Q48" s="177" t="str">
        <f ca="1">IF(P48="","", INDIRECT("base!"&amp;ADDRESS(MATCH(CONCATENATE(N48,"|",P48),base!$G$2:'base'!$G$1817,0)+1,6,4)))</f>
        <v/>
      </c>
      <c r="R48" s="66" t="s">
        <v>3691</v>
      </c>
    </row>
    <row r="49" spans="1:18" ht="38.25" x14ac:dyDescent="0.25">
      <c r="A49" s="164">
        <v>1</v>
      </c>
      <c r="B49" s="176">
        <f>IF(AND(G49&lt;&gt;"",H49&gt;0,I49&lt;&gt;"",J49&lt;&gt;0,K49&lt;&gt;0),COUNT($B$11:B48)+1,"")</f>
        <v>38</v>
      </c>
      <c r="C49" s="188" t="s">
        <v>4123</v>
      </c>
      <c r="D49" s="188" t="s">
        <v>3776</v>
      </c>
      <c r="E49" s="197">
        <v>100652</v>
      </c>
      <c r="F49" s="179">
        <v>45537</v>
      </c>
      <c r="G49" s="198" t="s">
        <v>4124</v>
      </c>
      <c r="H49" s="180">
        <v>150</v>
      </c>
      <c r="I49" s="196" t="s">
        <v>3694</v>
      </c>
      <c r="J49" s="181">
        <v>338.14</v>
      </c>
      <c r="K49" s="154">
        <f t="shared" si="0"/>
        <v>50721</v>
      </c>
      <c r="L49" s="146">
        <v>0.21249999999999999</v>
      </c>
      <c r="M49" s="146">
        <v>1.1288</v>
      </c>
      <c r="N49" s="72"/>
      <c r="O49" s="177" t="str">
        <f ca="1">IF(N49="","", INDIRECT("base!"&amp;ADDRESS(MATCH(N49,base!$C$2:'base'!$C$133,0)+1,4,4)))</f>
        <v/>
      </c>
      <c r="P49" s="66"/>
      <c r="Q49" s="177" t="str">
        <f ca="1">IF(P49="","", INDIRECT("base!"&amp;ADDRESS(MATCH(CONCATENATE(N49,"|",P49),base!$G$2:'base'!$G$1817,0)+1,6,4)))</f>
        <v/>
      </c>
      <c r="R49" s="66" t="s">
        <v>3691</v>
      </c>
    </row>
    <row r="50" spans="1:18" x14ac:dyDescent="0.25">
      <c r="A50" s="164">
        <v>1</v>
      </c>
      <c r="B50" s="176">
        <f>IF(AND(G50&lt;&gt;"",H50&gt;0,I50&lt;&gt;"",J50&lt;&gt;0,K50&lt;&gt;0),COUNT($B$11:B49)+1,"")</f>
        <v>39</v>
      </c>
      <c r="C50" s="188" t="s">
        <v>4125</v>
      </c>
      <c r="D50" s="183" t="s">
        <v>3800</v>
      </c>
      <c r="E50" s="197">
        <v>83</v>
      </c>
      <c r="F50" s="179">
        <v>45538</v>
      </c>
      <c r="G50" s="198" t="s">
        <v>4126</v>
      </c>
      <c r="H50" s="180">
        <v>1</v>
      </c>
      <c r="I50" s="196" t="s">
        <v>3701</v>
      </c>
      <c r="J50" s="181">
        <v>1366098</v>
      </c>
      <c r="K50" s="154">
        <f t="shared" si="0"/>
        <v>1366098</v>
      </c>
      <c r="L50" s="146">
        <v>0.21249999999999999</v>
      </c>
      <c r="M50" s="146">
        <v>1.1288</v>
      </c>
      <c r="N50" s="72"/>
      <c r="O50" s="177" t="str">
        <f ca="1">IF(N50="","", INDIRECT("base!"&amp;ADDRESS(MATCH(N50,base!$C$2:'base'!$C$133,0)+1,4,4)))</f>
        <v/>
      </c>
      <c r="P50" s="66"/>
      <c r="Q50" s="177" t="str">
        <f ca="1">IF(P50="","", INDIRECT("base!"&amp;ADDRESS(MATCH(CONCATENATE(N50,"|",P50),base!$G$2:'base'!$G$1817,0)+1,6,4)))</f>
        <v/>
      </c>
      <c r="R50" s="66" t="s">
        <v>3691</v>
      </c>
    </row>
    <row r="51" spans="1:18" x14ac:dyDescent="0.25">
      <c r="A51" s="164">
        <v>1</v>
      </c>
      <c r="B51" s="176">
        <f>IF(AND(G51&lt;&gt;"",H51&gt;0,I51&lt;&gt;"",J51&lt;&gt;0,K51&lt;&gt;0),COUNT($B$11:B50)+1,"")</f>
        <v>40</v>
      </c>
      <c r="C51" s="188" t="s">
        <v>4127</v>
      </c>
      <c r="D51" s="183" t="s">
        <v>3800</v>
      </c>
      <c r="E51" s="197">
        <v>84</v>
      </c>
      <c r="F51" s="179">
        <v>45539</v>
      </c>
      <c r="G51" s="198" t="s">
        <v>4128</v>
      </c>
      <c r="H51" s="180">
        <v>1</v>
      </c>
      <c r="I51" s="196" t="s">
        <v>3701</v>
      </c>
      <c r="J51" s="181">
        <v>686714.17</v>
      </c>
      <c r="K51" s="154">
        <f t="shared" si="0"/>
        <v>686714.17</v>
      </c>
      <c r="L51" s="146">
        <v>0.21249999999999999</v>
      </c>
      <c r="M51" s="146">
        <v>1.1288</v>
      </c>
      <c r="N51" s="72"/>
      <c r="O51" s="177" t="str">
        <f ca="1">IF(N51="","", INDIRECT("base!"&amp;ADDRESS(MATCH(N51,base!$C$2:'base'!$C$133,0)+1,4,4)))</f>
        <v/>
      </c>
      <c r="P51" s="66"/>
      <c r="Q51" s="177" t="str">
        <f ca="1">IF(P51="","", INDIRECT("base!"&amp;ADDRESS(MATCH(CONCATENATE(N51,"|",P51),base!$G$2:'base'!$G$1817,0)+1,6,4)))</f>
        <v/>
      </c>
      <c r="R51" s="66" t="s">
        <v>3691</v>
      </c>
    </row>
    <row r="52" spans="1:18" ht="25.5" x14ac:dyDescent="0.25">
      <c r="A52" s="164">
        <v>1</v>
      </c>
      <c r="B52" s="176">
        <f>IF(AND(G52&lt;&gt;"",H52&gt;0,I52&lt;&gt;"",J52&lt;&gt;0,K52&lt;&gt;0),COUNT($B$11:B51)+1,"")</f>
        <v>41</v>
      </c>
      <c r="C52" s="188" t="s">
        <v>4129</v>
      </c>
      <c r="D52" s="188" t="s">
        <v>3776</v>
      </c>
      <c r="E52" s="197">
        <v>96622</v>
      </c>
      <c r="F52" s="179">
        <v>45540</v>
      </c>
      <c r="G52" s="198" t="s">
        <v>4130</v>
      </c>
      <c r="H52" s="180">
        <v>310</v>
      </c>
      <c r="I52" s="196" t="s">
        <v>3696</v>
      </c>
      <c r="J52" s="181">
        <v>238.17</v>
      </c>
      <c r="K52" s="154">
        <f t="shared" si="0"/>
        <v>73832.7</v>
      </c>
      <c r="L52" s="146">
        <v>0.21249999999999999</v>
      </c>
      <c r="M52" s="146">
        <v>1.1288</v>
      </c>
      <c r="N52" s="72"/>
      <c r="O52" s="177" t="str">
        <f ca="1">IF(N52="","", INDIRECT("base!"&amp;ADDRESS(MATCH(N52,base!$C$2:'base'!$C$133,0)+1,4,4)))</f>
        <v/>
      </c>
      <c r="P52" s="66"/>
      <c r="Q52" s="177" t="str">
        <f ca="1">IF(P52="","", INDIRECT("base!"&amp;ADDRESS(MATCH(CONCATENATE(N52,"|",P52),base!$G$2:'base'!$G$1817,0)+1,6,4)))</f>
        <v/>
      </c>
      <c r="R52" s="66" t="s">
        <v>3691</v>
      </c>
    </row>
    <row r="53" spans="1:18" ht="38.25" x14ac:dyDescent="0.25">
      <c r="A53" s="164">
        <v>1</v>
      </c>
      <c r="B53" s="176">
        <f>IF(AND(G53&lt;&gt;"",H53&gt;0,I53&lt;&gt;"",J53&lt;&gt;0,K53&lt;&gt;0),COUNT($B$11:B52)+1,"")</f>
        <v>42</v>
      </c>
      <c r="C53" s="188" t="s">
        <v>4131</v>
      </c>
      <c r="D53" s="188" t="s">
        <v>3776</v>
      </c>
      <c r="E53" s="197">
        <v>97096</v>
      </c>
      <c r="F53" s="179">
        <v>45541</v>
      </c>
      <c r="G53" s="198" t="s">
        <v>4034</v>
      </c>
      <c r="H53" s="180">
        <v>9.8000000000000007</v>
      </c>
      <c r="I53" s="196" t="s">
        <v>3696</v>
      </c>
      <c r="J53" s="181">
        <v>775.1</v>
      </c>
      <c r="K53" s="154">
        <f t="shared" si="0"/>
        <v>7595.98</v>
      </c>
      <c r="L53" s="146">
        <v>0.21249999999999999</v>
      </c>
      <c r="M53" s="146">
        <v>1.1288</v>
      </c>
      <c r="N53" s="72"/>
      <c r="O53" s="177" t="str">
        <f ca="1">IF(N53="","", INDIRECT("base!"&amp;ADDRESS(MATCH(N53,base!$C$2:'base'!$C$133,0)+1,4,4)))</f>
        <v/>
      </c>
      <c r="P53" s="66"/>
      <c r="Q53" s="177" t="str">
        <f ca="1">IF(P53="","", INDIRECT("base!"&amp;ADDRESS(MATCH(CONCATENATE(N53,"|",P53),base!$G$2:'base'!$G$1817,0)+1,6,4)))</f>
        <v/>
      </c>
      <c r="R53" s="66" t="s">
        <v>3691</v>
      </c>
    </row>
    <row r="54" spans="1:18" ht="25.5" x14ac:dyDescent="0.25">
      <c r="A54" s="164">
        <v>1</v>
      </c>
      <c r="B54" s="176">
        <f>IF(AND(G54&lt;&gt;"",H54&gt;0,I54&lt;&gt;"",J54&lt;&gt;0,K54&lt;&gt;0),COUNT($B$11:B53)+1,"")</f>
        <v>43</v>
      </c>
      <c r="C54" s="188" t="s">
        <v>4132</v>
      </c>
      <c r="D54" s="188" t="s">
        <v>3776</v>
      </c>
      <c r="E54" s="197">
        <v>97113</v>
      </c>
      <c r="F54" s="179">
        <v>45542</v>
      </c>
      <c r="G54" s="198" t="s">
        <v>4133</v>
      </c>
      <c r="H54" s="180">
        <v>1500</v>
      </c>
      <c r="I54" s="196" t="s">
        <v>3695</v>
      </c>
      <c r="J54" s="181">
        <v>4.0599999999999996</v>
      </c>
      <c r="K54" s="154">
        <f t="shared" si="0"/>
        <v>6090</v>
      </c>
      <c r="L54" s="146">
        <v>0.21249999999999999</v>
      </c>
      <c r="M54" s="146">
        <v>1.1288</v>
      </c>
      <c r="N54" s="72"/>
      <c r="O54" s="177" t="str">
        <f ca="1">IF(N54="","", INDIRECT("base!"&amp;ADDRESS(MATCH(N54,base!$C$2:'base'!$C$133,0)+1,4,4)))</f>
        <v/>
      </c>
      <c r="P54" s="66"/>
      <c r="Q54" s="177" t="str">
        <f ca="1">IF(P54="","", INDIRECT("base!"&amp;ADDRESS(MATCH(CONCATENATE(N54,"|",P54),base!$G$2:'base'!$G$1817,0)+1,6,4)))</f>
        <v/>
      </c>
      <c r="R54" s="66" t="s">
        <v>3691</v>
      </c>
    </row>
    <row r="55" spans="1:18" x14ac:dyDescent="0.25">
      <c r="A55" s="164">
        <v>1</v>
      </c>
      <c r="B55" s="176">
        <f>IF(AND(G55&lt;&gt;"",H55&gt;0,I55&lt;&gt;"",J55&lt;&gt;0,K55&lt;&gt;0),COUNT($B$11:B54)+1,"")</f>
        <v>44</v>
      </c>
      <c r="C55" s="188" t="s">
        <v>4134</v>
      </c>
      <c r="D55" s="183" t="s">
        <v>3800</v>
      </c>
      <c r="E55" s="197">
        <v>85</v>
      </c>
      <c r="F55" s="179">
        <v>45543</v>
      </c>
      <c r="G55" s="198" t="s">
        <v>4135</v>
      </c>
      <c r="H55" s="180">
        <v>1</v>
      </c>
      <c r="I55" s="196" t="s">
        <v>3701</v>
      </c>
      <c r="J55" s="181">
        <v>341810.24</v>
      </c>
      <c r="K55" s="154">
        <f t="shared" si="0"/>
        <v>341810.24</v>
      </c>
      <c r="L55" s="146">
        <v>0.21249999999999999</v>
      </c>
      <c r="M55" s="146">
        <v>1.1288</v>
      </c>
      <c r="N55" s="72"/>
      <c r="O55" s="177" t="str">
        <f ca="1">IF(N55="","", INDIRECT("base!"&amp;ADDRESS(MATCH(N55,base!$C$2:'base'!$C$133,0)+1,4,4)))</f>
        <v/>
      </c>
      <c r="P55" s="66"/>
      <c r="Q55" s="177" t="str">
        <f ca="1">IF(P55="","", INDIRECT("base!"&amp;ADDRESS(MATCH(CONCATENATE(N55,"|",P55),base!$G$2:'base'!$G$1817,0)+1,6,4)))</f>
        <v/>
      </c>
      <c r="R55" s="66" t="s">
        <v>3691</v>
      </c>
    </row>
    <row r="56" spans="1:18" x14ac:dyDescent="0.25">
      <c r="A56" s="164">
        <v>1</v>
      </c>
      <c r="B56" s="176">
        <f>IF(AND(G56&lt;&gt;"",H56&gt;0,I56&lt;&gt;"",J56&lt;&gt;0,K56&lt;&gt;0),COUNT($B$11:B55)+1,"")</f>
        <v>45</v>
      </c>
      <c r="C56" s="188" t="s">
        <v>4136</v>
      </c>
      <c r="D56" s="183" t="s">
        <v>3800</v>
      </c>
      <c r="E56" s="197">
        <v>86</v>
      </c>
      <c r="F56" s="179">
        <v>45544</v>
      </c>
      <c r="G56" s="198" t="s">
        <v>4137</v>
      </c>
      <c r="H56" s="180">
        <v>1</v>
      </c>
      <c r="I56" s="196" t="s">
        <v>3701</v>
      </c>
      <c r="J56" s="181">
        <v>64436.91</v>
      </c>
      <c r="K56" s="154">
        <f t="shared" si="0"/>
        <v>64436.91</v>
      </c>
      <c r="L56" s="146">
        <v>0.21249999999999999</v>
      </c>
      <c r="M56" s="146">
        <v>1.1288</v>
      </c>
      <c r="N56" s="72"/>
      <c r="O56" s="177" t="str">
        <f ca="1">IF(N56="","", INDIRECT("base!"&amp;ADDRESS(MATCH(N56,base!$C$2:'base'!$C$133,0)+1,4,4)))</f>
        <v/>
      </c>
      <c r="P56" s="66"/>
      <c r="Q56" s="177" t="str">
        <f ca="1">IF(P56="","", INDIRECT("base!"&amp;ADDRESS(MATCH(CONCATENATE(N56,"|",P56),base!$G$2:'base'!$G$1817,0)+1,6,4)))</f>
        <v/>
      </c>
      <c r="R56" s="66" t="s">
        <v>3691</v>
      </c>
    </row>
    <row r="57" spans="1:18" x14ac:dyDescent="0.25">
      <c r="A57" s="164">
        <v>1</v>
      </c>
      <c r="B57" s="176">
        <f>IF(AND(G57&lt;&gt;"",H57&gt;0,I57&lt;&gt;"",J57&lt;&gt;0,K57&lt;&gt;0),COUNT($B$11:B56)+1,"")</f>
        <v>46</v>
      </c>
      <c r="C57" s="188" t="s">
        <v>4138</v>
      </c>
      <c r="D57" s="183" t="s">
        <v>3800</v>
      </c>
      <c r="E57" s="197">
        <v>87</v>
      </c>
      <c r="F57" s="179">
        <v>45545</v>
      </c>
      <c r="G57" s="198" t="s">
        <v>4139</v>
      </c>
      <c r="H57" s="180">
        <v>1</v>
      </c>
      <c r="I57" s="196" t="s">
        <v>3701</v>
      </c>
      <c r="J57" s="181">
        <v>88975.96</v>
      </c>
      <c r="K57" s="154">
        <f t="shared" si="0"/>
        <v>88975.96</v>
      </c>
      <c r="L57" s="146">
        <v>0.21249999999999999</v>
      </c>
      <c r="M57" s="146">
        <v>1.1288</v>
      </c>
      <c r="N57" s="72"/>
      <c r="O57" s="177" t="str">
        <f ca="1">IF(N57="","", INDIRECT("base!"&amp;ADDRESS(MATCH(N57,base!$C$2:'base'!$C$133,0)+1,4,4)))</f>
        <v/>
      </c>
      <c r="P57" s="66"/>
      <c r="Q57" s="177" t="str">
        <f ca="1">IF(P57="","", INDIRECT("base!"&amp;ADDRESS(MATCH(CONCATENATE(N57,"|",P57),base!$G$2:'base'!$G$1817,0)+1,6,4)))</f>
        <v/>
      </c>
      <c r="R57" s="66" t="s">
        <v>3691</v>
      </c>
    </row>
    <row r="58" spans="1:18" x14ac:dyDescent="0.25">
      <c r="A58" s="164">
        <v>1</v>
      </c>
      <c r="B58" s="176">
        <f>IF(AND(G58&lt;&gt;"",H58&gt;0,I58&lt;&gt;"",J58&lt;&gt;0,K58&lt;&gt;0),COUNT($B$11:B57)+1,"")</f>
        <v>47</v>
      </c>
      <c r="C58" s="188" t="s">
        <v>4140</v>
      </c>
      <c r="D58" s="183" t="s">
        <v>3800</v>
      </c>
      <c r="E58" s="197">
        <v>78</v>
      </c>
      <c r="F58" s="179">
        <v>45546</v>
      </c>
      <c r="G58" s="198" t="s">
        <v>4141</v>
      </c>
      <c r="H58" s="180">
        <v>1</v>
      </c>
      <c r="I58" s="196" t="s">
        <v>3701</v>
      </c>
      <c r="J58" s="181">
        <v>169.48</v>
      </c>
      <c r="K58" s="154">
        <f t="shared" si="0"/>
        <v>169.48</v>
      </c>
      <c r="L58" s="146">
        <v>0.21249999999999999</v>
      </c>
      <c r="M58" s="146">
        <v>1.1288</v>
      </c>
      <c r="N58" s="72"/>
      <c r="O58" s="177" t="str">
        <f ca="1">IF(N58="","", INDIRECT("base!"&amp;ADDRESS(MATCH(N58,base!$C$2:'base'!$C$133,0)+1,4,4)))</f>
        <v/>
      </c>
      <c r="P58" s="66"/>
      <c r="Q58" s="177" t="str">
        <f ca="1">IF(P58="","", INDIRECT("base!"&amp;ADDRESS(MATCH(CONCATENATE(N58,"|",P58),base!$G$2:'base'!$G$1817,0)+1,6,4)))</f>
        <v/>
      </c>
      <c r="R58" s="66" t="s">
        <v>3691</v>
      </c>
    </row>
    <row r="59" spans="1:18" ht="63.75" x14ac:dyDescent="0.25">
      <c r="A59" s="164">
        <v>1</v>
      </c>
      <c r="B59" s="176">
        <f>IF(AND(G59&lt;&gt;"",H59&gt;0,I59&lt;&gt;"",J59&lt;&gt;0,K59&lt;&gt;0),COUNT($B$11:B58)+1,"")</f>
        <v>48</v>
      </c>
      <c r="C59" s="188" t="s">
        <v>4142</v>
      </c>
      <c r="D59" s="188" t="s">
        <v>3802</v>
      </c>
      <c r="E59" s="197">
        <v>15</v>
      </c>
      <c r="F59" s="179">
        <v>45547</v>
      </c>
      <c r="G59" s="193" t="s">
        <v>4143</v>
      </c>
      <c r="H59" s="180">
        <v>75</v>
      </c>
      <c r="I59" s="196" t="s">
        <v>3701</v>
      </c>
      <c r="J59" s="181">
        <v>153.38</v>
      </c>
      <c r="K59" s="154">
        <f t="shared" si="0"/>
        <v>11503.5</v>
      </c>
      <c r="L59" s="146">
        <v>0.21249999999999999</v>
      </c>
      <c r="M59" s="146">
        <v>1.1288</v>
      </c>
      <c r="N59" s="72"/>
      <c r="O59" s="177" t="str">
        <f ca="1">IF(N59="","", INDIRECT("base!"&amp;ADDRESS(MATCH(N59,base!$C$2:'base'!$C$133,0)+1,4,4)))</f>
        <v/>
      </c>
      <c r="P59" s="66"/>
      <c r="Q59" s="177" t="str">
        <f ca="1">IF(P59="","", INDIRECT("base!"&amp;ADDRESS(MATCH(CONCATENATE(N59,"|",P59),base!$G$2:'base'!$G$1817,0)+1,6,4)))</f>
        <v/>
      </c>
      <c r="R59" s="66" t="s">
        <v>3691</v>
      </c>
    </row>
    <row r="60" spans="1:18" ht="63.75" x14ac:dyDescent="0.25">
      <c r="A60" s="164">
        <v>1</v>
      </c>
      <c r="B60" s="176">
        <f>IF(AND(G60&lt;&gt;"",H60&gt;0,I60&lt;&gt;"",J60&lt;&gt;0,K60&lt;&gt;0),COUNT($B$11:B59)+1,"")</f>
        <v>49</v>
      </c>
      <c r="C60" s="199" t="s">
        <v>4144</v>
      </c>
      <c r="D60" s="188" t="s">
        <v>3802</v>
      </c>
      <c r="E60" s="200">
        <v>16</v>
      </c>
      <c r="F60" s="179">
        <v>45536</v>
      </c>
      <c r="G60" s="201" t="s">
        <v>4145</v>
      </c>
      <c r="H60" s="180">
        <v>5</v>
      </c>
      <c r="I60" s="196" t="s">
        <v>3701</v>
      </c>
      <c r="J60" s="181">
        <v>180.9</v>
      </c>
      <c r="K60" s="154">
        <f t="shared" si="0"/>
        <v>904.5</v>
      </c>
      <c r="L60" s="146">
        <v>0.21249999999999999</v>
      </c>
      <c r="M60" s="146">
        <v>1.1288</v>
      </c>
      <c r="N60" s="72"/>
      <c r="O60" s="177" t="str">
        <f ca="1">IF(N60="","", INDIRECT("base!"&amp;ADDRESS(MATCH(N60,base!$C$2:'base'!$C$133,0)+1,4,4)))</f>
        <v/>
      </c>
      <c r="P60" s="66"/>
      <c r="Q60" s="177" t="str">
        <f ca="1">IF(P60="","", INDIRECT("base!"&amp;ADDRESS(MATCH(CONCATENATE(N60,"|",P60),base!$G$2:'base'!$G$1817,0)+1,6,4)))</f>
        <v/>
      </c>
      <c r="R60" s="66" t="s">
        <v>3691</v>
      </c>
    </row>
    <row r="61" spans="1:18" ht="51" x14ac:dyDescent="0.25">
      <c r="A61" s="164">
        <v>1</v>
      </c>
      <c r="B61" s="176">
        <f>IF(AND(G61&lt;&gt;"",H61&gt;0,I61&lt;&gt;"",J61&lt;&gt;0,K61&lt;&gt;0),COUNT($B$11:B60)+1,"")</f>
        <v>50</v>
      </c>
      <c r="C61" s="188" t="s">
        <v>4146</v>
      </c>
      <c r="D61" s="188" t="s">
        <v>3802</v>
      </c>
      <c r="E61" s="197">
        <v>17</v>
      </c>
      <c r="F61" s="179">
        <v>45537</v>
      </c>
      <c r="G61" s="193" t="s">
        <v>4147</v>
      </c>
      <c r="H61" s="180">
        <v>4</v>
      </c>
      <c r="I61" s="196" t="s">
        <v>3701</v>
      </c>
      <c r="J61" s="181">
        <v>407.64</v>
      </c>
      <c r="K61" s="154">
        <f t="shared" si="0"/>
        <v>1630.56</v>
      </c>
      <c r="L61" s="146">
        <v>0.21249999999999999</v>
      </c>
      <c r="M61" s="146">
        <v>1.1288</v>
      </c>
      <c r="N61" s="72"/>
      <c r="O61" s="177" t="str">
        <f ca="1">IF(N61="","", INDIRECT("base!"&amp;ADDRESS(MATCH(N61,base!$C$2:'base'!$C$133,0)+1,4,4)))</f>
        <v/>
      </c>
      <c r="P61" s="66"/>
      <c r="Q61" s="177" t="str">
        <f ca="1">IF(P61="","", INDIRECT("base!"&amp;ADDRESS(MATCH(CONCATENATE(N61,"|",P61),base!$G$2:'base'!$G$1817,0)+1,6,4)))</f>
        <v/>
      </c>
      <c r="R61" s="66" t="s">
        <v>3691</v>
      </c>
    </row>
    <row r="62" spans="1:18" ht="51" x14ac:dyDescent="0.25">
      <c r="A62" s="164">
        <v>1</v>
      </c>
      <c r="B62" s="176">
        <f>IF(AND(G62&lt;&gt;"",H62&gt;0,I62&lt;&gt;"",J62&lt;&gt;0,K62&lt;&gt;0),COUNT($B$11:B61)+1,"")</f>
        <v>51</v>
      </c>
      <c r="C62" s="188" t="s">
        <v>4148</v>
      </c>
      <c r="D62" s="188" t="s">
        <v>3802</v>
      </c>
      <c r="E62" s="197">
        <v>18</v>
      </c>
      <c r="F62" s="179">
        <v>45538</v>
      </c>
      <c r="G62" s="193" t="s">
        <v>4149</v>
      </c>
      <c r="H62" s="180">
        <v>7</v>
      </c>
      <c r="I62" s="196" t="s">
        <v>3701</v>
      </c>
      <c r="J62" s="181">
        <v>547.08000000000004</v>
      </c>
      <c r="K62" s="154">
        <f t="shared" si="0"/>
        <v>3829.56</v>
      </c>
      <c r="L62" s="146">
        <v>0.21249999999999999</v>
      </c>
      <c r="M62" s="146">
        <v>1.1288</v>
      </c>
      <c r="N62" s="72"/>
      <c r="O62" s="177" t="str">
        <f ca="1">IF(N62="","", INDIRECT("base!"&amp;ADDRESS(MATCH(N62,base!$C$2:'base'!$C$133,0)+1,4,4)))</f>
        <v/>
      </c>
      <c r="P62" s="66"/>
      <c r="Q62" s="177" t="str">
        <f ca="1">IF(P62="","", INDIRECT("base!"&amp;ADDRESS(MATCH(CONCATENATE(N62,"|",P62),base!$G$2:'base'!$G$1817,0)+1,6,4)))</f>
        <v/>
      </c>
      <c r="R62" s="66" t="s">
        <v>3691</v>
      </c>
    </row>
    <row r="63" spans="1:18" ht="51" x14ac:dyDescent="0.25">
      <c r="A63" s="164">
        <v>1</v>
      </c>
      <c r="B63" s="176">
        <f>IF(AND(G63&lt;&gt;"",H63&gt;0,I63&lt;&gt;"",J63&lt;&gt;0,K63&lt;&gt;0),COUNT($B$11:B62)+1,"")</f>
        <v>52</v>
      </c>
      <c r="C63" s="188" t="s">
        <v>4150</v>
      </c>
      <c r="D63" s="188" t="s">
        <v>3802</v>
      </c>
      <c r="E63" s="197">
        <v>19</v>
      </c>
      <c r="F63" s="179">
        <v>45539</v>
      </c>
      <c r="G63" s="193" t="s">
        <v>4151</v>
      </c>
      <c r="H63" s="180">
        <v>5</v>
      </c>
      <c r="I63" s="196" t="s">
        <v>3701</v>
      </c>
      <c r="J63" s="181">
        <v>622.86</v>
      </c>
      <c r="K63" s="154">
        <f t="shared" si="0"/>
        <v>3114.3</v>
      </c>
      <c r="L63" s="146">
        <v>0.21249999999999999</v>
      </c>
      <c r="M63" s="146">
        <v>1.1288</v>
      </c>
      <c r="N63" s="72"/>
      <c r="O63" s="177" t="str">
        <f ca="1">IF(N63="","", INDIRECT("base!"&amp;ADDRESS(MATCH(N63,base!$C$2:'base'!$C$133,0)+1,4,4)))</f>
        <v/>
      </c>
      <c r="P63" s="66"/>
      <c r="Q63" s="177" t="str">
        <f ca="1">IF(P63="","", INDIRECT("base!"&amp;ADDRESS(MATCH(CONCATENATE(N63,"|",P63),base!$G$2:'base'!$G$1817,0)+1,6,4)))</f>
        <v/>
      </c>
      <c r="R63" s="66" t="s">
        <v>3691</v>
      </c>
    </row>
    <row r="64" spans="1:18" ht="25.5" x14ac:dyDescent="0.25">
      <c r="A64" s="164">
        <v>1</v>
      </c>
      <c r="B64" s="176">
        <f>IF(AND(G64&lt;&gt;"",H64&gt;0,I64&lt;&gt;"",J64&lt;&gt;0,K64&lt;&gt;0),COUNT($B$11:B63)+1,"")</f>
        <v>53</v>
      </c>
      <c r="C64" s="188" t="s">
        <v>4152</v>
      </c>
      <c r="D64" s="188" t="s">
        <v>3802</v>
      </c>
      <c r="E64" s="197">
        <v>21</v>
      </c>
      <c r="F64" s="179">
        <v>45540</v>
      </c>
      <c r="G64" s="193" t="s">
        <v>4153</v>
      </c>
      <c r="H64" s="180">
        <v>2</v>
      </c>
      <c r="I64" s="196" t="s">
        <v>3701</v>
      </c>
      <c r="J64" s="181">
        <v>444.01</v>
      </c>
      <c r="K64" s="154">
        <f t="shared" si="0"/>
        <v>888.02</v>
      </c>
      <c r="L64" s="146">
        <v>0.21249999999999999</v>
      </c>
      <c r="M64" s="146">
        <v>1.1288</v>
      </c>
      <c r="N64" s="72"/>
      <c r="O64" s="177" t="str">
        <f ca="1">IF(N64="","", INDIRECT("base!"&amp;ADDRESS(MATCH(N64,base!$C$2:'base'!$C$133,0)+1,4,4)))</f>
        <v/>
      </c>
      <c r="P64" s="66"/>
      <c r="Q64" s="177" t="str">
        <f ca="1">IF(P64="","", INDIRECT("base!"&amp;ADDRESS(MATCH(CONCATENATE(N64,"|",P64),base!$G$2:'base'!$G$1817,0)+1,6,4)))</f>
        <v/>
      </c>
      <c r="R64" s="66" t="s">
        <v>3691</v>
      </c>
    </row>
    <row r="65" spans="1:18" ht="51" x14ac:dyDescent="0.25">
      <c r="A65" s="164">
        <v>1</v>
      </c>
      <c r="B65" s="176">
        <f>IF(AND(G65&lt;&gt;"",H65&gt;0,I65&lt;&gt;"",J65&lt;&gt;0,K65&lt;&gt;0),COUNT($B$11:B64)+1,"")</f>
        <v>54</v>
      </c>
      <c r="C65" s="188" t="s">
        <v>4154</v>
      </c>
      <c r="D65" s="188" t="s">
        <v>3802</v>
      </c>
      <c r="E65" s="197">
        <v>22</v>
      </c>
      <c r="F65" s="179">
        <v>45541</v>
      </c>
      <c r="G65" s="193" t="s">
        <v>4155</v>
      </c>
      <c r="H65" s="180">
        <v>2</v>
      </c>
      <c r="I65" s="196" t="s">
        <v>3701</v>
      </c>
      <c r="J65" s="181">
        <v>8401.0400000000009</v>
      </c>
      <c r="K65" s="154">
        <f t="shared" si="0"/>
        <v>16802.080000000002</v>
      </c>
      <c r="L65" s="146">
        <v>0.21249999999999999</v>
      </c>
      <c r="M65" s="146">
        <v>1.1288</v>
      </c>
      <c r="N65" s="72"/>
      <c r="O65" s="177" t="str">
        <f ca="1">IF(N65="","", INDIRECT("base!"&amp;ADDRESS(MATCH(N65,base!$C$2:'base'!$C$133,0)+1,4,4)))</f>
        <v/>
      </c>
      <c r="P65" s="66"/>
      <c r="Q65" s="177" t="str">
        <f ca="1">IF(P65="","", INDIRECT("base!"&amp;ADDRESS(MATCH(CONCATENATE(N65,"|",P65),base!$G$2:'base'!$G$1817,0)+1,6,4)))</f>
        <v/>
      </c>
      <c r="R65" s="66" t="s">
        <v>3691</v>
      </c>
    </row>
    <row r="66" spans="1:18" ht="38.25" x14ac:dyDescent="0.25">
      <c r="A66" s="164">
        <v>1</v>
      </c>
      <c r="B66" s="176">
        <f>IF(AND(G66&lt;&gt;"",H66&gt;0,I66&lt;&gt;"",J66&lt;&gt;0,K66&lt;&gt;0),COUNT($B$11:B65)+1,"")</f>
        <v>55</v>
      </c>
      <c r="C66" s="188" t="s">
        <v>4156</v>
      </c>
      <c r="D66" s="188" t="s">
        <v>3776</v>
      </c>
      <c r="E66" s="197">
        <v>103326</v>
      </c>
      <c r="F66" s="179">
        <v>45542</v>
      </c>
      <c r="G66" s="198" t="s">
        <v>4157</v>
      </c>
      <c r="H66" s="180">
        <v>1750</v>
      </c>
      <c r="I66" s="196" t="s">
        <v>3695</v>
      </c>
      <c r="J66" s="181">
        <v>112.31</v>
      </c>
      <c r="K66" s="154">
        <f t="shared" si="0"/>
        <v>196542.5</v>
      </c>
      <c r="L66" s="146">
        <v>0.21249999999999999</v>
      </c>
      <c r="M66" s="146">
        <v>1.1288</v>
      </c>
      <c r="N66" s="72"/>
      <c r="O66" s="177" t="str">
        <f ca="1">IF(N66="","", INDIRECT("base!"&amp;ADDRESS(MATCH(N66,base!$C$2:'base'!$C$133,0)+1,4,4)))</f>
        <v/>
      </c>
      <c r="P66" s="66"/>
      <c r="Q66" s="177" t="str">
        <f ca="1">IF(P66="","", INDIRECT("base!"&amp;ADDRESS(MATCH(CONCATENATE(N66,"|",P66),base!$G$2:'base'!$G$1817,0)+1,6,4)))</f>
        <v/>
      </c>
      <c r="R66" s="66" t="s">
        <v>3691</v>
      </c>
    </row>
    <row r="67" spans="1:18" ht="51" x14ac:dyDescent="0.25">
      <c r="A67" s="164">
        <v>1</v>
      </c>
      <c r="B67" s="176">
        <f>IF(AND(G67&lt;&gt;"",H67&gt;0,I67&lt;&gt;"",J67&lt;&gt;0,K67&lt;&gt;0),COUNT($B$11:B66)+1,"")</f>
        <v>56</v>
      </c>
      <c r="C67" s="188" t="s">
        <v>4158</v>
      </c>
      <c r="D67" s="188" t="s">
        <v>3776</v>
      </c>
      <c r="E67" s="197">
        <v>104718</v>
      </c>
      <c r="F67" s="179">
        <v>45543</v>
      </c>
      <c r="G67" s="198" t="s">
        <v>4159</v>
      </c>
      <c r="H67" s="180">
        <v>1721.3</v>
      </c>
      <c r="I67" s="196" t="s">
        <v>3695</v>
      </c>
      <c r="J67" s="181">
        <v>174.35</v>
      </c>
      <c r="K67" s="154">
        <f t="shared" si="0"/>
        <v>300108.65999999997</v>
      </c>
      <c r="L67" s="146">
        <v>0.21249999999999999</v>
      </c>
      <c r="M67" s="146">
        <v>1.1288</v>
      </c>
      <c r="N67" s="72"/>
      <c r="O67" s="177" t="str">
        <f ca="1">IF(N67="","", INDIRECT("base!"&amp;ADDRESS(MATCH(N67,base!$C$2:'base'!$C$133,0)+1,4,4)))</f>
        <v/>
      </c>
      <c r="P67" s="66"/>
      <c r="Q67" s="177" t="str">
        <f ca="1">IF(P67="","", INDIRECT("base!"&amp;ADDRESS(MATCH(CONCATENATE(N67,"|",P67),base!$G$2:'base'!$G$1817,0)+1,6,4)))</f>
        <v/>
      </c>
      <c r="R67" s="66" t="s">
        <v>3691</v>
      </c>
    </row>
    <row r="68" spans="1:18" ht="38.25" x14ac:dyDescent="0.25">
      <c r="A68" s="164">
        <v>1</v>
      </c>
      <c r="B68" s="176">
        <f>IF(AND(G68&lt;&gt;"",H68&gt;0,I68&lt;&gt;"",J68&lt;&gt;0,K68&lt;&gt;0),COUNT($B$11:B67)+1,"")</f>
        <v>57</v>
      </c>
      <c r="C68" s="188" t="s">
        <v>4160</v>
      </c>
      <c r="D68" s="188" t="s">
        <v>3792</v>
      </c>
      <c r="E68" s="197">
        <v>11389</v>
      </c>
      <c r="F68" s="179">
        <v>45544</v>
      </c>
      <c r="G68" s="193" t="s">
        <v>4161</v>
      </c>
      <c r="H68" s="180">
        <v>1147.5</v>
      </c>
      <c r="I68" s="196" t="s">
        <v>3695</v>
      </c>
      <c r="J68" s="181">
        <v>169.75</v>
      </c>
      <c r="K68" s="154">
        <f t="shared" si="0"/>
        <v>194788.13</v>
      </c>
      <c r="L68" s="146">
        <v>0.21249999999999999</v>
      </c>
      <c r="M68" s="146">
        <v>1.1288</v>
      </c>
      <c r="N68" s="72"/>
      <c r="O68" s="177" t="str">
        <f ca="1">IF(N68="","", INDIRECT("base!"&amp;ADDRESS(MATCH(N68,base!$C$2:'base'!$C$133,0)+1,4,4)))</f>
        <v/>
      </c>
      <c r="P68" s="66"/>
      <c r="Q68" s="177" t="str">
        <f ca="1">IF(P68="","", INDIRECT("base!"&amp;ADDRESS(MATCH(CONCATENATE(N68,"|",P68),base!$G$2:'base'!$G$1817,0)+1,6,4)))</f>
        <v/>
      </c>
      <c r="R68" s="66" t="s">
        <v>3691</v>
      </c>
    </row>
    <row r="69" spans="1:18" ht="25.5" x14ac:dyDescent="0.25">
      <c r="A69" s="164">
        <v>1</v>
      </c>
      <c r="B69" s="176">
        <f>IF(AND(G69&lt;&gt;"",H69&gt;0,I69&lt;&gt;"",J69&lt;&gt;0,K69&lt;&gt;0),COUNT($B$11:B68)+1,"")</f>
        <v>58</v>
      </c>
      <c r="C69" s="188" t="s">
        <v>4162</v>
      </c>
      <c r="D69" s="188" t="s">
        <v>3776</v>
      </c>
      <c r="E69" s="197">
        <v>96373</v>
      </c>
      <c r="F69" s="179">
        <v>45545</v>
      </c>
      <c r="G69" s="198" t="s">
        <v>4163</v>
      </c>
      <c r="H69" s="180">
        <v>125.99999999999999</v>
      </c>
      <c r="I69" s="196" t="s">
        <v>3694</v>
      </c>
      <c r="J69" s="181">
        <v>15.94</v>
      </c>
      <c r="K69" s="154">
        <f t="shared" si="0"/>
        <v>2008.44</v>
      </c>
      <c r="L69" s="146">
        <v>0.21249999999999999</v>
      </c>
      <c r="M69" s="146">
        <v>1.1288</v>
      </c>
      <c r="N69" s="72"/>
      <c r="O69" s="177" t="str">
        <f ca="1">IF(N69="","", INDIRECT("base!"&amp;ADDRESS(MATCH(N69,base!$C$2:'base'!$C$133,0)+1,4,4)))</f>
        <v/>
      </c>
      <c r="P69" s="66"/>
      <c r="Q69" s="177" t="str">
        <f ca="1">IF(P69="","", INDIRECT("base!"&amp;ADDRESS(MATCH(CONCATENATE(N69,"|",P69),base!$G$2:'base'!$G$1817,0)+1,6,4)))</f>
        <v/>
      </c>
      <c r="R69" s="66" t="s">
        <v>3691</v>
      </c>
    </row>
    <row r="70" spans="1:18" ht="25.5" x14ac:dyDescent="0.25">
      <c r="A70" s="164">
        <v>1</v>
      </c>
      <c r="B70" s="176">
        <f>IF(AND(G70&lt;&gt;"",H70&gt;0,I70&lt;&gt;"",J70&lt;&gt;0,K70&lt;&gt;0),COUNT($B$11:B69)+1,"")</f>
        <v>59</v>
      </c>
      <c r="C70" s="188" t="s">
        <v>4164</v>
      </c>
      <c r="D70" s="188" t="s">
        <v>3776</v>
      </c>
      <c r="E70" s="197">
        <v>96374</v>
      </c>
      <c r="F70" s="179">
        <v>45546</v>
      </c>
      <c r="G70" s="198" t="s">
        <v>4165</v>
      </c>
      <c r="H70" s="180">
        <v>140</v>
      </c>
      <c r="I70" s="196" t="s">
        <v>3694</v>
      </c>
      <c r="J70" s="181">
        <v>24.38</v>
      </c>
      <c r="K70" s="154">
        <f t="shared" si="0"/>
        <v>3413.2</v>
      </c>
      <c r="L70" s="146">
        <v>0.21249999999999999</v>
      </c>
      <c r="M70" s="146">
        <v>1.1288</v>
      </c>
      <c r="N70" s="72"/>
      <c r="O70" s="177" t="str">
        <f ca="1">IF(N70="","", INDIRECT("base!"&amp;ADDRESS(MATCH(N70,base!$C$2:'base'!$C$133,0)+1,4,4)))</f>
        <v/>
      </c>
      <c r="P70" s="66"/>
      <c r="Q70" s="177" t="str">
        <f ca="1">IF(P70="","", INDIRECT("base!"&amp;ADDRESS(MATCH(CONCATENATE(N70,"|",P70),base!$G$2:'base'!$G$1817,0)+1,6,4)))</f>
        <v/>
      </c>
      <c r="R70" s="66" t="s">
        <v>3691</v>
      </c>
    </row>
    <row r="71" spans="1:18" ht="38.25" x14ac:dyDescent="0.25">
      <c r="A71" s="164">
        <v>1</v>
      </c>
      <c r="B71" s="176">
        <f>IF(AND(G71&lt;&gt;"",H71&gt;0,I71&lt;&gt;"",J71&lt;&gt;0,K71&lt;&gt;0),COUNT($B$11:B70)+1,"")</f>
        <v>60</v>
      </c>
      <c r="C71" s="188" t="s">
        <v>4166</v>
      </c>
      <c r="D71" s="188" t="s">
        <v>3776</v>
      </c>
      <c r="E71" s="197">
        <v>98556</v>
      </c>
      <c r="F71" s="179">
        <v>45547</v>
      </c>
      <c r="G71" s="198" t="s">
        <v>4167</v>
      </c>
      <c r="H71" s="180">
        <v>27.6</v>
      </c>
      <c r="I71" s="196" t="s">
        <v>3695</v>
      </c>
      <c r="J71" s="181">
        <v>75.23</v>
      </c>
      <c r="K71" s="154">
        <f t="shared" si="0"/>
        <v>2076.35</v>
      </c>
      <c r="L71" s="146">
        <v>0.21249999999999999</v>
      </c>
      <c r="M71" s="146">
        <v>1.1288</v>
      </c>
      <c r="N71" s="72"/>
      <c r="O71" s="177" t="str">
        <f ca="1">IF(N71="","", INDIRECT("base!"&amp;ADDRESS(MATCH(N71,base!$C$2:'base'!$C$133,0)+1,4,4)))</f>
        <v/>
      </c>
      <c r="P71" s="66"/>
      <c r="Q71" s="177" t="str">
        <f ca="1">IF(P71="","", INDIRECT("base!"&amp;ADDRESS(MATCH(CONCATENATE(N71,"|",P71),base!$G$2:'base'!$G$1817,0)+1,6,4)))</f>
        <v/>
      </c>
      <c r="R71" s="66" t="s">
        <v>3691</v>
      </c>
    </row>
    <row r="72" spans="1:18" ht="38.25" x14ac:dyDescent="0.25">
      <c r="A72" s="164">
        <v>1</v>
      </c>
      <c r="B72" s="176">
        <f>IF(AND(G72&lt;&gt;"",H72&gt;0,I72&lt;&gt;"",J72&lt;&gt;0,K72&lt;&gt;0),COUNT($B$11:B71)+1,"")</f>
        <v>61</v>
      </c>
      <c r="C72" s="188" t="s">
        <v>4168</v>
      </c>
      <c r="D72" s="188" t="s">
        <v>3776</v>
      </c>
      <c r="E72" s="197">
        <v>98562</v>
      </c>
      <c r="F72" s="179">
        <v>45536</v>
      </c>
      <c r="G72" s="198" t="s">
        <v>4169</v>
      </c>
      <c r="H72" s="180">
        <v>376</v>
      </c>
      <c r="I72" s="196" t="s">
        <v>3695</v>
      </c>
      <c r="J72" s="181">
        <v>62.54</v>
      </c>
      <c r="K72" s="154">
        <f t="shared" si="0"/>
        <v>23515.040000000001</v>
      </c>
      <c r="L72" s="146">
        <v>0.21249999999999999</v>
      </c>
      <c r="M72" s="146">
        <v>1.1288</v>
      </c>
      <c r="N72" s="72"/>
      <c r="O72" s="177" t="str">
        <f ca="1">IF(N72="","", INDIRECT("base!"&amp;ADDRESS(MATCH(N72,base!$C$2:'base'!$C$133,0)+1,4,4)))</f>
        <v/>
      </c>
      <c r="P72" s="66"/>
      <c r="Q72" s="177" t="str">
        <f ca="1">IF(P72="","", INDIRECT("base!"&amp;ADDRESS(MATCH(CONCATENATE(N72,"|",P72),base!$G$2:'base'!$G$1817,0)+1,6,4)))</f>
        <v/>
      </c>
      <c r="R72" s="66" t="s">
        <v>3691</v>
      </c>
    </row>
    <row r="73" spans="1:18" ht="25.5" x14ac:dyDescent="0.25">
      <c r="A73" s="164">
        <v>1</v>
      </c>
      <c r="B73" s="176">
        <f>IF(AND(G73&lt;&gt;"",H73&gt;0,I73&lt;&gt;"",J73&lt;&gt;0,K73&lt;&gt;0),COUNT($B$11:B72)+1,"")</f>
        <v>62</v>
      </c>
      <c r="C73" s="188" t="s">
        <v>4170</v>
      </c>
      <c r="D73" s="188" t="s">
        <v>3792</v>
      </c>
      <c r="E73" s="197">
        <v>4947</v>
      </c>
      <c r="F73" s="179">
        <v>45537</v>
      </c>
      <c r="G73" s="193" t="s">
        <v>4171</v>
      </c>
      <c r="H73" s="180">
        <v>74</v>
      </c>
      <c r="I73" s="196" t="s">
        <v>3694</v>
      </c>
      <c r="J73" s="181">
        <v>110.16</v>
      </c>
      <c r="K73" s="154">
        <f t="shared" si="0"/>
        <v>8151.84</v>
      </c>
      <c r="L73" s="146">
        <v>0.21249999999999999</v>
      </c>
      <c r="M73" s="146">
        <v>1.1288</v>
      </c>
      <c r="N73" s="72"/>
      <c r="O73" s="177" t="str">
        <f ca="1">IF(N73="","", INDIRECT("base!"&amp;ADDRESS(MATCH(N73,base!$C$2:'base'!$C$133,0)+1,4,4)))</f>
        <v/>
      </c>
      <c r="P73" s="66"/>
      <c r="Q73" s="177" t="str">
        <f ca="1">IF(P73="","", INDIRECT("base!"&amp;ADDRESS(MATCH(CONCATENATE(N73,"|",P73),base!$G$2:'base'!$G$1817,0)+1,6,4)))</f>
        <v/>
      </c>
      <c r="R73" s="66" t="s">
        <v>3691</v>
      </c>
    </row>
    <row r="74" spans="1:18" ht="38.25" x14ac:dyDescent="0.25">
      <c r="A74" s="164">
        <v>1</v>
      </c>
      <c r="B74" s="176">
        <f>IF(AND(G74&lt;&gt;"",H74&gt;0,I74&lt;&gt;"",J74&lt;&gt;0,K74&lt;&gt;0),COUNT($B$11:B73)+1,"")</f>
        <v>63</v>
      </c>
      <c r="C74" s="188" t="s">
        <v>4172</v>
      </c>
      <c r="D74" s="188" t="s">
        <v>3776</v>
      </c>
      <c r="E74" s="197">
        <v>87879</v>
      </c>
      <c r="F74" s="179">
        <v>45538</v>
      </c>
      <c r="G74" s="198" t="s">
        <v>4173</v>
      </c>
      <c r="H74" s="180">
        <v>3500</v>
      </c>
      <c r="I74" s="196" t="s">
        <v>3695</v>
      </c>
      <c r="J74" s="181">
        <v>5.74</v>
      </c>
      <c r="K74" s="154">
        <f t="shared" si="0"/>
        <v>20090</v>
      </c>
      <c r="L74" s="146">
        <v>0.21249999999999999</v>
      </c>
      <c r="M74" s="146">
        <v>1.1288</v>
      </c>
      <c r="N74" s="72"/>
      <c r="O74" s="177" t="str">
        <f ca="1">IF(N74="","", INDIRECT("base!"&amp;ADDRESS(MATCH(N74,base!$C$2:'base'!$C$133,0)+1,4,4)))</f>
        <v/>
      </c>
      <c r="P74" s="66"/>
      <c r="Q74" s="177" t="str">
        <f ca="1">IF(P74="","", INDIRECT("base!"&amp;ADDRESS(MATCH(CONCATENATE(N74,"|",P74),base!$G$2:'base'!$G$1817,0)+1,6,4)))</f>
        <v/>
      </c>
      <c r="R74" s="66" t="s">
        <v>3691</v>
      </c>
    </row>
    <row r="75" spans="1:18" ht="51" x14ac:dyDescent="0.25">
      <c r="A75" s="164">
        <v>1</v>
      </c>
      <c r="B75" s="176">
        <f>IF(AND(G75&lt;&gt;"",H75&gt;0,I75&lt;&gt;"",J75&lt;&gt;0,K75&lt;&gt;0),COUNT($B$11:B74)+1,"")</f>
        <v>64</v>
      </c>
      <c r="C75" s="188" t="s">
        <v>4174</v>
      </c>
      <c r="D75" s="188" t="s">
        <v>3776</v>
      </c>
      <c r="E75" s="197">
        <v>87529</v>
      </c>
      <c r="F75" s="179">
        <v>45539</v>
      </c>
      <c r="G75" s="198" t="s">
        <v>4175</v>
      </c>
      <c r="H75" s="180">
        <v>3500</v>
      </c>
      <c r="I75" s="196" t="s">
        <v>3695</v>
      </c>
      <c r="J75" s="181">
        <v>44.83</v>
      </c>
      <c r="K75" s="154">
        <f t="shared" si="0"/>
        <v>156905</v>
      </c>
      <c r="L75" s="146">
        <v>0.21249999999999999</v>
      </c>
      <c r="M75" s="146">
        <v>1.1288</v>
      </c>
      <c r="N75" s="72"/>
      <c r="O75" s="177" t="str">
        <f ca="1">IF(N75="","", INDIRECT("base!"&amp;ADDRESS(MATCH(N75,base!$C$2:'base'!$C$133,0)+1,4,4)))</f>
        <v/>
      </c>
      <c r="P75" s="66"/>
      <c r="Q75" s="177" t="str">
        <f ca="1">IF(P75="","", INDIRECT("base!"&amp;ADDRESS(MATCH(CONCATENATE(N75,"|",P75),base!$G$2:'base'!$G$1817,0)+1,6,4)))</f>
        <v/>
      </c>
      <c r="R75" s="66" t="s">
        <v>3691</v>
      </c>
    </row>
    <row r="76" spans="1:18" x14ac:dyDescent="0.25">
      <c r="A76" s="164">
        <v>1</v>
      </c>
      <c r="B76" s="176">
        <f>IF(AND(G76&lt;&gt;"",H76&gt;0,I76&lt;&gt;"",J76&lt;&gt;0,K76&lt;&gt;0),COUNT($B$11:B75)+1,"")</f>
        <v>65</v>
      </c>
      <c r="C76" s="188" t="s">
        <v>4176</v>
      </c>
      <c r="D76" s="188" t="s">
        <v>3793</v>
      </c>
      <c r="E76" s="197" t="s">
        <v>4177</v>
      </c>
      <c r="F76" s="179">
        <v>45540</v>
      </c>
      <c r="G76" s="198" t="s">
        <v>4178</v>
      </c>
      <c r="H76" s="180">
        <v>30</v>
      </c>
      <c r="I76" s="196" t="s">
        <v>3695</v>
      </c>
      <c r="J76" s="181">
        <v>356.87</v>
      </c>
      <c r="K76" s="154">
        <f t="shared" si="0"/>
        <v>10706.1</v>
      </c>
      <c r="L76" s="146">
        <v>0.21249999999999999</v>
      </c>
      <c r="M76" s="146">
        <v>1.1288</v>
      </c>
      <c r="N76" s="72"/>
      <c r="O76" s="177" t="str">
        <f ca="1">IF(N76="","", INDIRECT("base!"&amp;ADDRESS(MATCH(N76,base!$C$2:'base'!$C$133,0)+1,4,4)))</f>
        <v/>
      </c>
      <c r="P76" s="66"/>
      <c r="Q76" s="177" t="str">
        <f ca="1">IF(P76="","", INDIRECT("base!"&amp;ADDRESS(MATCH(CONCATENATE(N76,"|",P76),base!$G$2:'base'!$G$1817,0)+1,6,4)))</f>
        <v/>
      </c>
      <c r="R76" s="66" t="s">
        <v>3691</v>
      </c>
    </row>
    <row r="77" spans="1:18" ht="38.25" x14ac:dyDescent="0.25">
      <c r="A77" s="164">
        <v>1</v>
      </c>
      <c r="B77" s="176">
        <f>IF(AND(G77&lt;&gt;"",H77&gt;0,I77&lt;&gt;"",J77&lt;&gt;0,K77&lt;&gt;0),COUNT($B$11:B76)+1,"")</f>
        <v>66</v>
      </c>
      <c r="C77" s="188" t="s">
        <v>4179</v>
      </c>
      <c r="D77" s="188" t="s">
        <v>3776</v>
      </c>
      <c r="E77" s="197">
        <v>104612</v>
      </c>
      <c r="F77" s="179">
        <v>45541</v>
      </c>
      <c r="G77" s="198" t="s">
        <v>4180</v>
      </c>
      <c r="H77" s="180">
        <v>384</v>
      </c>
      <c r="I77" s="196" t="s">
        <v>3695</v>
      </c>
      <c r="J77" s="181">
        <v>100.78</v>
      </c>
      <c r="K77" s="154">
        <f t="shared" si="0"/>
        <v>38699.519999999997</v>
      </c>
      <c r="L77" s="146">
        <v>0.21249999999999999</v>
      </c>
      <c r="M77" s="146">
        <v>1.1288</v>
      </c>
      <c r="N77" s="72"/>
      <c r="O77" s="177" t="str">
        <f ca="1">IF(N77="","", INDIRECT("base!"&amp;ADDRESS(MATCH(N77,base!$C$2:'base'!$C$133,0)+1,4,4)))</f>
        <v/>
      </c>
      <c r="P77" s="66"/>
      <c r="Q77" s="177" t="str">
        <f ca="1">IF(P77="","", INDIRECT("base!"&amp;ADDRESS(MATCH(CONCATENATE(N77,"|",P77),base!$G$2:'base'!$G$1817,0)+1,6,4)))</f>
        <v/>
      </c>
      <c r="R77" s="66" t="s">
        <v>3691</v>
      </c>
    </row>
    <row r="78" spans="1:18" ht="38.25" x14ac:dyDescent="0.25">
      <c r="A78" s="164">
        <v>1</v>
      </c>
      <c r="B78" s="176">
        <f>IF(AND(G78&lt;&gt;"",H78&gt;0,I78&lt;&gt;"",J78&lt;&gt;0,K78&lt;&gt;0),COUNT($B$11:B77)+1,"")</f>
        <v>67</v>
      </c>
      <c r="C78" s="188" t="s">
        <v>4181</v>
      </c>
      <c r="D78" s="188" t="s">
        <v>3776</v>
      </c>
      <c r="E78" s="197">
        <v>104611</v>
      </c>
      <c r="F78" s="179">
        <v>45542</v>
      </c>
      <c r="G78" s="198" t="s">
        <v>4035</v>
      </c>
      <c r="H78" s="180">
        <v>108.57</v>
      </c>
      <c r="I78" s="196" t="s">
        <v>3695</v>
      </c>
      <c r="J78" s="181">
        <v>99.84</v>
      </c>
      <c r="K78" s="154">
        <f t="shared" si="0"/>
        <v>10839.63</v>
      </c>
      <c r="L78" s="146">
        <v>0.21249999999999999</v>
      </c>
      <c r="M78" s="146">
        <v>1.1288</v>
      </c>
      <c r="N78" s="72"/>
      <c r="O78" s="177" t="str">
        <f ca="1">IF(N78="","", INDIRECT("base!"&amp;ADDRESS(MATCH(N78,base!$C$2:'base'!$C$133,0)+1,4,4)))</f>
        <v/>
      </c>
      <c r="P78" s="66"/>
      <c r="Q78" s="177" t="str">
        <f ca="1">IF(P78="","", INDIRECT("base!"&amp;ADDRESS(MATCH(CONCATENATE(N78,"|",P78),base!$G$2:'base'!$G$1817,0)+1,6,4)))</f>
        <v/>
      </c>
      <c r="R78" s="66" t="s">
        <v>3691</v>
      </c>
    </row>
    <row r="79" spans="1:18" ht="25.5" x14ac:dyDescent="0.25">
      <c r="A79" s="164">
        <v>1</v>
      </c>
      <c r="B79" s="176">
        <f>IF(AND(G79&lt;&gt;"",H79&gt;0,I79&lt;&gt;"",J79&lt;&gt;0,K79&lt;&gt;0),COUNT($B$11:B78)+1,"")</f>
        <v>68</v>
      </c>
      <c r="C79" s="188" t="s">
        <v>4182</v>
      </c>
      <c r="D79" s="188" t="s">
        <v>3800</v>
      </c>
      <c r="E79" s="197" t="s">
        <v>4183</v>
      </c>
      <c r="F79" s="179">
        <v>45543</v>
      </c>
      <c r="G79" s="193" t="s">
        <v>4184</v>
      </c>
      <c r="H79" s="180">
        <v>1061.9100000000001</v>
      </c>
      <c r="I79" s="196" t="s">
        <v>3695</v>
      </c>
      <c r="J79" s="181">
        <v>121.82</v>
      </c>
      <c r="K79" s="154">
        <f t="shared" ref="K79:K113" si="1">IFERROR(IF(H79*J79&lt;&gt;0,ROUND(ROUND(H79,4)*ROUND(J79,4),2),""),"")</f>
        <v>129361.88</v>
      </c>
      <c r="L79" s="146">
        <v>0.15579999999999999</v>
      </c>
      <c r="M79" s="146">
        <v>1.1288</v>
      </c>
      <c r="N79" s="72"/>
      <c r="O79" s="177" t="str">
        <f ca="1">IF(N79="","", INDIRECT("base!"&amp;ADDRESS(MATCH(N79,base!$C$2:'base'!$C$133,0)+1,4,4)))</f>
        <v/>
      </c>
      <c r="P79" s="66"/>
      <c r="Q79" s="177" t="str">
        <f ca="1">IF(P79="","", INDIRECT("base!"&amp;ADDRESS(MATCH(CONCATENATE(N79,"|",P79),base!$G$2:'base'!$G$1817,0)+1,6,4)))</f>
        <v/>
      </c>
      <c r="R79" s="66" t="s">
        <v>3691</v>
      </c>
    </row>
    <row r="80" spans="1:18" ht="25.5" x14ac:dyDescent="0.25">
      <c r="A80" s="164">
        <v>1</v>
      </c>
      <c r="B80" s="176">
        <f>IF(AND(G80&lt;&gt;"",H80&gt;0,I80&lt;&gt;"",J80&lt;&gt;0,K80&lt;&gt;0),COUNT($B$11:B79)+1,"")</f>
        <v>69</v>
      </c>
      <c r="C80" s="188" t="s">
        <v>4185</v>
      </c>
      <c r="D80" s="188" t="s">
        <v>3800</v>
      </c>
      <c r="E80" s="197" t="s">
        <v>4186</v>
      </c>
      <c r="F80" s="179">
        <v>45544</v>
      </c>
      <c r="G80" s="193" t="s">
        <v>4187</v>
      </c>
      <c r="H80" s="180">
        <v>210</v>
      </c>
      <c r="I80" s="196" t="s">
        <v>3695</v>
      </c>
      <c r="J80" s="181">
        <v>132.30000000000001</v>
      </c>
      <c r="K80" s="154">
        <f t="shared" si="1"/>
        <v>27783</v>
      </c>
      <c r="L80" s="146">
        <v>0.15579999999999999</v>
      </c>
      <c r="M80" s="146">
        <v>1.1288</v>
      </c>
      <c r="N80" s="72"/>
      <c r="O80" s="177" t="str">
        <f ca="1">IF(N80="","", INDIRECT("base!"&amp;ADDRESS(MATCH(N80,base!$C$2:'base'!$C$133,0)+1,4,4)))</f>
        <v/>
      </c>
      <c r="P80" s="66"/>
      <c r="Q80" s="177" t="str">
        <f ca="1">IF(P80="","", INDIRECT("base!"&amp;ADDRESS(MATCH(CONCATENATE(N80,"|",P80),base!$G$2:'base'!$G$1817,0)+1,6,4)))</f>
        <v/>
      </c>
      <c r="R80" s="66" t="s">
        <v>3691</v>
      </c>
    </row>
    <row r="81" spans="1:18" x14ac:dyDescent="0.25">
      <c r="A81" s="164">
        <v>1</v>
      </c>
      <c r="B81" s="176">
        <f>IF(AND(G81&lt;&gt;"",H81&gt;0,I81&lt;&gt;"",J81&lt;&gt;0,K81&lt;&gt;0),COUNT($B$11:B80)+1,"")</f>
        <v>70</v>
      </c>
      <c r="C81" s="188" t="s">
        <v>4188</v>
      </c>
      <c r="D81" s="188" t="s">
        <v>3776</v>
      </c>
      <c r="E81" s="197">
        <v>37329</v>
      </c>
      <c r="F81" s="179">
        <v>45545</v>
      </c>
      <c r="G81" s="198" t="s">
        <v>4189</v>
      </c>
      <c r="H81" s="180">
        <v>230.95799999999997</v>
      </c>
      <c r="I81" s="196" t="s">
        <v>3700</v>
      </c>
      <c r="J81" s="181">
        <v>118.63</v>
      </c>
      <c r="K81" s="154">
        <f t="shared" si="1"/>
        <v>27398.55</v>
      </c>
      <c r="L81" s="146">
        <v>0.15579999999999999</v>
      </c>
      <c r="M81" s="146">
        <v>1.1288</v>
      </c>
      <c r="N81" s="72"/>
      <c r="O81" s="177" t="str">
        <f ca="1">IF(N81="","", INDIRECT("base!"&amp;ADDRESS(MATCH(N81,base!$C$2:'base'!$C$133,0)+1,4,4)))</f>
        <v/>
      </c>
      <c r="P81" s="66"/>
      <c r="Q81" s="177" t="str">
        <f ca="1">IF(P81="","", INDIRECT("base!"&amp;ADDRESS(MATCH(CONCATENATE(N81,"|",P81),base!$G$2:'base'!$G$1817,0)+1,6,4)))</f>
        <v/>
      </c>
      <c r="R81" s="66" t="s">
        <v>3691</v>
      </c>
    </row>
    <row r="82" spans="1:18" ht="38.25" x14ac:dyDescent="0.25">
      <c r="A82" s="164">
        <v>1</v>
      </c>
      <c r="B82" s="176">
        <f>IF(AND(G82&lt;&gt;"",H82&gt;0,I82&lt;&gt;"",J82&lt;&gt;0,K82&lt;&gt;0),COUNT($B$11:B81)+1,"")</f>
        <v>71</v>
      </c>
      <c r="C82" s="188" t="s">
        <v>4190</v>
      </c>
      <c r="D82" s="188" t="s">
        <v>3800</v>
      </c>
      <c r="E82" s="197" t="s">
        <v>4191</v>
      </c>
      <c r="F82" s="179">
        <v>45546</v>
      </c>
      <c r="G82" s="198" t="s">
        <v>4192</v>
      </c>
      <c r="H82" s="180">
        <v>322.60550000000001</v>
      </c>
      <c r="I82" s="196" t="s">
        <v>3694</v>
      </c>
      <c r="J82" s="181">
        <v>21.43</v>
      </c>
      <c r="K82" s="154">
        <f t="shared" si="1"/>
        <v>6913.44</v>
      </c>
      <c r="L82" s="146">
        <v>0.21249999999999999</v>
      </c>
      <c r="M82" s="146">
        <v>1.1288</v>
      </c>
      <c r="N82" s="72"/>
      <c r="O82" s="177" t="str">
        <f ca="1">IF(N82="","", INDIRECT("base!"&amp;ADDRESS(MATCH(N82,base!$C$2:'base'!$C$133,0)+1,4,4)))</f>
        <v/>
      </c>
      <c r="P82" s="66"/>
      <c r="Q82" s="177" t="str">
        <f ca="1">IF(P82="","", INDIRECT("base!"&amp;ADDRESS(MATCH(CONCATENATE(N82,"|",P82),base!$G$2:'base'!$G$1817,0)+1,6,4)))</f>
        <v/>
      </c>
      <c r="R82" s="66" t="s">
        <v>3691</v>
      </c>
    </row>
    <row r="83" spans="1:18" x14ac:dyDescent="0.25">
      <c r="A83" s="164">
        <v>1</v>
      </c>
      <c r="B83" s="176">
        <f>IF(AND(G83&lt;&gt;"",H83&gt;0,I83&lt;&gt;"",J83&lt;&gt;0,K83&lt;&gt;0),COUNT($B$11:B82)+1,"")</f>
        <v>72</v>
      </c>
      <c r="C83" s="188" t="s">
        <v>4193</v>
      </c>
      <c r="D83" s="188" t="s">
        <v>3800</v>
      </c>
      <c r="E83" s="197">
        <v>110245</v>
      </c>
      <c r="F83" s="179">
        <v>45547</v>
      </c>
      <c r="G83" s="193" t="s">
        <v>4194</v>
      </c>
      <c r="H83" s="180">
        <v>120</v>
      </c>
      <c r="I83" s="196" t="s">
        <v>3695</v>
      </c>
      <c r="J83" s="181">
        <v>457.45</v>
      </c>
      <c r="K83" s="154">
        <f t="shared" si="1"/>
        <v>54894</v>
      </c>
      <c r="L83" s="146">
        <v>0.21249999999999999</v>
      </c>
      <c r="M83" s="146">
        <v>1.1288</v>
      </c>
      <c r="N83" s="72"/>
      <c r="O83" s="177" t="str">
        <f ca="1">IF(N83="","", INDIRECT("base!"&amp;ADDRESS(MATCH(N83,base!$C$2:'base'!$C$133,0)+1,4,4)))</f>
        <v/>
      </c>
      <c r="P83" s="66"/>
      <c r="Q83" s="177" t="str">
        <f ca="1">IF(P83="","", INDIRECT("base!"&amp;ADDRESS(MATCH(CONCATENATE(N83,"|",P83),base!$G$2:'base'!$G$1817,0)+1,6,4)))</f>
        <v/>
      </c>
      <c r="R83" s="66" t="s">
        <v>3691</v>
      </c>
    </row>
    <row r="84" spans="1:18" x14ac:dyDescent="0.25">
      <c r="A84" s="164">
        <v>1</v>
      </c>
      <c r="B84" s="176">
        <f>IF(AND(G84&lt;&gt;"",H84&gt;0,I84&lt;&gt;"",J84&lt;&gt;0,K84&lt;&gt;0),COUNT($B$11:B83)+1,"")</f>
        <v>73</v>
      </c>
      <c r="C84" s="188" t="s">
        <v>4195</v>
      </c>
      <c r="D84" s="188" t="s">
        <v>3800</v>
      </c>
      <c r="E84" s="197" t="s">
        <v>4196</v>
      </c>
      <c r="F84" s="179">
        <v>45536</v>
      </c>
      <c r="G84" s="193" t="s">
        <v>4197</v>
      </c>
      <c r="H84" s="180">
        <v>140</v>
      </c>
      <c r="I84" s="196" t="s">
        <v>3694</v>
      </c>
      <c r="J84" s="181">
        <v>85.77</v>
      </c>
      <c r="K84" s="154">
        <f t="shared" si="1"/>
        <v>12007.8</v>
      </c>
      <c r="L84" s="146">
        <v>0.21249999999999999</v>
      </c>
      <c r="M84" s="146">
        <v>1.1288</v>
      </c>
      <c r="N84" s="72"/>
      <c r="O84" s="177" t="str">
        <f ca="1">IF(N84="","", INDIRECT("base!"&amp;ADDRESS(MATCH(N84,base!$C$2:'base'!$C$133,0)+1,4,4)))</f>
        <v/>
      </c>
      <c r="P84" s="66"/>
      <c r="Q84" s="177" t="str">
        <f ca="1">IF(P84="","", INDIRECT("base!"&amp;ADDRESS(MATCH(CONCATENATE(N84,"|",P84),base!$G$2:'base'!$G$1817,0)+1,6,4)))</f>
        <v/>
      </c>
      <c r="R84" s="66" t="s">
        <v>3691</v>
      </c>
    </row>
    <row r="85" spans="1:18" ht="25.5" x14ac:dyDescent="0.25">
      <c r="A85" s="164">
        <v>1</v>
      </c>
      <c r="B85" s="176">
        <f>IF(AND(G85&lt;&gt;"",H85&gt;0,I85&lt;&gt;"",J85&lt;&gt;0,K85&lt;&gt;0),COUNT($B$11:B84)+1,"")</f>
        <v>74</v>
      </c>
      <c r="C85" s="188" t="s">
        <v>4198</v>
      </c>
      <c r="D85" s="188" t="s">
        <v>3792</v>
      </c>
      <c r="E85" s="197">
        <v>12189</v>
      </c>
      <c r="F85" s="179">
        <v>45537</v>
      </c>
      <c r="G85" s="193" t="s">
        <v>4199</v>
      </c>
      <c r="H85" s="180">
        <v>105</v>
      </c>
      <c r="I85" s="196" t="s">
        <v>3694</v>
      </c>
      <c r="J85" s="181">
        <v>469.62</v>
      </c>
      <c r="K85" s="154">
        <f t="shared" si="1"/>
        <v>49310.1</v>
      </c>
      <c r="L85" s="146">
        <v>0.21249999999999999</v>
      </c>
      <c r="M85" s="146">
        <v>1.1288</v>
      </c>
      <c r="N85" s="72"/>
      <c r="O85" s="177" t="str">
        <f ca="1">IF(N85="","", INDIRECT("base!"&amp;ADDRESS(MATCH(N85,base!$C$2:'base'!$C$133,0)+1,4,4)))</f>
        <v/>
      </c>
      <c r="P85" s="66"/>
      <c r="Q85" s="177" t="str">
        <f ca="1">IF(P85="","", INDIRECT("base!"&amp;ADDRESS(MATCH(CONCATENATE(N85,"|",P85),base!$G$2:'base'!$G$1817,0)+1,6,4)))</f>
        <v/>
      </c>
      <c r="R85" s="66" t="s">
        <v>3691</v>
      </c>
    </row>
    <row r="86" spans="1:18" x14ac:dyDescent="0.25">
      <c r="A86" s="164">
        <v>1</v>
      </c>
      <c r="B86" s="176">
        <f>IF(AND(G86&lt;&gt;"",H86&gt;0,I86&lt;&gt;"",J86&lt;&gt;0,K86&lt;&gt;0),COUNT($B$11:B85)+1,"")</f>
        <v>75</v>
      </c>
      <c r="C86" s="188" t="s">
        <v>4200</v>
      </c>
      <c r="D86" s="188" t="s">
        <v>3800</v>
      </c>
      <c r="E86" s="197">
        <v>151286</v>
      </c>
      <c r="F86" s="179">
        <v>45538</v>
      </c>
      <c r="G86" s="193" t="s">
        <v>4201</v>
      </c>
      <c r="H86" s="180">
        <v>1061</v>
      </c>
      <c r="I86" s="196" t="s">
        <v>3695</v>
      </c>
      <c r="J86" s="181">
        <v>22.09</v>
      </c>
      <c r="K86" s="154">
        <f t="shared" si="1"/>
        <v>23437.49</v>
      </c>
      <c r="L86" s="146">
        <v>0.21249999999999999</v>
      </c>
      <c r="M86" s="146">
        <v>1.1288</v>
      </c>
      <c r="N86" s="72"/>
      <c r="O86" s="177" t="str">
        <f ca="1">IF(N86="","", INDIRECT("base!"&amp;ADDRESS(MATCH(N86,base!$C$2:'base'!$C$133,0)+1,4,4)))</f>
        <v/>
      </c>
      <c r="P86" s="66"/>
      <c r="Q86" s="177" t="str">
        <f ca="1">IF(P86="","", INDIRECT("base!"&amp;ADDRESS(MATCH(CONCATENATE(N86,"|",P86),base!$G$2:'base'!$G$1817,0)+1,6,4)))</f>
        <v/>
      </c>
      <c r="R86" s="66" t="s">
        <v>3691</v>
      </c>
    </row>
    <row r="87" spans="1:18" ht="25.5" x14ac:dyDescent="0.25">
      <c r="A87" s="164">
        <v>1</v>
      </c>
      <c r="B87" s="176">
        <f>IF(AND(G87&lt;&gt;"",H87&gt;0,I87&lt;&gt;"",J87&lt;&gt;0,K87&lt;&gt;0),COUNT($B$11:B86)+1,"")</f>
        <v>76</v>
      </c>
      <c r="C87" s="188" t="s">
        <v>4202</v>
      </c>
      <c r="D87" s="188" t="s">
        <v>3776</v>
      </c>
      <c r="E87" s="197">
        <v>88485</v>
      </c>
      <c r="F87" s="179">
        <v>45539</v>
      </c>
      <c r="G87" s="198" t="s">
        <v>4203</v>
      </c>
      <c r="H87" s="180">
        <v>4618.8</v>
      </c>
      <c r="I87" s="196" t="s">
        <v>3695</v>
      </c>
      <c r="J87" s="181">
        <v>4.54</v>
      </c>
      <c r="K87" s="154">
        <f t="shared" si="1"/>
        <v>20969.349999999999</v>
      </c>
      <c r="L87" s="146">
        <v>0.21249999999999999</v>
      </c>
      <c r="M87" s="146">
        <v>1.1288</v>
      </c>
      <c r="N87" s="72"/>
      <c r="O87" s="177" t="str">
        <f ca="1">IF(N87="","", INDIRECT("base!"&amp;ADDRESS(MATCH(N87,base!$C$2:'base'!$C$133,0)+1,4,4)))</f>
        <v/>
      </c>
      <c r="P87" s="66"/>
      <c r="Q87" s="177" t="str">
        <f ca="1">IF(P87="","", INDIRECT("base!"&amp;ADDRESS(MATCH(CONCATENATE(N87,"|",P87),base!$G$2:'base'!$G$1817,0)+1,6,4)))</f>
        <v/>
      </c>
      <c r="R87" s="66" t="s">
        <v>3691</v>
      </c>
    </row>
    <row r="88" spans="1:18" ht="25.5" x14ac:dyDescent="0.25">
      <c r="A88" s="164">
        <v>1</v>
      </c>
      <c r="B88" s="176">
        <f>IF(AND(G88&lt;&gt;"",H88&gt;0,I88&lt;&gt;"",J88&lt;&gt;0,K88&lt;&gt;0),COUNT($B$11:B87)+1,"")</f>
        <v>77</v>
      </c>
      <c r="C88" s="188" t="s">
        <v>4204</v>
      </c>
      <c r="D88" s="188" t="s">
        <v>3776</v>
      </c>
      <c r="E88" s="197">
        <v>88484</v>
      </c>
      <c r="F88" s="179">
        <v>45540</v>
      </c>
      <c r="G88" s="198" t="s">
        <v>4205</v>
      </c>
      <c r="H88" s="180">
        <v>1061</v>
      </c>
      <c r="I88" s="196" t="s">
        <v>3695</v>
      </c>
      <c r="J88" s="181">
        <v>5.72</v>
      </c>
      <c r="K88" s="154">
        <f t="shared" si="1"/>
        <v>6068.92</v>
      </c>
      <c r="L88" s="146">
        <v>0.21249999999999999</v>
      </c>
      <c r="M88" s="146">
        <v>1.1288</v>
      </c>
      <c r="N88" s="72"/>
      <c r="O88" s="177" t="str">
        <f ca="1">IF(N88="","", INDIRECT("base!"&amp;ADDRESS(MATCH(N88,base!$C$2:'base'!$C$133,0)+1,4,4)))</f>
        <v/>
      </c>
      <c r="P88" s="66"/>
      <c r="Q88" s="177" t="str">
        <f ca="1">IF(P88="","", INDIRECT("base!"&amp;ADDRESS(MATCH(CONCATENATE(N88,"|",P88),base!$G$2:'base'!$G$1817,0)+1,6,4)))</f>
        <v/>
      </c>
      <c r="R88" s="66" t="s">
        <v>3691</v>
      </c>
    </row>
    <row r="89" spans="1:18" ht="25.5" x14ac:dyDescent="0.25">
      <c r="A89" s="164">
        <v>1</v>
      </c>
      <c r="B89" s="176">
        <f>IF(AND(G89&lt;&gt;"",H89&gt;0,I89&lt;&gt;"",J89&lt;&gt;0,K89&lt;&gt;0),COUNT($B$11:B88)+1,"")</f>
        <v>78</v>
      </c>
      <c r="C89" s="199" t="s">
        <v>4206</v>
      </c>
      <c r="D89" s="188" t="s">
        <v>3800</v>
      </c>
      <c r="E89" s="200" t="s">
        <v>4207</v>
      </c>
      <c r="F89" s="179">
        <v>45541</v>
      </c>
      <c r="G89" s="198" t="s">
        <v>4208</v>
      </c>
      <c r="H89" s="180">
        <v>4618.8</v>
      </c>
      <c r="I89" s="196" t="s">
        <v>3695</v>
      </c>
      <c r="J89" s="181">
        <v>30.73</v>
      </c>
      <c r="K89" s="154">
        <f t="shared" si="1"/>
        <v>141935.72</v>
      </c>
      <c r="L89" s="146">
        <v>0.21249999999999999</v>
      </c>
      <c r="M89" s="146">
        <v>1.1288</v>
      </c>
      <c r="N89" s="72"/>
      <c r="O89" s="177" t="str">
        <f ca="1">IF(N89="","", INDIRECT("base!"&amp;ADDRESS(MATCH(N89,base!$C$2:'base'!$C$133,0)+1,4,4)))</f>
        <v/>
      </c>
      <c r="P89" s="66"/>
      <c r="Q89" s="177" t="str">
        <f ca="1">IF(P89="","", INDIRECT("base!"&amp;ADDRESS(MATCH(CONCATENATE(N89,"|",P89),base!$G$2:'base'!$G$1817,0)+1,6,4)))</f>
        <v/>
      </c>
      <c r="R89" s="66" t="s">
        <v>3691</v>
      </c>
    </row>
    <row r="90" spans="1:18" x14ac:dyDescent="0.25">
      <c r="A90" s="164">
        <v>1</v>
      </c>
      <c r="B90" s="176">
        <f>IF(AND(G90&lt;&gt;"",H90&gt;0,I90&lt;&gt;"",J90&lt;&gt;0,K90&lt;&gt;0),COUNT($B$11:B89)+1,"")</f>
        <v>79</v>
      </c>
      <c r="C90" s="199" t="s">
        <v>4209</v>
      </c>
      <c r="D90" s="199" t="s">
        <v>3776</v>
      </c>
      <c r="E90" s="200">
        <v>79460</v>
      </c>
      <c r="F90" s="179">
        <v>45542</v>
      </c>
      <c r="G90" s="198" t="s">
        <v>4210</v>
      </c>
      <c r="H90" s="180">
        <v>1061</v>
      </c>
      <c r="I90" s="196" t="s">
        <v>3695</v>
      </c>
      <c r="J90" s="181">
        <v>73.86</v>
      </c>
      <c r="K90" s="154">
        <f t="shared" si="1"/>
        <v>78365.460000000006</v>
      </c>
      <c r="L90" s="146">
        <v>0.21249999999999999</v>
      </c>
      <c r="M90" s="146">
        <v>1.1288</v>
      </c>
      <c r="N90" s="72"/>
      <c r="O90" s="177" t="str">
        <f ca="1">IF(N90="","", INDIRECT("base!"&amp;ADDRESS(MATCH(N90,base!$C$2:'base'!$C$133,0)+1,4,4)))</f>
        <v/>
      </c>
      <c r="P90" s="66"/>
      <c r="Q90" s="177" t="str">
        <f ca="1">IF(P90="","", INDIRECT("base!"&amp;ADDRESS(MATCH(CONCATENATE(N90,"|",P90),base!$G$2:'base'!$G$1817,0)+1,6,4)))</f>
        <v/>
      </c>
      <c r="R90" s="66" t="s">
        <v>3691</v>
      </c>
    </row>
    <row r="91" spans="1:18" x14ac:dyDescent="0.25">
      <c r="A91" s="164">
        <v>1</v>
      </c>
      <c r="B91" s="176">
        <f>IF(AND(G91&lt;&gt;"",H91&gt;0,I91&lt;&gt;"",J91&lt;&gt;0,K91&lt;&gt;0),COUNT($B$11:B90)+1,"")</f>
        <v>80</v>
      </c>
      <c r="C91" s="188" t="s">
        <v>4211</v>
      </c>
      <c r="D91" s="188" t="s">
        <v>4032</v>
      </c>
      <c r="E91" s="197">
        <v>180004</v>
      </c>
      <c r="F91" s="179">
        <v>45543</v>
      </c>
      <c r="G91" s="198" t="s">
        <v>4212</v>
      </c>
      <c r="H91" s="180">
        <v>20</v>
      </c>
      <c r="I91" s="196" t="s">
        <v>3695</v>
      </c>
      <c r="J91" s="181">
        <v>38.200000000000003</v>
      </c>
      <c r="K91" s="154">
        <f t="shared" si="1"/>
        <v>764</v>
      </c>
      <c r="L91" s="146">
        <v>0.21249999999999999</v>
      </c>
      <c r="M91" s="146">
        <v>1.1288</v>
      </c>
      <c r="N91" s="72"/>
      <c r="O91" s="177" t="str">
        <f ca="1">IF(N91="","", INDIRECT("base!"&amp;ADDRESS(MATCH(N91,base!$C$2:'base'!$C$133,0)+1,4,4)))</f>
        <v/>
      </c>
      <c r="P91" s="66"/>
      <c r="Q91" s="177" t="str">
        <f ca="1">IF(P91="","", INDIRECT("base!"&amp;ADDRESS(MATCH(CONCATENATE(N91,"|",P91),base!$G$2:'base'!$G$1817,0)+1,6,4)))</f>
        <v/>
      </c>
      <c r="R91" s="66" t="s">
        <v>3691</v>
      </c>
    </row>
    <row r="92" spans="1:18" ht="25.5" x14ac:dyDescent="0.25">
      <c r="A92" s="164">
        <v>1</v>
      </c>
      <c r="B92" s="176">
        <f>IF(AND(G92&lt;&gt;"",H92&gt;0,I92&lt;&gt;"",J92&lt;&gt;0,K92&lt;&gt;0),COUNT($B$11:B91)+1,"")</f>
        <v>81</v>
      </c>
      <c r="C92" s="188" t="s">
        <v>4213</v>
      </c>
      <c r="D92" s="188" t="s">
        <v>3800</v>
      </c>
      <c r="E92" s="197">
        <v>252010</v>
      </c>
      <c r="F92" s="179">
        <v>45544</v>
      </c>
      <c r="G92" s="193" t="s">
        <v>4214</v>
      </c>
      <c r="H92" s="180">
        <v>160</v>
      </c>
      <c r="I92" s="196" t="s">
        <v>3694</v>
      </c>
      <c r="J92" s="181">
        <v>508.46</v>
      </c>
      <c r="K92" s="154">
        <f t="shared" si="1"/>
        <v>81353.600000000006</v>
      </c>
      <c r="L92" s="146">
        <v>0.21249999999999999</v>
      </c>
      <c r="M92" s="146">
        <v>1.1288</v>
      </c>
      <c r="N92" s="72"/>
      <c r="O92" s="177" t="str">
        <f ca="1">IF(N92="","", INDIRECT("base!"&amp;ADDRESS(MATCH(N92,base!$C$2:'base'!$C$133,0)+1,4,4)))</f>
        <v/>
      </c>
      <c r="P92" s="66"/>
      <c r="Q92" s="177" t="str">
        <f ca="1">IF(P92="","", INDIRECT("base!"&amp;ADDRESS(MATCH(CONCATENATE(N92,"|",P92),base!$G$2:'base'!$G$1817,0)+1,6,4)))</f>
        <v/>
      </c>
      <c r="R92" s="66" t="s">
        <v>3691</v>
      </c>
    </row>
    <row r="93" spans="1:18" ht="25.5" x14ac:dyDescent="0.25">
      <c r="A93" s="164">
        <v>1</v>
      </c>
      <c r="B93" s="176">
        <f>IF(AND(G93&lt;&gt;"",H93&gt;0,I93&lt;&gt;"",J93&lt;&gt;0,K93&lt;&gt;0),COUNT($B$11:B92)+1,"")</f>
        <v>82</v>
      </c>
      <c r="C93" s="188" t="s">
        <v>4215</v>
      </c>
      <c r="D93" s="188" t="s">
        <v>3800</v>
      </c>
      <c r="E93" s="197" t="s">
        <v>4216</v>
      </c>
      <c r="F93" s="179">
        <v>45545</v>
      </c>
      <c r="G93" s="193" t="s">
        <v>4217</v>
      </c>
      <c r="H93" s="180">
        <v>170</v>
      </c>
      <c r="I93" s="196" t="s">
        <v>3694</v>
      </c>
      <c r="J93" s="181">
        <v>264.99</v>
      </c>
      <c r="K93" s="154">
        <f t="shared" si="1"/>
        <v>45048.3</v>
      </c>
      <c r="L93" s="146">
        <v>0.21249999999999999</v>
      </c>
      <c r="M93" s="146">
        <v>1.1288</v>
      </c>
      <c r="N93" s="72"/>
      <c r="O93" s="177" t="str">
        <f ca="1">IF(N93="","", INDIRECT("base!"&amp;ADDRESS(MATCH(N93,base!$C$2:'base'!$C$133,0)+1,4,4)))</f>
        <v/>
      </c>
      <c r="P93" s="66"/>
      <c r="Q93" s="177" t="str">
        <f ca="1">IF(P93="","", INDIRECT("base!"&amp;ADDRESS(MATCH(CONCATENATE(N93,"|",P93),base!$G$2:'base'!$G$1817,0)+1,6,4)))</f>
        <v/>
      </c>
      <c r="R93" s="66" t="s">
        <v>3691</v>
      </c>
    </row>
    <row r="94" spans="1:18" ht="38.25" x14ac:dyDescent="0.25">
      <c r="A94" s="164">
        <v>1</v>
      </c>
      <c r="B94" s="176">
        <f>IF(AND(G94&lt;&gt;"",H94&gt;0,I94&lt;&gt;"",J94&lt;&gt;0,K94&lt;&gt;0),COUNT($B$11:B93)+1,"")</f>
        <v>83</v>
      </c>
      <c r="C94" s="199" t="s">
        <v>4218</v>
      </c>
      <c r="D94" s="199" t="s">
        <v>3776</v>
      </c>
      <c r="E94" s="200">
        <v>87261</v>
      </c>
      <c r="F94" s="179">
        <v>45546</v>
      </c>
      <c r="G94" s="198" t="s">
        <v>4219</v>
      </c>
      <c r="H94" s="180">
        <v>64</v>
      </c>
      <c r="I94" s="196" t="s">
        <v>3695</v>
      </c>
      <c r="J94" s="181">
        <v>205.25</v>
      </c>
      <c r="K94" s="154">
        <f t="shared" si="1"/>
        <v>13136</v>
      </c>
      <c r="L94" s="146">
        <v>0.21249999999999999</v>
      </c>
      <c r="M94" s="146">
        <v>1.1288</v>
      </c>
      <c r="N94" s="72"/>
      <c r="O94" s="177" t="str">
        <f ca="1">IF(N94="","", INDIRECT("base!"&amp;ADDRESS(MATCH(N94,base!$C$2:'base'!$C$133,0)+1,4,4)))</f>
        <v/>
      </c>
      <c r="P94" s="66"/>
      <c r="Q94" s="177" t="str">
        <f ca="1">IF(P94="","", INDIRECT("base!"&amp;ADDRESS(MATCH(CONCATENATE(N94,"|",P94),base!$G$2:'base'!$G$1817,0)+1,6,4)))</f>
        <v/>
      </c>
      <c r="R94" s="66" t="s">
        <v>3691</v>
      </c>
    </row>
    <row r="95" spans="1:18" ht="38.25" x14ac:dyDescent="0.25">
      <c r="A95" s="164">
        <v>1</v>
      </c>
      <c r="B95" s="176">
        <f>IF(AND(G95&lt;&gt;"",H95&gt;0,I95&lt;&gt;"",J95&lt;&gt;0,K95&lt;&gt;0),COUNT($B$11:B94)+1,"")</f>
        <v>84</v>
      </c>
      <c r="C95" s="199" t="s">
        <v>4220</v>
      </c>
      <c r="D95" s="199" t="s">
        <v>3776</v>
      </c>
      <c r="E95" s="200">
        <v>87262</v>
      </c>
      <c r="F95" s="179">
        <v>45547</v>
      </c>
      <c r="G95" s="198" t="s">
        <v>4221</v>
      </c>
      <c r="H95" s="180">
        <v>25</v>
      </c>
      <c r="I95" s="196" t="s">
        <v>3695</v>
      </c>
      <c r="J95" s="181">
        <v>188.25</v>
      </c>
      <c r="K95" s="154">
        <f t="shared" si="1"/>
        <v>4706.25</v>
      </c>
      <c r="L95" s="146">
        <v>0.21249999999999999</v>
      </c>
      <c r="M95" s="146">
        <v>1.1288</v>
      </c>
      <c r="N95" s="72"/>
      <c r="O95" s="177" t="str">
        <f ca="1">IF(N95="","", INDIRECT("base!"&amp;ADDRESS(MATCH(N95,base!$C$2:'base'!$C$133,0)+1,4,4)))</f>
        <v/>
      </c>
      <c r="P95" s="66"/>
      <c r="Q95" s="177" t="str">
        <f ca="1">IF(P95="","", INDIRECT("base!"&amp;ADDRESS(MATCH(CONCATENATE(N95,"|",P95),base!$G$2:'base'!$G$1817,0)+1,6,4)))</f>
        <v/>
      </c>
      <c r="R95" s="66" t="s">
        <v>3691</v>
      </c>
    </row>
    <row r="96" spans="1:18" ht="38.25" x14ac:dyDescent="0.25">
      <c r="A96" s="164">
        <v>1</v>
      </c>
      <c r="B96" s="176">
        <f>IF(AND(G96&lt;&gt;"",H96&gt;0,I96&lt;&gt;"",J96&lt;&gt;0,K96&lt;&gt;0),COUNT($B$11:B95)+1,"")</f>
        <v>85</v>
      </c>
      <c r="C96" s="199" t="s">
        <v>4222</v>
      </c>
      <c r="D96" s="199" t="s">
        <v>3776</v>
      </c>
      <c r="E96" s="200">
        <v>87263</v>
      </c>
      <c r="F96" s="179">
        <v>45536</v>
      </c>
      <c r="G96" s="198" t="s">
        <v>4223</v>
      </c>
      <c r="H96" s="180">
        <v>214</v>
      </c>
      <c r="I96" s="196" t="s">
        <v>3695</v>
      </c>
      <c r="J96" s="181">
        <v>175.58</v>
      </c>
      <c r="K96" s="154">
        <f t="shared" si="1"/>
        <v>37574.120000000003</v>
      </c>
      <c r="L96" s="146">
        <v>0.21249999999999999</v>
      </c>
      <c r="M96" s="146">
        <v>1.1288</v>
      </c>
      <c r="N96" s="72"/>
      <c r="O96" s="177" t="str">
        <f ca="1">IF(N96="","", INDIRECT("base!"&amp;ADDRESS(MATCH(N96,base!$C$2:'base'!$C$133,0)+1,4,4)))</f>
        <v/>
      </c>
      <c r="P96" s="66"/>
      <c r="Q96" s="177" t="str">
        <f ca="1">IF(P96="","", INDIRECT("base!"&amp;ADDRESS(MATCH(CONCATENATE(N96,"|",P96),base!$G$2:'base'!$G$1817,0)+1,6,4)))</f>
        <v/>
      </c>
      <c r="R96" s="66" t="s">
        <v>3691</v>
      </c>
    </row>
    <row r="97" spans="1:18" ht="25.5" x14ac:dyDescent="0.25">
      <c r="A97" s="164">
        <v>1</v>
      </c>
      <c r="B97" s="176">
        <f>IF(AND(G97&lt;&gt;"",H97&gt;0,I97&lt;&gt;"",J97&lt;&gt;0,K97&lt;&gt;0),COUNT($B$11:B96)+1,"")</f>
        <v>86</v>
      </c>
      <c r="C97" s="183" t="s">
        <v>4224</v>
      </c>
      <c r="D97" s="183" t="s">
        <v>3776</v>
      </c>
      <c r="E97" s="194">
        <v>97097</v>
      </c>
      <c r="F97" s="179">
        <v>45537</v>
      </c>
      <c r="G97" s="184" t="s">
        <v>4225</v>
      </c>
      <c r="H97" s="180">
        <v>75</v>
      </c>
      <c r="I97" s="196" t="s">
        <v>3695</v>
      </c>
      <c r="J97" s="181">
        <v>48.43</v>
      </c>
      <c r="K97" s="154">
        <f t="shared" si="1"/>
        <v>3632.25</v>
      </c>
      <c r="L97" s="146">
        <v>0.21249999999999999</v>
      </c>
      <c r="M97" s="146">
        <v>1.1288</v>
      </c>
      <c r="N97" s="72"/>
      <c r="O97" s="177" t="str">
        <f ca="1">IF(N97="","", INDIRECT("base!"&amp;ADDRESS(MATCH(N97,base!$C$2:'base'!$C$133,0)+1,4,4)))</f>
        <v/>
      </c>
      <c r="P97" s="66"/>
      <c r="Q97" s="177" t="str">
        <f ca="1">IF(P97="","", INDIRECT("base!"&amp;ADDRESS(MATCH(CONCATENATE(N97,"|",P97),base!$G$2:'base'!$G$1817,0)+1,6,4)))</f>
        <v/>
      </c>
      <c r="R97" s="66" t="s">
        <v>3691</v>
      </c>
    </row>
    <row r="98" spans="1:18" x14ac:dyDescent="0.25">
      <c r="A98" s="164">
        <v>1</v>
      </c>
      <c r="B98" s="176">
        <f>IF(AND(G98&lt;&gt;"",H98&gt;0,I98&lt;&gt;"",J98&lt;&gt;0,K98&lt;&gt;0),COUNT($B$11:B97)+1,"")</f>
        <v>87</v>
      </c>
      <c r="C98" s="183" t="s">
        <v>4226</v>
      </c>
      <c r="D98" s="188" t="s">
        <v>3800</v>
      </c>
      <c r="E98" s="194">
        <v>80151</v>
      </c>
      <c r="F98" s="179">
        <v>45538</v>
      </c>
      <c r="G98" s="195" t="s">
        <v>4227</v>
      </c>
      <c r="H98" s="180">
        <v>382</v>
      </c>
      <c r="I98" s="196" t="s">
        <v>3695</v>
      </c>
      <c r="J98" s="181">
        <v>182.25</v>
      </c>
      <c r="K98" s="154">
        <f t="shared" si="1"/>
        <v>69619.5</v>
      </c>
      <c r="L98" s="146">
        <v>0.21249999999999999</v>
      </c>
      <c r="M98" s="146">
        <v>1.1288</v>
      </c>
      <c r="N98" s="72"/>
      <c r="O98" s="177" t="str">
        <f ca="1">IF(N98="","", INDIRECT("base!"&amp;ADDRESS(MATCH(N98,base!$C$2:'base'!$C$133,0)+1,4,4)))</f>
        <v/>
      </c>
      <c r="P98" s="66"/>
      <c r="Q98" s="177" t="str">
        <f ca="1">IF(P98="","", INDIRECT("base!"&amp;ADDRESS(MATCH(CONCATENATE(N98,"|",P98),base!$G$2:'base'!$G$1817,0)+1,6,4)))</f>
        <v/>
      </c>
      <c r="R98" s="66" t="s">
        <v>3691</v>
      </c>
    </row>
    <row r="99" spans="1:18" ht="25.5" x14ac:dyDescent="0.25">
      <c r="A99" s="164">
        <v>1</v>
      </c>
      <c r="B99" s="176">
        <f>IF(AND(G99&lt;&gt;"",H99&gt;0,I99&lt;&gt;"",J99&lt;&gt;0,K99&lt;&gt;0),COUNT($B$11:B98)+1,"")</f>
        <v>88</v>
      </c>
      <c r="C99" s="183" t="s">
        <v>4228</v>
      </c>
      <c r="D99" s="188" t="s">
        <v>3800</v>
      </c>
      <c r="E99" s="194" t="s">
        <v>4229</v>
      </c>
      <c r="F99" s="179">
        <v>45539</v>
      </c>
      <c r="G99" s="184" t="s">
        <v>4230</v>
      </c>
      <c r="H99" s="180">
        <v>2209</v>
      </c>
      <c r="I99" s="196" t="s">
        <v>3695</v>
      </c>
      <c r="J99" s="181">
        <v>73.58</v>
      </c>
      <c r="K99" s="154">
        <f t="shared" si="1"/>
        <v>162538.22</v>
      </c>
      <c r="L99" s="146">
        <v>0.21249999999999999</v>
      </c>
      <c r="M99" s="146">
        <v>1.1288</v>
      </c>
      <c r="N99" s="72"/>
      <c r="O99" s="177" t="str">
        <f ca="1">IF(N99="","", INDIRECT("base!"&amp;ADDRESS(MATCH(N99,base!$C$2:'base'!$C$133,0)+1,4,4)))</f>
        <v/>
      </c>
      <c r="P99" s="66"/>
      <c r="Q99" s="177" t="str">
        <f ca="1">IF(P99="","", INDIRECT("base!"&amp;ADDRESS(MATCH(CONCATENATE(N99,"|",P99),base!$G$2:'base'!$G$1817,0)+1,6,4)))</f>
        <v/>
      </c>
      <c r="R99" s="66" t="s">
        <v>3691</v>
      </c>
    </row>
    <row r="100" spans="1:18" ht="25.5" x14ac:dyDescent="0.25">
      <c r="A100" s="164">
        <v>1</v>
      </c>
      <c r="B100" s="176">
        <f>IF(AND(G100&lt;&gt;"",H100&gt;0,I100&lt;&gt;"",J100&lt;&gt;0,K100&lt;&gt;0),COUNT($B$11:B99)+1,"")</f>
        <v>89</v>
      </c>
      <c r="C100" s="188" t="s">
        <v>4231</v>
      </c>
      <c r="D100" s="183" t="s">
        <v>3800</v>
      </c>
      <c r="E100" s="197">
        <v>96</v>
      </c>
      <c r="F100" s="179">
        <v>45540</v>
      </c>
      <c r="G100" s="198" t="s">
        <v>4232</v>
      </c>
      <c r="H100" s="180">
        <v>980</v>
      </c>
      <c r="I100" s="196" t="s">
        <v>3695</v>
      </c>
      <c r="J100" s="181">
        <v>376.99</v>
      </c>
      <c r="K100" s="154">
        <f t="shared" si="1"/>
        <v>369450.2</v>
      </c>
      <c r="L100" s="146">
        <v>0.21249999999999999</v>
      </c>
      <c r="M100" s="146">
        <v>1.1288</v>
      </c>
      <c r="N100" s="72"/>
      <c r="O100" s="177" t="str">
        <f ca="1">IF(N100="","", INDIRECT("base!"&amp;ADDRESS(MATCH(N100,base!$C$2:'base'!$C$133,0)+1,4,4)))</f>
        <v/>
      </c>
      <c r="P100" s="66"/>
      <c r="Q100" s="177" t="str">
        <f ca="1">IF(P100="","", INDIRECT("base!"&amp;ADDRESS(MATCH(CONCATENATE(N100,"|",P100),base!$G$2:'base'!$G$1817,0)+1,6,4)))</f>
        <v/>
      </c>
      <c r="R100" s="66" t="s">
        <v>3691</v>
      </c>
    </row>
    <row r="101" spans="1:18" ht="38.25" x14ac:dyDescent="0.25">
      <c r="A101" s="164">
        <v>1</v>
      </c>
      <c r="B101" s="176">
        <f>IF(AND(G101&lt;&gt;"",H101&gt;0,I101&lt;&gt;"",J101&lt;&gt;0,K101&lt;&gt;0),COUNT($B$11:B100)+1,"")</f>
        <v>90</v>
      </c>
      <c r="C101" s="188" t="s">
        <v>4233</v>
      </c>
      <c r="D101" s="188" t="s">
        <v>3776</v>
      </c>
      <c r="E101" s="197">
        <v>92398</v>
      </c>
      <c r="F101" s="179">
        <v>45541</v>
      </c>
      <c r="G101" s="198" t="s">
        <v>4234</v>
      </c>
      <c r="H101" s="180">
        <v>560</v>
      </c>
      <c r="I101" s="196" t="s">
        <v>3695</v>
      </c>
      <c r="J101" s="181">
        <v>97.4</v>
      </c>
      <c r="K101" s="154">
        <f t="shared" si="1"/>
        <v>54544</v>
      </c>
      <c r="L101" s="146">
        <v>0.21249999999999999</v>
      </c>
      <c r="M101" s="146">
        <v>1.1288</v>
      </c>
      <c r="N101" s="72"/>
      <c r="O101" s="177" t="str">
        <f ca="1">IF(N101="","", INDIRECT("base!"&amp;ADDRESS(MATCH(N101,base!$C$2:'base'!$C$133,0)+1,4,4)))</f>
        <v/>
      </c>
      <c r="P101" s="66"/>
      <c r="Q101" s="177" t="str">
        <f ca="1">IF(P101="","", INDIRECT("base!"&amp;ADDRESS(MATCH(CONCATENATE(N101,"|",P101),base!$G$2:'base'!$G$1817,0)+1,6,4)))</f>
        <v/>
      </c>
      <c r="R101" s="66" t="s">
        <v>3691</v>
      </c>
    </row>
    <row r="102" spans="1:18" ht="25.5" x14ac:dyDescent="0.25">
      <c r="A102" s="164">
        <v>1</v>
      </c>
      <c r="B102" s="176">
        <f>IF(AND(G102&lt;&gt;"",H102&gt;0,I102&lt;&gt;"",J102&lt;&gt;0,K102&lt;&gt;0),COUNT($B$11:B101)+1,"")</f>
        <v>91</v>
      </c>
      <c r="C102" s="188" t="s">
        <v>4235</v>
      </c>
      <c r="D102" s="188" t="s">
        <v>3776</v>
      </c>
      <c r="E102" s="197">
        <v>101731</v>
      </c>
      <c r="F102" s="179">
        <v>45542</v>
      </c>
      <c r="G102" s="198" t="s">
        <v>4236</v>
      </c>
      <c r="H102" s="180">
        <v>130</v>
      </c>
      <c r="I102" s="196" t="s">
        <v>3695</v>
      </c>
      <c r="J102" s="181">
        <v>424.02</v>
      </c>
      <c r="K102" s="154">
        <f t="shared" si="1"/>
        <v>55122.6</v>
      </c>
      <c r="L102" s="146">
        <v>0.21249999999999999</v>
      </c>
      <c r="M102" s="146">
        <v>1.1288</v>
      </c>
      <c r="N102" s="72"/>
      <c r="O102" s="177" t="str">
        <f ca="1">IF(N102="","", INDIRECT("base!"&amp;ADDRESS(MATCH(N102,base!$C$2:'base'!$C$133,0)+1,4,4)))</f>
        <v/>
      </c>
      <c r="P102" s="66"/>
      <c r="Q102" s="177" t="str">
        <f ca="1">IF(P102="","", INDIRECT("base!"&amp;ADDRESS(MATCH(CONCATENATE(N102,"|",P102),base!$G$2:'base'!$G$1817,0)+1,6,4)))</f>
        <v/>
      </c>
      <c r="R102" s="66" t="s">
        <v>3691</v>
      </c>
    </row>
    <row r="103" spans="1:18" x14ac:dyDescent="0.25">
      <c r="A103" s="164">
        <v>1</v>
      </c>
      <c r="B103" s="176">
        <f>IF(AND(G103&lt;&gt;"",H103&gt;0,I103&lt;&gt;"",J103&lt;&gt;0,K103&lt;&gt;0),COUNT($B$11:B102)+1,"")</f>
        <v>92</v>
      </c>
      <c r="C103" s="183" t="s">
        <v>4237</v>
      </c>
      <c r="D103" s="183" t="s">
        <v>3776</v>
      </c>
      <c r="E103" s="194">
        <v>98685</v>
      </c>
      <c r="F103" s="179">
        <v>45543</v>
      </c>
      <c r="G103" s="184" t="s">
        <v>4238</v>
      </c>
      <c r="H103" s="180">
        <v>108.7</v>
      </c>
      <c r="I103" s="196" t="s">
        <v>3694</v>
      </c>
      <c r="J103" s="181">
        <v>100.17</v>
      </c>
      <c r="K103" s="154">
        <f t="shared" si="1"/>
        <v>10888.48</v>
      </c>
      <c r="L103" s="146">
        <v>0.21249999999999999</v>
      </c>
      <c r="M103" s="146">
        <v>1.1288</v>
      </c>
      <c r="N103" s="72"/>
      <c r="O103" s="177" t="str">
        <f ca="1">IF(N103="","", INDIRECT("base!"&amp;ADDRESS(MATCH(N103,base!$C$2:'base'!$C$133,0)+1,4,4)))</f>
        <v/>
      </c>
      <c r="P103" s="66"/>
      <c r="Q103" s="177" t="str">
        <f ca="1">IF(P103="","", INDIRECT("base!"&amp;ADDRESS(MATCH(CONCATENATE(N103,"|",P103),base!$G$2:'base'!$G$1817,0)+1,6,4)))</f>
        <v/>
      </c>
      <c r="R103" s="66" t="s">
        <v>3691</v>
      </c>
    </row>
    <row r="104" spans="1:18" ht="25.5" x14ac:dyDescent="0.25">
      <c r="A104" s="164">
        <v>1</v>
      </c>
      <c r="B104" s="176">
        <f>IF(AND(G104&lt;&gt;"",H104&gt;0,I104&lt;&gt;"",J104&lt;&gt;0,K104&lt;&gt;0),COUNT($B$11:B103)+1,"")</f>
        <v>93</v>
      </c>
      <c r="C104" s="188" t="s">
        <v>4239</v>
      </c>
      <c r="D104" s="188" t="s">
        <v>3800</v>
      </c>
      <c r="E104" s="197" t="s">
        <v>4240</v>
      </c>
      <c r="F104" s="179">
        <v>45544</v>
      </c>
      <c r="G104" s="198" t="s">
        <v>4241</v>
      </c>
      <c r="H104" s="180">
        <v>30</v>
      </c>
      <c r="I104" s="196" t="s">
        <v>3695</v>
      </c>
      <c r="J104" s="181">
        <v>127.05</v>
      </c>
      <c r="K104" s="154">
        <f t="shared" si="1"/>
        <v>3811.5</v>
      </c>
      <c r="L104" s="146">
        <v>0.21249999999999999</v>
      </c>
      <c r="M104" s="146">
        <v>1.1288</v>
      </c>
      <c r="N104" s="72"/>
      <c r="O104" s="177" t="str">
        <f ca="1">IF(N104="","", INDIRECT("base!"&amp;ADDRESS(MATCH(N104,base!$C$2:'base'!$C$133,0)+1,4,4)))</f>
        <v/>
      </c>
      <c r="P104" s="66"/>
      <c r="Q104" s="177" t="str">
        <f ca="1">IF(P104="","", INDIRECT("base!"&amp;ADDRESS(MATCH(CONCATENATE(N104,"|",P104),base!$G$2:'base'!$G$1817,0)+1,6,4)))</f>
        <v/>
      </c>
      <c r="R104" s="66" t="s">
        <v>3691</v>
      </c>
    </row>
    <row r="105" spans="1:18" ht="25.5" x14ac:dyDescent="0.25">
      <c r="A105" s="164">
        <v>1</v>
      </c>
      <c r="B105" s="176">
        <f>IF(AND(G105&lt;&gt;"",H105&gt;0,I105&lt;&gt;"",J105&lt;&gt;0,K105&lt;&gt;0),COUNT($B$11:B104)+1,"")</f>
        <v>94</v>
      </c>
      <c r="C105" s="199" t="s">
        <v>4242</v>
      </c>
      <c r="D105" s="199" t="s">
        <v>3776</v>
      </c>
      <c r="E105" s="200">
        <v>98689</v>
      </c>
      <c r="F105" s="179">
        <v>45545</v>
      </c>
      <c r="G105" s="198" t="s">
        <v>4243</v>
      </c>
      <c r="H105" s="180">
        <v>30</v>
      </c>
      <c r="I105" s="196" t="s">
        <v>3694</v>
      </c>
      <c r="J105" s="181">
        <v>142.38999999999999</v>
      </c>
      <c r="K105" s="154">
        <f t="shared" si="1"/>
        <v>4271.7</v>
      </c>
      <c r="L105" s="146">
        <v>0.21249999999999999</v>
      </c>
      <c r="M105" s="146">
        <v>1.1288</v>
      </c>
      <c r="N105" s="72"/>
      <c r="O105" s="177" t="str">
        <f ca="1">IF(N105="","", INDIRECT("base!"&amp;ADDRESS(MATCH(N105,base!$C$2:'base'!$C$133,0)+1,4,4)))</f>
        <v/>
      </c>
      <c r="P105" s="66"/>
      <c r="Q105" s="177" t="str">
        <f ca="1">IF(P105="","", INDIRECT("base!"&amp;ADDRESS(MATCH(CONCATENATE(N105,"|",P105),base!$G$2:'base'!$G$1817,0)+1,6,4)))</f>
        <v/>
      </c>
      <c r="R105" s="66" t="s">
        <v>3691</v>
      </c>
    </row>
    <row r="106" spans="1:18" x14ac:dyDescent="0.25">
      <c r="A106" s="164">
        <v>1</v>
      </c>
      <c r="B106" s="176">
        <f>IF(AND(G106&lt;&gt;"",H106&gt;0,I106&lt;&gt;"",J106&lt;&gt;0,K106&lt;&gt;0),COUNT($B$11:B105)+1,"")</f>
        <v>95</v>
      </c>
      <c r="C106" s="199" t="s">
        <v>4244</v>
      </c>
      <c r="D106" s="199" t="s">
        <v>4032</v>
      </c>
      <c r="E106" s="200">
        <v>130100</v>
      </c>
      <c r="F106" s="179">
        <v>45546</v>
      </c>
      <c r="G106" s="198" t="s">
        <v>4245</v>
      </c>
      <c r="H106" s="180">
        <v>68.28</v>
      </c>
      <c r="I106" s="196" t="s">
        <v>3694</v>
      </c>
      <c r="J106" s="181">
        <v>186.26</v>
      </c>
      <c r="K106" s="154">
        <f t="shared" si="1"/>
        <v>12717.83</v>
      </c>
      <c r="L106" s="146">
        <v>0.21249999999999999</v>
      </c>
      <c r="M106" s="146">
        <v>1.1288</v>
      </c>
      <c r="N106" s="72"/>
      <c r="O106" s="177" t="str">
        <f ca="1">IF(N106="","", INDIRECT("base!"&amp;ADDRESS(MATCH(N106,base!$C$2:'base'!$C$133,0)+1,4,4)))</f>
        <v/>
      </c>
      <c r="P106" s="66"/>
      <c r="Q106" s="177" t="str">
        <f ca="1">IF(P106="","", INDIRECT("base!"&amp;ADDRESS(MATCH(CONCATENATE(N106,"|",P106),base!$G$2:'base'!$G$1817,0)+1,6,4)))</f>
        <v/>
      </c>
      <c r="R106" s="66" t="s">
        <v>3691</v>
      </c>
    </row>
    <row r="107" spans="1:18" ht="63.75" x14ac:dyDescent="0.25">
      <c r="A107" s="164">
        <v>1</v>
      </c>
      <c r="B107" s="176">
        <f>IF(AND(G107&lt;&gt;"",H107&gt;0,I107&lt;&gt;"",J107&lt;&gt;0,K107&lt;&gt;0),COUNT($B$11:B106)+1,"")</f>
        <v>96</v>
      </c>
      <c r="C107" s="188" t="s">
        <v>4246</v>
      </c>
      <c r="D107" s="183" t="s">
        <v>3800</v>
      </c>
      <c r="E107" s="197">
        <v>28</v>
      </c>
      <c r="F107" s="179">
        <v>45547</v>
      </c>
      <c r="G107" s="189" t="s">
        <v>4247</v>
      </c>
      <c r="H107" s="180">
        <v>2</v>
      </c>
      <c r="I107" s="196" t="s">
        <v>3701</v>
      </c>
      <c r="J107" s="181">
        <v>16095.56</v>
      </c>
      <c r="K107" s="154">
        <f t="shared" si="1"/>
        <v>32191.119999999999</v>
      </c>
      <c r="L107" s="146">
        <v>0.21249999999999999</v>
      </c>
      <c r="M107" s="146">
        <v>1.1288</v>
      </c>
      <c r="N107" s="72"/>
      <c r="O107" s="177" t="str">
        <f ca="1">IF(N107="","", INDIRECT("base!"&amp;ADDRESS(MATCH(N107,base!$C$2:'base'!$C$133,0)+1,4,4)))</f>
        <v/>
      </c>
      <c r="P107" s="66"/>
      <c r="Q107" s="177" t="str">
        <f ca="1">IF(P107="","", INDIRECT("base!"&amp;ADDRESS(MATCH(CONCATENATE(N107,"|",P107),base!$G$2:'base'!$G$1817,0)+1,6,4)))</f>
        <v/>
      </c>
      <c r="R107" s="66" t="s">
        <v>3691</v>
      </c>
    </row>
    <row r="108" spans="1:18" ht="76.5" x14ac:dyDescent="0.25">
      <c r="A108" s="164">
        <v>1</v>
      </c>
      <c r="B108" s="176">
        <f>IF(AND(G108&lt;&gt;"",H108&gt;0,I108&lt;&gt;"",J108&lt;&gt;0,K108&lt;&gt;0),COUNT($B$11:B107)+1,"")</f>
        <v>97</v>
      </c>
      <c r="C108" s="188" t="s">
        <v>4248</v>
      </c>
      <c r="D108" s="183" t="s">
        <v>3800</v>
      </c>
      <c r="E108" s="197">
        <v>29</v>
      </c>
      <c r="F108" s="179">
        <v>45536</v>
      </c>
      <c r="G108" s="189" t="s">
        <v>4249</v>
      </c>
      <c r="H108" s="180">
        <v>1</v>
      </c>
      <c r="I108" s="196" t="s">
        <v>3701</v>
      </c>
      <c r="J108" s="181">
        <v>7449.41</v>
      </c>
      <c r="K108" s="154">
        <f t="shared" si="1"/>
        <v>7449.41</v>
      </c>
      <c r="L108" s="146">
        <v>0.21249999999999999</v>
      </c>
      <c r="M108" s="146">
        <v>1.1288</v>
      </c>
      <c r="N108" s="72"/>
      <c r="O108" s="177" t="str">
        <f ca="1">IF(N108="","", INDIRECT("base!"&amp;ADDRESS(MATCH(N108,base!$C$2:'base'!$C$133,0)+1,4,4)))</f>
        <v/>
      </c>
      <c r="P108" s="66"/>
      <c r="Q108" s="177" t="str">
        <f ca="1">IF(P108="","", INDIRECT("base!"&amp;ADDRESS(MATCH(CONCATENATE(N108,"|",P108),base!$G$2:'base'!$G$1817,0)+1,6,4)))</f>
        <v/>
      </c>
      <c r="R108" s="66" t="s">
        <v>3691</v>
      </c>
    </row>
    <row r="109" spans="1:18" ht="89.25" x14ac:dyDescent="0.25">
      <c r="A109" s="164">
        <v>1</v>
      </c>
      <c r="B109" s="176">
        <f>IF(AND(G109&lt;&gt;"",H109&gt;0,I109&lt;&gt;"",J109&lt;&gt;0,K109&lt;&gt;0),COUNT($B$11:B108)+1,"")</f>
        <v>98</v>
      </c>
      <c r="C109" s="188" t="s">
        <v>4250</v>
      </c>
      <c r="D109" s="183" t="s">
        <v>3800</v>
      </c>
      <c r="E109" s="197">
        <v>30</v>
      </c>
      <c r="F109" s="179">
        <v>45537</v>
      </c>
      <c r="G109" s="189" t="s">
        <v>4251</v>
      </c>
      <c r="H109" s="180">
        <v>1</v>
      </c>
      <c r="I109" s="196" t="s">
        <v>3701</v>
      </c>
      <c r="J109" s="181">
        <v>33011.29</v>
      </c>
      <c r="K109" s="154">
        <f t="shared" si="1"/>
        <v>33011.29</v>
      </c>
      <c r="L109" s="146">
        <v>0.21249999999999999</v>
      </c>
      <c r="M109" s="146">
        <v>1.1288</v>
      </c>
      <c r="N109" s="72"/>
      <c r="O109" s="177" t="str">
        <f ca="1">IF(N109="","", INDIRECT("base!"&amp;ADDRESS(MATCH(N109,base!$C$2:'base'!$C$133,0)+1,4,4)))</f>
        <v/>
      </c>
      <c r="P109" s="66"/>
      <c r="Q109" s="177" t="str">
        <f ca="1">IF(P109="","", INDIRECT("base!"&amp;ADDRESS(MATCH(CONCATENATE(N109,"|",P109),base!$G$2:'base'!$G$1817,0)+1,6,4)))</f>
        <v/>
      </c>
      <c r="R109" s="66" t="s">
        <v>3691</v>
      </c>
    </row>
    <row r="110" spans="1:18" ht="89.25" x14ac:dyDescent="0.25">
      <c r="A110" s="164">
        <v>1</v>
      </c>
      <c r="B110" s="176">
        <f>IF(AND(G110&lt;&gt;"",H110&gt;0,I110&lt;&gt;"",J110&lt;&gt;0,K110&lt;&gt;0),COUNT($B$11:B109)+1,"")</f>
        <v>99</v>
      </c>
      <c r="C110" s="188" t="s">
        <v>4252</v>
      </c>
      <c r="D110" s="183" t="s">
        <v>3800</v>
      </c>
      <c r="E110" s="197">
        <v>31</v>
      </c>
      <c r="F110" s="179">
        <v>45538</v>
      </c>
      <c r="G110" s="189" t="s">
        <v>4253</v>
      </c>
      <c r="H110" s="180">
        <v>1</v>
      </c>
      <c r="I110" s="196" t="s">
        <v>3701</v>
      </c>
      <c r="J110" s="181">
        <v>12541.08</v>
      </c>
      <c r="K110" s="154">
        <f t="shared" si="1"/>
        <v>12541.08</v>
      </c>
      <c r="L110" s="146">
        <v>0.21249999999999999</v>
      </c>
      <c r="M110" s="146">
        <v>1.1288</v>
      </c>
      <c r="N110" s="72"/>
      <c r="O110" s="177" t="str">
        <f ca="1">IF(N110="","", INDIRECT("base!"&amp;ADDRESS(MATCH(N110,base!$C$2:'base'!$C$133,0)+1,4,4)))</f>
        <v/>
      </c>
      <c r="P110" s="66"/>
      <c r="Q110" s="177" t="str">
        <f ca="1">IF(P110="","", INDIRECT("base!"&amp;ADDRESS(MATCH(CONCATENATE(N110,"|",P110),base!$G$2:'base'!$G$1817,0)+1,6,4)))</f>
        <v/>
      </c>
      <c r="R110" s="66" t="s">
        <v>3691</v>
      </c>
    </row>
    <row r="111" spans="1:18" ht="51" x14ac:dyDescent="0.25">
      <c r="A111" s="164">
        <v>1</v>
      </c>
      <c r="B111" s="176">
        <f>IF(AND(G111&lt;&gt;"",H111&gt;0,I111&lt;&gt;"",J111&lt;&gt;0,K111&lt;&gt;0),COUNT($B$11:B110)+1,"")</f>
        <v>100</v>
      </c>
      <c r="C111" s="188" t="s">
        <v>4254</v>
      </c>
      <c r="D111" s="183" t="s">
        <v>3800</v>
      </c>
      <c r="E111" s="197">
        <v>32</v>
      </c>
      <c r="F111" s="179">
        <v>45539</v>
      </c>
      <c r="G111" s="189" t="s">
        <v>4255</v>
      </c>
      <c r="H111" s="180">
        <v>1</v>
      </c>
      <c r="I111" s="196" t="s">
        <v>3701</v>
      </c>
      <c r="J111" s="181">
        <v>11749.92</v>
      </c>
      <c r="K111" s="154">
        <f t="shared" si="1"/>
        <v>11749.92</v>
      </c>
      <c r="L111" s="146">
        <v>0.21249999999999999</v>
      </c>
      <c r="M111" s="146">
        <v>1.1288</v>
      </c>
      <c r="N111" s="72"/>
      <c r="O111" s="177" t="str">
        <f ca="1">IF(N111="","", INDIRECT("base!"&amp;ADDRESS(MATCH(N111,base!$C$2:'base'!$C$133,0)+1,4,4)))</f>
        <v/>
      </c>
      <c r="P111" s="66"/>
      <c r="Q111" s="177" t="str">
        <f ca="1">IF(P111="","", INDIRECT("base!"&amp;ADDRESS(MATCH(CONCATENATE(N111,"|",P111),base!$G$2:'base'!$G$1817,0)+1,6,4)))</f>
        <v/>
      </c>
      <c r="R111" s="66" t="s">
        <v>3691</v>
      </c>
    </row>
    <row r="112" spans="1:18" ht="63.75" x14ac:dyDescent="0.25">
      <c r="A112" s="164">
        <v>1</v>
      </c>
      <c r="B112" s="176">
        <f>IF(AND(G112&lt;&gt;"",H112&gt;0,I112&lt;&gt;"",J112&lt;&gt;0,K112&lt;&gt;0),COUNT($B$11:B111)+1,"")</f>
        <v>101</v>
      </c>
      <c r="C112" s="188" t="s">
        <v>4256</v>
      </c>
      <c r="D112" s="183" t="s">
        <v>3800</v>
      </c>
      <c r="E112" s="197">
        <v>33</v>
      </c>
      <c r="F112" s="179">
        <v>45540</v>
      </c>
      <c r="G112" s="189" t="s">
        <v>4257</v>
      </c>
      <c r="H112" s="180">
        <v>1</v>
      </c>
      <c r="I112" s="196" t="s">
        <v>3701</v>
      </c>
      <c r="J112" s="181">
        <v>6076.36</v>
      </c>
      <c r="K112" s="154">
        <f t="shared" si="1"/>
        <v>6076.36</v>
      </c>
      <c r="L112" s="146">
        <v>0.21249999999999999</v>
      </c>
      <c r="M112" s="146">
        <v>1.1288</v>
      </c>
      <c r="N112" s="72"/>
      <c r="O112" s="177" t="str">
        <f ca="1">IF(N112="","", INDIRECT("base!"&amp;ADDRESS(MATCH(N112,base!$C$2:'base'!$C$133,0)+1,4,4)))</f>
        <v/>
      </c>
      <c r="P112" s="66"/>
      <c r="Q112" s="177" t="str">
        <f ca="1">IF(P112="","", INDIRECT("base!"&amp;ADDRESS(MATCH(CONCATENATE(N112,"|",P112),base!$G$2:'base'!$G$1817,0)+1,6,4)))</f>
        <v/>
      </c>
      <c r="R112" s="66" t="s">
        <v>3691</v>
      </c>
    </row>
    <row r="113" spans="1:18" ht="102" x14ac:dyDescent="0.25">
      <c r="A113" s="164">
        <v>1</v>
      </c>
      <c r="B113" s="176">
        <f>IF(AND(G113&lt;&gt;"",H113&gt;0,I113&lt;&gt;"",J113&lt;&gt;0,K113&lt;&gt;0),COUNT($B$11:B112)+1,"")</f>
        <v>102</v>
      </c>
      <c r="C113" s="188" t="s">
        <v>4258</v>
      </c>
      <c r="D113" s="183" t="s">
        <v>3800</v>
      </c>
      <c r="E113" s="197">
        <v>34</v>
      </c>
      <c r="F113" s="179">
        <v>45541</v>
      </c>
      <c r="G113" s="189" t="s">
        <v>4259</v>
      </c>
      <c r="H113" s="180">
        <v>2</v>
      </c>
      <c r="I113" s="196" t="s">
        <v>3701</v>
      </c>
      <c r="J113" s="181">
        <v>7827.21</v>
      </c>
      <c r="K113" s="154">
        <f t="shared" si="1"/>
        <v>15654.42</v>
      </c>
      <c r="L113" s="146">
        <v>0.21249999999999999</v>
      </c>
      <c r="M113" s="146">
        <v>1.1288</v>
      </c>
      <c r="N113" s="72"/>
      <c r="O113" s="177" t="str">
        <f ca="1">IF(N113="","", INDIRECT("base!"&amp;ADDRESS(MATCH(N113,base!$C$2:'base'!$C$133,0)+1,4,4)))</f>
        <v/>
      </c>
      <c r="P113" s="66"/>
      <c r="Q113" s="177" t="str">
        <f ca="1">IF(P113="","", INDIRECT("base!"&amp;ADDRESS(MATCH(CONCATENATE(N113,"|",P113),base!$G$2:'base'!$G$1817,0)+1,6,4)))</f>
        <v/>
      </c>
      <c r="R113" s="66" t="s">
        <v>3691</v>
      </c>
    </row>
    <row r="114" spans="1:18" ht="63.75" x14ac:dyDescent="0.25">
      <c r="A114" s="164">
        <v>1</v>
      </c>
      <c r="B114" s="176">
        <f>IF(AND(G114&lt;&gt;"",H114&gt;0,I114&lt;&gt;"",J114&lt;&gt;0,K114&lt;&gt;0),COUNT($B$11:B113)+1,"")</f>
        <v>103</v>
      </c>
      <c r="C114" s="188" t="s">
        <v>4260</v>
      </c>
      <c r="D114" s="183" t="s">
        <v>3800</v>
      </c>
      <c r="E114" s="197">
        <v>35</v>
      </c>
      <c r="F114" s="179">
        <v>45542</v>
      </c>
      <c r="G114" s="189" t="s">
        <v>4261</v>
      </c>
      <c r="H114" s="180">
        <v>12</v>
      </c>
      <c r="I114" s="196" t="s">
        <v>3701</v>
      </c>
      <c r="J114" s="181">
        <v>3613.99</v>
      </c>
      <c r="K114" s="154">
        <f t="shared" ref="K114:K177" si="2">IFERROR(IF(H114*J114&lt;&gt;0,ROUND(ROUND(H114,4)*ROUND(J114,4),2),""),"")</f>
        <v>43367.88</v>
      </c>
      <c r="L114" s="146">
        <v>0.21249999999999999</v>
      </c>
      <c r="M114" s="146">
        <v>1.1288</v>
      </c>
      <c r="N114" s="72"/>
      <c r="O114" s="177" t="str">
        <f ca="1">IF(N114="","", INDIRECT("base!"&amp;ADDRESS(MATCH(N114,base!$C$2:'base'!$C$133,0)+1,4,4)))</f>
        <v/>
      </c>
      <c r="P114" s="66"/>
      <c r="Q114" s="177" t="str">
        <f ca="1">IF(P114="","", INDIRECT("base!"&amp;ADDRESS(MATCH(CONCATENATE(N114,"|",P114),base!$G$2:'base'!$G$1817,0)+1,6,4)))</f>
        <v/>
      </c>
      <c r="R114" s="66" t="s">
        <v>3691</v>
      </c>
    </row>
    <row r="115" spans="1:18" ht="25.5" x14ac:dyDescent="0.25">
      <c r="A115" s="164">
        <v>1</v>
      </c>
      <c r="B115" s="176">
        <f>IF(AND(G115&lt;&gt;"",H115&gt;0,I115&lt;&gt;"",J115&lt;&gt;0,K115&lt;&gt;0),COUNT($B$11:B114)+1,"")</f>
        <v>104</v>
      </c>
      <c r="C115" s="188" t="s">
        <v>4262</v>
      </c>
      <c r="D115" s="183" t="s">
        <v>3800</v>
      </c>
      <c r="E115" s="197" t="s">
        <v>4263</v>
      </c>
      <c r="F115" s="179">
        <v>45543</v>
      </c>
      <c r="G115" s="193" t="s">
        <v>4264</v>
      </c>
      <c r="H115" s="180">
        <v>2</v>
      </c>
      <c r="I115" s="196" t="s">
        <v>3701</v>
      </c>
      <c r="J115" s="181">
        <v>1649.23</v>
      </c>
      <c r="K115" s="154">
        <f t="shared" si="2"/>
        <v>3298.46</v>
      </c>
      <c r="L115" s="146">
        <v>0.21249999999999999</v>
      </c>
      <c r="M115" s="146">
        <v>1.1288</v>
      </c>
      <c r="N115" s="72"/>
      <c r="O115" s="177" t="str">
        <f ca="1">IF(N115="","", INDIRECT("base!"&amp;ADDRESS(MATCH(N115,base!$C$2:'base'!$C$133,0)+1,4,4)))</f>
        <v/>
      </c>
      <c r="P115" s="66"/>
      <c r="Q115" s="177" t="str">
        <f ca="1">IF(P115="","", INDIRECT("base!"&amp;ADDRESS(MATCH(CONCATENATE(N115,"|",P115),base!$G$2:'base'!$G$1817,0)+1,6,4)))</f>
        <v/>
      </c>
      <c r="R115" s="66" t="s">
        <v>3691</v>
      </c>
    </row>
    <row r="116" spans="1:18" ht="25.5" x14ac:dyDescent="0.25">
      <c r="A116" s="164">
        <v>1</v>
      </c>
      <c r="B116" s="176">
        <f>IF(AND(G116&lt;&gt;"",H116&gt;0,I116&lt;&gt;"",J116&lt;&gt;0,K116&lt;&gt;0),COUNT($B$11:B115)+1,"")</f>
        <v>105</v>
      </c>
      <c r="C116" s="188" t="s">
        <v>4265</v>
      </c>
      <c r="D116" s="188" t="s">
        <v>4032</v>
      </c>
      <c r="E116" s="197">
        <v>111516</v>
      </c>
      <c r="F116" s="179">
        <v>45544</v>
      </c>
      <c r="G116" s="193" t="s">
        <v>4266</v>
      </c>
      <c r="H116" s="180">
        <v>6</v>
      </c>
      <c r="I116" s="196" t="s">
        <v>3701</v>
      </c>
      <c r="J116" s="181">
        <v>4060.03</v>
      </c>
      <c r="K116" s="154">
        <f t="shared" si="2"/>
        <v>24360.18</v>
      </c>
      <c r="L116" s="146">
        <v>0.21249999999999999</v>
      </c>
      <c r="M116" s="146">
        <v>1.1288</v>
      </c>
      <c r="N116" s="72"/>
      <c r="O116" s="177" t="str">
        <f ca="1">IF(N116="","", INDIRECT("base!"&amp;ADDRESS(MATCH(N116,base!$C$2:'base'!$C$133,0)+1,4,4)))</f>
        <v/>
      </c>
      <c r="P116" s="66"/>
      <c r="Q116" s="177" t="str">
        <f ca="1">IF(P116="","", INDIRECT("base!"&amp;ADDRESS(MATCH(CONCATENATE(N116,"|",P116),base!$G$2:'base'!$G$1817,0)+1,6,4)))</f>
        <v/>
      </c>
      <c r="R116" s="66" t="s">
        <v>3691</v>
      </c>
    </row>
    <row r="117" spans="1:18" ht="25.5" x14ac:dyDescent="0.25">
      <c r="A117" s="164">
        <v>1</v>
      </c>
      <c r="B117" s="176">
        <f>IF(AND(G117&lt;&gt;"",H117&gt;0,I117&lt;&gt;"",J117&lt;&gt;0,K117&lt;&gt;0),COUNT($B$11:B116)+1,"")</f>
        <v>106</v>
      </c>
      <c r="C117" s="188" t="s">
        <v>4267</v>
      </c>
      <c r="D117" s="183" t="s">
        <v>3800</v>
      </c>
      <c r="E117" s="197">
        <v>26</v>
      </c>
      <c r="F117" s="179">
        <v>45545</v>
      </c>
      <c r="G117" s="189" t="s">
        <v>4268</v>
      </c>
      <c r="H117" s="180">
        <v>2</v>
      </c>
      <c r="I117" s="196" t="s">
        <v>3701</v>
      </c>
      <c r="J117" s="181">
        <v>1666.29</v>
      </c>
      <c r="K117" s="154">
        <f t="shared" si="2"/>
        <v>3332.58</v>
      </c>
      <c r="L117" s="146">
        <v>0.21249999999999999</v>
      </c>
      <c r="M117" s="146">
        <v>1.1288</v>
      </c>
      <c r="N117" s="72"/>
      <c r="O117" s="177" t="str">
        <f ca="1">IF(N117="","", INDIRECT("base!"&amp;ADDRESS(MATCH(N117,base!$C$2:'base'!$C$133,0)+1,4,4)))</f>
        <v/>
      </c>
      <c r="P117" s="66"/>
      <c r="Q117" s="177" t="str">
        <f ca="1">IF(P117="","", INDIRECT("base!"&amp;ADDRESS(MATCH(CONCATENATE(N117,"|",P117),base!$G$2:'base'!$G$1817,0)+1,6,4)))</f>
        <v/>
      </c>
      <c r="R117" s="66" t="s">
        <v>3691</v>
      </c>
    </row>
    <row r="118" spans="1:18" ht="25.5" x14ac:dyDescent="0.25">
      <c r="A118" s="164">
        <v>1</v>
      </c>
      <c r="B118" s="176">
        <f>IF(AND(G118&lt;&gt;"",H118&gt;0,I118&lt;&gt;"",J118&lt;&gt;0,K118&lt;&gt;0),COUNT($B$11:B117)+1,"")</f>
        <v>107</v>
      </c>
      <c r="C118" s="188" t="s">
        <v>4269</v>
      </c>
      <c r="D118" s="183" t="s">
        <v>3800</v>
      </c>
      <c r="E118" s="197">
        <v>27</v>
      </c>
      <c r="F118" s="179">
        <v>45546</v>
      </c>
      <c r="G118" s="189" t="s">
        <v>4270</v>
      </c>
      <c r="H118" s="180">
        <v>21</v>
      </c>
      <c r="I118" s="196" t="s">
        <v>3701</v>
      </c>
      <c r="J118" s="181">
        <v>1709.2</v>
      </c>
      <c r="K118" s="154">
        <f t="shared" si="2"/>
        <v>35893.199999999997</v>
      </c>
      <c r="L118" s="146">
        <v>0.21249999999999999</v>
      </c>
      <c r="M118" s="146">
        <v>1.1288</v>
      </c>
      <c r="N118" s="72"/>
      <c r="O118" s="177" t="str">
        <f ca="1">IF(N118="","", INDIRECT("base!"&amp;ADDRESS(MATCH(N118,base!$C$2:'base'!$C$133,0)+1,4,4)))</f>
        <v/>
      </c>
      <c r="P118" s="66"/>
      <c r="Q118" s="177" t="str">
        <f ca="1">IF(P118="","", INDIRECT("base!"&amp;ADDRESS(MATCH(CONCATENATE(N118,"|",P118),base!$G$2:'base'!$G$1817,0)+1,6,4)))</f>
        <v/>
      </c>
      <c r="R118" s="66" t="s">
        <v>3691</v>
      </c>
    </row>
    <row r="119" spans="1:18" ht="63.75" x14ac:dyDescent="0.25">
      <c r="A119" s="164">
        <v>1</v>
      </c>
      <c r="B119" s="176">
        <f>IF(AND(G119&lt;&gt;"",H119&gt;0,I119&lt;&gt;"",J119&lt;&gt;0,K119&lt;&gt;0),COUNT($B$11:B118)+1,"")</f>
        <v>108</v>
      </c>
      <c r="C119" s="188" t="s">
        <v>4271</v>
      </c>
      <c r="D119" s="183" t="s">
        <v>3800</v>
      </c>
      <c r="E119" s="197">
        <v>36</v>
      </c>
      <c r="F119" s="179">
        <v>45547</v>
      </c>
      <c r="G119" s="189" t="s">
        <v>4272</v>
      </c>
      <c r="H119" s="180">
        <v>5</v>
      </c>
      <c r="I119" s="196" t="s">
        <v>3701</v>
      </c>
      <c r="J119" s="181">
        <v>1595.21</v>
      </c>
      <c r="K119" s="154">
        <f t="shared" si="2"/>
        <v>7976.05</v>
      </c>
      <c r="L119" s="146">
        <v>0.21249999999999999</v>
      </c>
      <c r="M119" s="146">
        <v>1.1288</v>
      </c>
      <c r="N119" s="72"/>
      <c r="O119" s="177" t="str">
        <f ca="1">IF(N119="","", INDIRECT("base!"&amp;ADDRESS(MATCH(N119,base!$C$2:'base'!$C$133,0)+1,4,4)))</f>
        <v/>
      </c>
      <c r="P119" s="66"/>
      <c r="Q119" s="177" t="str">
        <f ca="1">IF(P119="","", INDIRECT("base!"&amp;ADDRESS(MATCH(CONCATENATE(N119,"|",P119),base!$G$2:'base'!$G$1817,0)+1,6,4)))</f>
        <v/>
      </c>
      <c r="R119" s="66" t="s">
        <v>3691</v>
      </c>
    </row>
    <row r="120" spans="1:18" ht="63.75" x14ac:dyDescent="0.25">
      <c r="A120" s="164">
        <v>1</v>
      </c>
      <c r="B120" s="176">
        <f>IF(AND(G120&lt;&gt;"",H120&gt;0,I120&lt;&gt;"",J120&lt;&gt;0,K120&lt;&gt;0),COUNT($B$11:B119)+1,"")</f>
        <v>109</v>
      </c>
      <c r="C120" s="188" t="s">
        <v>4273</v>
      </c>
      <c r="D120" s="183" t="s">
        <v>3800</v>
      </c>
      <c r="E120" s="197">
        <v>37</v>
      </c>
      <c r="F120" s="179">
        <v>45536</v>
      </c>
      <c r="G120" s="189" t="s">
        <v>4274</v>
      </c>
      <c r="H120" s="180">
        <v>1</v>
      </c>
      <c r="I120" s="196" t="s">
        <v>3701</v>
      </c>
      <c r="J120" s="181">
        <v>7067.77</v>
      </c>
      <c r="K120" s="154">
        <f t="shared" si="2"/>
        <v>7067.77</v>
      </c>
      <c r="L120" s="146">
        <v>0.21249999999999999</v>
      </c>
      <c r="M120" s="146">
        <v>1.1288</v>
      </c>
      <c r="N120" s="72"/>
      <c r="O120" s="177" t="str">
        <f ca="1">IF(N120="","", INDIRECT("base!"&amp;ADDRESS(MATCH(N120,base!$C$2:'base'!$C$133,0)+1,4,4)))</f>
        <v/>
      </c>
      <c r="P120" s="66"/>
      <c r="Q120" s="177" t="str">
        <f ca="1">IF(P120="","", INDIRECT("base!"&amp;ADDRESS(MATCH(CONCATENATE(N120,"|",P120),base!$G$2:'base'!$G$1817,0)+1,6,4)))</f>
        <v/>
      </c>
      <c r="R120" s="66" t="s">
        <v>3691</v>
      </c>
    </row>
    <row r="121" spans="1:18" ht="51" x14ac:dyDescent="0.25">
      <c r="A121" s="164">
        <v>1</v>
      </c>
      <c r="B121" s="176">
        <f>IF(AND(G121&lt;&gt;"",H121&gt;0,I121&lt;&gt;"",J121&lt;&gt;0,K121&lt;&gt;0),COUNT($B$11:B120)+1,"")</f>
        <v>110</v>
      </c>
      <c r="C121" s="188" t="s">
        <v>4275</v>
      </c>
      <c r="D121" s="183" t="s">
        <v>3800</v>
      </c>
      <c r="E121" s="197">
        <v>38</v>
      </c>
      <c r="F121" s="179">
        <v>45537</v>
      </c>
      <c r="G121" s="189" t="s">
        <v>4276</v>
      </c>
      <c r="H121" s="180">
        <v>1</v>
      </c>
      <c r="I121" s="196" t="s">
        <v>3701</v>
      </c>
      <c r="J121" s="181">
        <v>2160.83</v>
      </c>
      <c r="K121" s="154">
        <f t="shared" si="2"/>
        <v>2160.83</v>
      </c>
      <c r="L121" s="146">
        <v>0.21249999999999999</v>
      </c>
      <c r="M121" s="146">
        <v>1.1288</v>
      </c>
      <c r="N121" s="72"/>
      <c r="O121" s="177" t="str">
        <f ca="1">IF(N121="","", INDIRECT("base!"&amp;ADDRESS(MATCH(N121,base!$C$2:'base'!$C$133,0)+1,4,4)))</f>
        <v/>
      </c>
      <c r="P121" s="66"/>
      <c r="Q121" s="177" t="str">
        <f ca="1">IF(P121="","", INDIRECT("base!"&amp;ADDRESS(MATCH(CONCATENATE(N121,"|",P121),base!$G$2:'base'!$G$1817,0)+1,6,4)))</f>
        <v/>
      </c>
      <c r="R121" s="66" t="s">
        <v>3691</v>
      </c>
    </row>
    <row r="122" spans="1:18" ht="51" x14ac:dyDescent="0.25">
      <c r="A122" s="164">
        <v>1</v>
      </c>
      <c r="B122" s="176">
        <f>IF(AND(G122&lt;&gt;"",H122&gt;0,I122&lt;&gt;"",J122&lt;&gt;0,K122&lt;&gt;0),COUNT($B$11:B121)+1,"")</f>
        <v>111</v>
      </c>
      <c r="C122" s="188" t="s">
        <v>4277</v>
      </c>
      <c r="D122" s="183" t="s">
        <v>3800</v>
      </c>
      <c r="E122" s="197">
        <v>38</v>
      </c>
      <c r="F122" s="179">
        <v>45538</v>
      </c>
      <c r="G122" s="189" t="s">
        <v>4278</v>
      </c>
      <c r="H122" s="180">
        <v>2</v>
      </c>
      <c r="I122" s="196" t="s">
        <v>3701</v>
      </c>
      <c r="J122" s="181">
        <v>3629.47</v>
      </c>
      <c r="K122" s="154">
        <f t="shared" si="2"/>
        <v>7258.94</v>
      </c>
      <c r="L122" s="146">
        <v>0.21249999999999999</v>
      </c>
      <c r="M122" s="146">
        <v>1.1288</v>
      </c>
      <c r="N122" s="72"/>
      <c r="O122" s="177" t="str">
        <f ca="1">IF(N122="","", INDIRECT("base!"&amp;ADDRESS(MATCH(N122,base!$C$2:'base'!$C$133,0)+1,4,4)))</f>
        <v/>
      </c>
      <c r="P122" s="66"/>
      <c r="Q122" s="177" t="str">
        <f ca="1">IF(P122="","", INDIRECT("base!"&amp;ADDRESS(MATCH(CONCATENATE(N122,"|",P122),base!$G$2:'base'!$G$1817,0)+1,6,4)))</f>
        <v/>
      </c>
      <c r="R122" s="66" t="s">
        <v>3691</v>
      </c>
    </row>
    <row r="123" spans="1:18" ht="63.75" x14ac:dyDescent="0.25">
      <c r="A123" s="164">
        <v>1</v>
      </c>
      <c r="B123" s="176">
        <f>IF(AND(G123&lt;&gt;"",H123&gt;0,I123&lt;&gt;"",J123&lt;&gt;0,K123&lt;&gt;0),COUNT($B$11:B122)+1,"")</f>
        <v>112</v>
      </c>
      <c r="C123" s="188" t="s">
        <v>4279</v>
      </c>
      <c r="D123" s="183" t="s">
        <v>3800</v>
      </c>
      <c r="E123" s="197">
        <v>39</v>
      </c>
      <c r="F123" s="179">
        <v>45539</v>
      </c>
      <c r="G123" s="189" t="s">
        <v>4280</v>
      </c>
      <c r="H123" s="180">
        <v>1</v>
      </c>
      <c r="I123" s="196" t="s">
        <v>3701</v>
      </c>
      <c r="J123" s="181">
        <v>3595.65</v>
      </c>
      <c r="K123" s="154">
        <f t="shared" si="2"/>
        <v>3595.65</v>
      </c>
      <c r="L123" s="146">
        <v>0.21249999999999999</v>
      </c>
      <c r="M123" s="146">
        <v>1.1288</v>
      </c>
      <c r="N123" s="72"/>
      <c r="O123" s="177" t="str">
        <f ca="1">IF(N123="","", INDIRECT("base!"&amp;ADDRESS(MATCH(N123,base!$C$2:'base'!$C$133,0)+1,4,4)))</f>
        <v/>
      </c>
      <c r="P123" s="66"/>
      <c r="Q123" s="177" t="str">
        <f ca="1">IF(P123="","", INDIRECT("base!"&amp;ADDRESS(MATCH(CONCATENATE(N123,"|",P123),base!$G$2:'base'!$G$1817,0)+1,6,4)))</f>
        <v/>
      </c>
      <c r="R123" s="66" t="s">
        <v>3691</v>
      </c>
    </row>
    <row r="124" spans="1:18" ht="25.5" x14ac:dyDescent="0.25">
      <c r="A124" s="164">
        <v>1</v>
      </c>
      <c r="B124" s="176">
        <f>IF(AND(G124&lt;&gt;"",H124&gt;0,I124&lt;&gt;"",J124&lt;&gt;0,K124&lt;&gt;0),COUNT($B$11:B123)+1,"")</f>
        <v>113</v>
      </c>
      <c r="C124" s="188" t="s">
        <v>4281</v>
      </c>
      <c r="D124" s="183" t="s">
        <v>3800</v>
      </c>
      <c r="E124" s="197">
        <v>24</v>
      </c>
      <c r="F124" s="179">
        <v>45540</v>
      </c>
      <c r="G124" s="189" t="s">
        <v>4282</v>
      </c>
      <c r="H124" s="180">
        <v>6</v>
      </c>
      <c r="I124" s="196" t="s">
        <v>3701</v>
      </c>
      <c r="J124" s="181">
        <v>1847.71</v>
      </c>
      <c r="K124" s="154">
        <f t="shared" si="2"/>
        <v>11086.26</v>
      </c>
      <c r="L124" s="146">
        <v>0.21249999999999999</v>
      </c>
      <c r="M124" s="146">
        <v>1.1288</v>
      </c>
      <c r="N124" s="72"/>
      <c r="O124" s="177" t="str">
        <f ca="1">IF(N124="","", INDIRECT("base!"&amp;ADDRESS(MATCH(N124,base!$C$2:'base'!$C$133,0)+1,4,4)))</f>
        <v/>
      </c>
      <c r="P124" s="66"/>
      <c r="Q124" s="177" t="str">
        <f ca="1">IF(P124="","", INDIRECT("base!"&amp;ADDRESS(MATCH(CONCATENATE(N124,"|",P124),base!$G$2:'base'!$G$1817,0)+1,6,4)))</f>
        <v/>
      </c>
      <c r="R124" s="66" t="s">
        <v>3691</v>
      </c>
    </row>
    <row r="125" spans="1:18" ht="63.75" x14ac:dyDescent="0.25">
      <c r="A125" s="164">
        <v>1</v>
      </c>
      <c r="B125" s="176">
        <f>IF(AND(G125&lt;&gt;"",H125&gt;0,I125&lt;&gt;"",J125&lt;&gt;0,K125&lt;&gt;0),COUNT($B$11:B124)+1,"")</f>
        <v>114</v>
      </c>
      <c r="C125" s="188" t="s">
        <v>4283</v>
      </c>
      <c r="D125" s="183" t="s">
        <v>3800</v>
      </c>
      <c r="E125" s="197">
        <v>40</v>
      </c>
      <c r="F125" s="179">
        <v>45541</v>
      </c>
      <c r="G125" s="189" t="s">
        <v>4284</v>
      </c>
      <c r="H125" s="180">
        <v>9</v>
      </c>
      <c r="I125" s="196" t="s">
        <v>3701</v>
      </c>
      <c r="J125" s="181">
        <v>2438.09</v>
      </c>
      <c r="K125" s="154">
        <f t="shared" si="2"/>
        <v>21942.81</v>
      </c>
      <c r="L125" s="146">
        <v>0.21249999999999999</v>
      </c>
      <c r="M125" s="146">
        <v>1.1288</v>
      </c>
      <c r="N125" s="72"/>
      <c r="O125" s="177" t="str">
        <f ca="1">IF(N125="","", INDIRECT("base!"&amp;ADDRESS(MATCH(N125,base!$C$2:'base'!$C$133,0)+1,4,4)))</f>
        <v/>
      </c>
      <c r="P125" s="66"/>
      <c r="Q125" s="177" t="str">
        <f ca="1">IF(P125="","", INDIRECT("base!"&amp;ADDRESS(MATCH(CONCATENATE(N125,"|",P125),base!$G$2:'base'!$G$1817,0)+1,6,4)))</f>
        <v/>
      </c>
      <c r="R125" s="66" t="s">
        <v>3691</v>
      </c>
    </row>
    <row r="126" spans="1:18" ht="76.5" x14ac:dyDescent="0.25">
      <c r="A126" s="164">
        <v>1</v>
      </c>
      <c r="B126" s="176">
        <f>IF(AND(G126&lt;&gt;"",H126&gt;0,I126&lt;&gt;"",J126&lt;&gt;0,K126&lt;&gt;0),COUNT($B$11:B125)+1,"")</f>
        <v>115</v>
      </c>
      <c r="C126" s="188" t="s">
        <v>4285</v>
      </c>
      <c r="D126" s="183" t="s">
        <v>3800</v>
      </c>
      <c r="E126" s="197">
        <v>41</v>
      </c>
      <c r="F126" s="179">
        <v>45542</v>
      </c>
      <c r="G126" s="189" t="s">
        <v>4286</v>
      </c>
      <c r="H126" s="180">
        <v>1</v>
      </c>
      <c r="I126" s="196" t="s">
        <v>3701</v>
      </c>
      <c r="J126" s="181">
        <v>2665.94</v>
      </c>
      <c r="K126" s="154">
        <f t="shared" si="2"/>
        <v>2665.94</v>
      </c>
      <c r="L126" s="146">
        <v>0.21249999999999999</v>
      </c>
      <c r="M126" s="146">
        <v>1.1288</v>
      </c>
      <c r="N126" s="72"/>
      <c r="O126" s="177" t="str">
        <f ca="1">IF(N126="","", INDIRECT("base!"&amp;ADDRESS(MATCH(N126,base!$C$2:'base'!$C$133,0)+1,4,4)))</f>
        <v/>
      </c>
      <c r="P126" s="66"/>
      <c r="Q126" s="177" t="str">
        <f ca="1">IF(P126="","", INDIRECT("base!"&amp;ADDRESS(MATCH(CONCATENATE(N126,"|",P126),base!$G$2:'base'!$G$1817,0)+1,6,4)))</f>
        <v/>
      </c>
      <c r="R126" s="66" t="s">
        <v>3691</v>
      </c>
    </row>
    <row r="127" spans="1:18" ht="51" x14ac:dyDescent="0.25">
      <c r="A127" s="164">
        <v>1</v>
      </c>
      <c r="B127" s="176">
        <f>IF(AND(G127&lt;&gt;"",H127&gt;0,I127&lt;&gt;"",J127&lt;&gt;0,K127&lt;&gt;0),COUNT($B$11:B126)+1,"")</f>
        <v>116</v>
      </c>
      <c r="C127" s="188" t="s">
        <v>4287</v>
      </c>
      <c r="D127" s="183" t="s">
        <v>3800</v>
      </c>
      <c r="E127" s="197">
        <v>42</v>
      </c>
      <c r="F127" s="179">
        <v>45543</v>
      </c>
      <c r="G127" s="189" t="s">
        <v>4288</v>
      </c>
      <c r="H127" s="180">
        <v>1</v>
      </c>
      <c r="I127" s="196" t="s">
        <v>3701</v>
      </c>
      <c r="J127" s="181">
        <v>2475.39</v>
      </c>
      <c r="K127" s="154">
        <f t="shared" si="2"/>
        <v>2475.39</v>
      </c>
      <c r="L127" s="146">
        <v>0.21249999999999999</v>
      </c>
      <c r="M127" s="146">
        <v>1.1288</v>
      </c>
      <c r="N127" s="72"/>
      <c r="O127" s="177" t="str">
        <f ca="1">IF(N127="","", INDIRECT("base!"&amp;ADDRESS(MATCH(N127,base!$C$2:'base'!$C$133,0)+1,4,4)))</f>
        <v/>
      </c>
      <c r="P127" s="66"/>
      <c r="Q127" s="177" t="str">
        <f ca="1">IF(P127="","", INDIRECT("base!"&amp;ADDRESS(MATCH(CONCATENATE(N127,"|",P127),base!$G$2:'base'!$G$1817,0)+1,6,4)))</f>
        <v/>
      </c>
      <c r="R127" s="66" t="s">
        <v>3691</v>
      </c>
    </row>
    <row r="128" spans="1:18" ht="63.75" x14ac:dyDescent="0.25">
      <c r="A128" s="164">
        <v>1</v>
      </c>
      <c r="B128" s="176">
        <f>IF(AND(G128&lt;&gt;"",H128&gt;0,I128&lt;&gt;"",J128&lt;&gt;0,K128&lt;&gt;0),COUNT($B$11:B127)+1,"")</f>
        <v>117</v>
      </c>
      <c r="C128" s="188" t="s">
        <v>4289</v>
      </c>
      <c r="D128" s="183" t="s">
        <v>3800</v>
      </c>
      <c r="E128" s="197">
        <v>43</v>
      </c>
      <c r="F128" s="179">
        <v>45544</v>
      </c>
      <c r="G128" s="189" t="s">
        <v>4290</v>
      </c>
      <c r="H128" s="180">
        <v>2</v>
      </c>
      <c r="I128" s="196" t="s">
        <v>3701</v>
      </c>
      <c r="J128" s="181">
        <v>3729.9</v>
      </c>
      <c r="K128" s="154">
        <f t="shared" si="2"/>
        <v>7459.8</v>
      </c>
      <c r="L128" s="146">
        <v>0.21249999999999999</v>
      </c>
      <c r="M128" s="146">
        <v>1.1288</v>
      </c>
      <c r="N128" s="72"/>
      <c r="O128" s="177" t="str">
        <f ca="1">IF(N128="","", INDIRECT("base!"&amp;ADDRESS(MATCH(N128,base!$C$2:'base'!$C$133,0)+1,4,4)))</f>
        <v/>
      </c>
      <c r="P128" s="66"/>
      <c r="Q128" s="177" t="str">
        <f ca="1">IF(P128="","", INDIRECT("base!"&amp;ADDRESS(MATCH(CONCATENATE(N128,"|",P128),base!$G$2:'base'!$G$1817,0)+1,6,4)))</f>
        <v/>
      </c>
      <c r="R128" s="66" t="s">
        <v>3691</v>
      </c>
    </row>
    <row r="129" spans="1:18" ht="51" x14ac:dyDescent="0.25">
      <c r="A129" s="164">
        <v>1</v>
      </c>
      <c r="B129" s="176">
        <f>IF(AND(G129&lt;&gt;"",H129&gt;0,I129&lt;&gt;"",J129&lt;&gt;0,K129&lt;&gt;0),COUNT($B$11:B128)+1,"")</f>
        <v>118</v>
      </c>
      <c r="C129" s="188" t="s">
        <v>4291</v>
      </c>
      <c r="D129" s="183" t="s">
        <v>3800</v>
      </c>
      <c r="E129" s="197">
        <v>44</v>
      </c>
      <c r="F129" s="179">
        <v>45545</v>
      </c>
      <c r="G129" s="189" t="s">
        <v>4292</v>
      </c>
      <c r="H129" s="180">
        <v>2</v>
      </c>
      <c r="I129" s="196" t="s">
        <v>3701</v>
      </c>
      <c r="J129" s="181">
        <v>3222.26</v>
      </c>
      <c r="K129" s="154">
        <f t="shared" si="2"/>
        <v>6444.52</v>
      </c>
      <c r="L129" s="146">
        <v>0.21249999999999999</v>
      </c>
      <c r="M129" s="146">
        <v>1.1288</v>
      </c>
      <c r="N129" s="72"/>
      <c r="O129" s="177" t="str">
        <f ca="1">IF(N129="","", INDIRECT("base!"&amp;ADDRESS(MATCH(N129,base!$C$2:'base'!$C$133,0)+1,4,4)))</f>
        <v/>
      </c>
      <c r="P129" s="66"/>
      <c r="Q129" s="177" t="str">
        <f ca="1">IF(P129="","", INDIRECT("base!"&amp;ADDRESS(MATCH(CONCATENATE(N129,"|",P129),base!$G$2:'base'!$G$1817,0)+1,6,4)))</f>
        <v/>
      </c>
      <c r="R129" s="66" t="s">
        <v>3691</v>
      </c>
    </row>
    <row r="130" spans="1:18" ht="63.75" x14ac:dyDescent="0.25">
      <c r="A130" s="164">
        <v>1</v>
      </c>
      <c r="B130" s="176">
        <f>IF(AND(G130&lt;&gt;"",H130&gt;0,I130&lt;&gt;"",J130&lt;&gt;0,K130&lt;&gt;0),COUNT($B$11:B129)+1,"")</f>
        <v>119</v>
      </c>
      <c r="C130" s="188" t="s">
        <v>4293</v>
      </c>
      <c r="D130" s="183" t="s">
        <v>3800</v>
      </c>
      <c r="E130" s="197">
        <v>45</v>
      </c>
      <c r="F130" s="179">
        <v>45546</v>
      </c>
      <c r="G130" s="189" t="s">
        <v>4294</v>
      </c>
      <c r="H130" s="180">
        <v>1</v>
      </c>
      <c r="I130" s="196" t="s">
        <v>3701</v>
      </c>
      <c r="J130" s="181">
        <v>4005.9</v>
      </c>
      <c r="K130" s="154">
        <f t="shared" si="2"/>
        <v>4005.9</v>
      </c>
      <c r="L130" s="146">
        <v>0.21249999999999999</v>
      </c>
      <c r="M130" s="146">
        <v>1.1288</v>
      </c>
      <c r="N130" s="72"/>
      <c r="O130" s="177" t="str">
        <f ca="1">IF(N130="","", INDIRECT("base!"&amp;ADDRESS(MATCH(N130,base!$C$2:'base'!$C$133,0)+1,4,4)))</f>
        <v/>
      </c>
      <c r="P130" s="66"/>
      <c r="Q130" s="177" t="str">
        <f ca="1">IF(P130="","", INDIRECT("base!"&amp;ADDRESS(MATCH(CONCATENATE(N130,"|",P130),base!$G$2:'base'!$G$1817,0)+1,6,4)))</f>
        <v/>
      </c>
      <c r="R130" s="66" t="s">
        <v>3691</v>
      </c>
    </row>
    <row r="131" spans="1:18" ht="63.75" x14ac:dyDescent="0.25">
      <c r="A131" s="164">
        <v>1</v>
      </c>
      <c r="B131" s="176">
        <f>IF(AND(G131&lt;&gt;"",H131&gt;0,I131&lt;&gt;"",J131&lt;&gt;0,K131&lt;&gt;0),COUNT($B$11:B130)+1,"")</f>
        <v>120</v>
      </c>
      <c r="C131" s="188" t="s">
        <v>4295</v>
      </c>
      <c r="D131" s="183" t="s">
        <v>3800</v>
      </c>
      <c r="E131" s="197">
        <v>47</v>
      </c>
      <c r="F131" s="179">
        <v>45547</v>
      </c>
      <c r="G131" s="189" t="s">
        <v>4296</v>
      </c>
      <c r="H131" s="180">
        <v>3</v>
      </c>
      <c r="I131" s="196" t="s">
        <v>3701</v>
      </c>
      <c r="J131" s="181">
        <v>4005.9</v>
      </c>
      <c r="K131" s="154">
        <f t="shared" si="2"/>
        <v>12017.7</v>
      </c>
      <c r="L131" s="146">
        <v>0.21249999999999999</v>
      </c>
      <c r="M131" s="146">
        <v>1.1288</v>
      </c>
      <c r="N131" s="72"/>
      <c r="O131" s="177" t="str">
        <f ca="1">IF(N131="","", INDIRECT("base!"&amp;ADDRESS(MATCH(N131,base!$C$2:'base'!$C$133,0)+1,4,4)))</f>
        <v/>
      </c>
      <c r="P131" s="66"/>
      <c r="Q131" s="177" t="str">
        <f ca="1">IF(P131="","", INDIRECT("base!"&amp;ADDRESS(MATCH(CONCATENATE(N131,"|",P131),base!$G$2:'base'!$G$1817,0)+1,6,4)))</f>
        <v/>
      </c>
      <c r="R131" s="66" t="s">
        <v>3691</v>
      </c>
    </row>
    <row r="132" spans="1:18" ht="51" x14ac:dyDescent="0.25">
      <c r="A132" s="164">
        <v>1</v>
      </c>
      <c r="B132" s="176">
        <f>IF(AND(G132&lt;&gt;"",H132&gt;0,I132&lt;&gt;"",J132&lt;&gt;0,K132&lt;&gt;0),COUNT($B$11:B131)+1,"")</f>
        <v>121</v>
      </c>
      <c r="C132" s="188" t="s">
        <v>4297</v>
      </c>
      <c r="D132" s="183" t="s">
        <v>3800</v>
      </c>
      <c r="E132" s="197">
        <v>48</v>
      </c>
      <c r="F132" s="179">
        <v>45536</v>
      </c>
      <c r="G132" s="189" t="s">
        <v>4298</v>
      </c>
      <c r="H132" s="180">
        <v>4</v>
      </c>
      <c r="I132" s="196" t="s">
        <v>3701</v>
      </c>
      <c r="J132" s="181">
        <v>3171.07</v>
      </c>
      <c r="K132" s="154">
        <f t="shared" si="2"/>
        <v>12684.28</v>
      </c>
      <c r="L132" s="146">
        <v>0.21249999999999999</v>
      </c>
      <c r="M132" s="146">
        <v>1.1288</v>
      </c>
      <c r="N132" s="72"/>
      <c r="O132" s="177" t="str">
        <f ca="1">IF(N132="","", INDIRECT("base!"&amp;ADDRESS(MATCH(N132,base!$C$2:'base'!$C$133,0)+1,4,4)))</f>
        <v/>
      </c>
      <c r="P132" s="66"/>
      <c r="Q132" s="177" t="str">
        <f ca="1">IF(P132="","", INDIRECT("base!"&amp;ADDRESS(MATCH(CONCATENATE(N132,"|",P132),base!$G$2:'base'!$G$1817,0)+1,6,4)))</f>
        <v/>
      </c>
      <c r="R132" s="66" t="s">
        <v>3691</v>
      </c>
    </row>
    <row r="133" spans="1:18" ht="63.75" x14ac:dyDescent="0.25">
      <c r="A133" s="164">
        <v>1</v>
      </c>
      <c r="B133" s="176">
        <f>IF(AND(G133&lt;&gt;"",H133&gt;0,I133&lt;&gt;"",J133&lt;&gt;0,K133&lt;&gt;0),COUNT($B$11:B132)+1,"")</f>
        <v>122</v>
      </c>
      <c r="C133" s="188" t="s">
        <v>4299</v>
      </c>
      <c r="D133" s="183" t="s">
        <v>3800</v>
      </c>
      <c r="E133" s="197">
        <v>49</v>
      </c>
      <c r="F133" s="179">
        <v>45537</v>
      </c>
      <c r="G133" s="189" t="s">
        <v>4300</v>
      </c>
      <c r="H133" s="180">
        <v>6</v>
      </c>
      <c r="I133" s="196" t="s">
        <v>3701</v>
      </c>
      <c r="J133" s="181">
        <v>3954.71</v>
      </c>
      <c r="K133" s="154">
        <f t="shared" si="2"/>
        <v>23728.26</v>
      </c>
      <c r="L133" s="146">
        <v>0.21249999999999999</v>
      </c>
      <c r="M133" s="146">
        <v>1.1288</v>
      </c>
      <c r="N133" s="72"/>
      <c r="O133" s="177" t="str">
        <f ca="1">IF(N133="","", INDIRECT("base!"&amp;ADDRESS(MATCH(N133,base!$C$2:'base'!$C$133,0)+1,4,4)))</f>
        <v/>
      </c>
      <c r="P133" s="66"/>
      <c r="Q133" s="177" t="str">
        <f ca="1">IF(P133="","", INDIRECT("base!"&amp;ADDRESS(MATCH(CONCATENATE(N133,"|",P133),base!$G$2:'base'!$G$1817,0)+1,6,4)))</f>
        <v/>
      </c>
      <c r="R133" s="66" t="s">
        <v>3691</v>
      </c>
    </row>
    <row r="134" spans="1:18" ht="63.75" x14ac:dyDescent="0.25">
      <c r="A134" s="164">
        <v>1</v>
      </c>
      <c r="B134" s="176">
        <f>IF(AND(G134&lt;&gt;"",H134&gt;0,I134&lt;&gt;"",J134&lt;&gt;0,K134&lt;&gt;0),COUNT($B$11:B133)+1,"")</f>
        <v>123</v>
      </c>
      <c r="C134" s="188" t="s">
        <v>4301</v>
      </c>
      <c r="D134" s="183" t="s">
        <v>3800</v>
      </c>
      <c r="E134" s="197">
        <v>50</v>
      </c>
      <c r="F134" s="179">
        <v>45538</v>
      </c>
      <c r="G134" s="189" t="s">
        <v>4302</v>
      </c>
      <c r="H134" s="180">
        <v>1</v>
      </c>
      <c r="I134" s="196" t="s">
        <v>3701</v>
      </c>
      <c r="J134" s="181">
        <v>7816.63</v>
      </c>
      <c r="K134" s="154">
        <f t="shared" si="2"/>
        <v>7816.63</v>
      </c>
      <c r="L134" s="146">
        <v>0.21249999999999999</v>
      </c>
      <c r="M134" s="146">
        <v>1.1288</v>
      </c>
      <c r="N134" s="72"/>
      <c r="O134" s="177" t="str">
        <f ca="1">IF(N134="","", INDIRECT("base!"&amp;ADDRESS(MATCH(N134,base!$C$2:'base'!$C$133,0)+1,4,4)))</f>
        <v/>
      </c>
      <c r="P134" s="66"/>
      <c r="Q134" s="177" t="str">
        <f ca="1">IF(P134="","", INDIRECT("base!"&amp;ADDRESS(MATCH(CONCATENATE(N134,"|",P134),base!$G$2:'base'!$G$1817,0)+1,6,4)))</f>
        <v/>
      </c>
      <c r="R134" s="66" t="s">
        <v>3691</v>
      </c>
    </row>
    <row r="135" spans="1:18" ht="51" x14ac:dyDescent="0.25">
      <c r="A135" s="164">
        <v>1</v>
      </c>
      <c r="B135" s="176">
        <f>IF(AND(G135&lt;&gt;"",H135&gt;0,I135&lt;&gt;"",J135&lt;&gt;0,K135&lt;&gt;0),COUNT($B$11:B134)+1,"")</f>
        <v>124</v>
      </c>
      <c r="C135" s="188" t="s">
        <v>4303</v>
      </c>
      <c r="D135" s="183" t="s">
        <v>3800</v>
      </c>
      <c r="E135" s="197">
        <v>51</v>
      </c>
      <c r="F135" s="179">
        <v>45539</v>
      </c>
      <c r="G135" s="189" t="s">
        <v>4304</v>
      </c>
      <c r="H135" s="180">
        <v>2</v>
      </c>
      <c r="I135" s="196" t="s">
        <v>3701</v>
      </c>
      <c r="J135" s="181">
        <v>3651.08</v>
      </c>
      <c r="K135" s="154">
        <f t="shared" si="2"/>
        <v>7302.16</v>
      </c>
      <c r="L135" s="146">
        <v>0.21249999999999999</v>
      </c>
      <c r="M135" s="146">
        <v>1.1288</v>
      </c>
      <c r="N135" s="72"/>
      <c r="O135" s="177" t="str">
        <f ca="1">IF(N135="","", INDIRECT("base!"&amp;ADDRESS(MATCH(N135,base!$C$2:'base'!$C$133,0)+1,4,4)))</f>
        <v/>
      </c>
      <c r="P135" s="66"/>
      <c r="Q135" s="177" t="str">
        <f ca="1">IF(P135="","", INDIRECT("base!"&amp;ADDRESS(MATCH(CONCATENATE(N135,"|",P135),base!$G$2:'base'!$G$1817,0)+1,6,4)))</f>
        <v/>
      </c>
      <c r="R135" s="66" t="s">
        <v>3691</v>
      </c>
    </row>
    <row r="136" spans="1:18" ht="63.75" x14ac:dyDescent="0.25">
      <c r="A136" s="164">
        <v>1</v>
      </c>
      <c r="B136" s="176">
        <f>IF(AND(G136&lt;&gt;"",H136&gt;0,I136&lt;&gt;"",J136&lt;&gt;0,K136&lt;&gt;0),COUNT($B$11:B135)+1,"")</f>
        <v>125</v>
      </c>
      <c r="C136" s="188" t="s">
        <v>4305</v>
      </c>
      <c r="D136" s="183" t="s">
        <v>3800</v>
      </c>
      <c r="E136" s="197">
        <v>52</v>
      </c>
      <c r="F136" s="179">
        <v>45540</v>
      </c>
      <c r="G136" s="189" t="s">
        <v>4306</v>
      </c>
      <c r="H136" s="180">
        <v>5</v>
      </c>
      <c r="I136" s="196" t="s">
        <v>3701</v>
      </c>
      <c r="J136" s="181">
        <v>4434.72</v>
      </c>
      <c r="K136" s="154">
        <f t="shared" si="2"/>
        <v>22173.599999999999</v>
      </c>
      <c r="L136" s="146">
        <v>0.21249999999999999</v>
      </c>
      <c r="M136" s="146">
        <v>1.1288</v>
      </c>
      <c r="N136" s="72"/>
      <c r="O136" s="177" t="str">
        <f ca="1">IF(N136="","", INDIRECT("base!"&amp;ADDRESS(MATCH(N136,base!$C$2:'base'!$C$133,0)+1,4,4)))</f>
        <v/>
      </c>
      <c r="P136" s="66"/>
      <c r="Q136" s="177" t="str">
        <f ca="1">IF(P136="","", INDIRECT("base!"&amp;ADDRESS(MATCH(CONCATENATE(N136,"|",P136),base!$G$2:'base'!$G$1817,0)+1,6,4)))</f>
        <v/>
      </c>
      <c r="R136" s="66" t="s">
        <v>3691</v>
      </c>
    </row>
    <row r="137" spans="1:18" ht="63.75" x14ac:dyDescent="0.25">
      <c r="A137" s="164">
        <v>1</v>
      </c>
      <c r="B137" s="176">
        <f>IF(AND(G137&lt;&gt;"",H137&gt;0,I137&lt;&gt;"",J137&lt;&gt;0,K137&lt;&gt;0),COUNT($B$11:B136)+1,"")</f>
        <v>126</v>
      </c>
      <c r="C137" s="188" t="s">
        <v>4307</v>
      </c>
      <c r="D137" s="183" t="s">
        <v>3800</v>
      </c>
      <c r="E137" s="197">
        <v>53</v>
      </c>
      <c r="F137" s="179">
        <v>45541</v>
      </c>
      <c r="G137" s="189" t="s">
        <v>4308</v>
      </c>
      <c r="H137" s="180">
        <v>1</v>
      </c>
      <c r="I137" s="196" t="s">
        <v>3701</v>
      </c>
      <c r="J137" s="181">
        <v>10087.43</v>
      </c>
      <c r="K137" s="154">
        <f t="shared" si="2"/>
        <v>10087.43</v>
      </c>
      <c r="L137" s="146">
        <v>0.21249999999999999</v>
      </c>
      <c r="M137" s="146">
        <v>1.1288</v>
      </c>
      <c r="N137" s="72"/>
      <c r="O137" s="177" t="str">
        <f ca="1">IF(N137="","", INDIRECT("base!"&amp;ADDRESS(MATCH(N137,base!$C$2:'base'!$C$133,0)+1,4,4)))</f>
        <v/>
      </c>
      <c r="P137" s="66"/>
      <c r="Q137" s="177" t="str">
        <f ca="1">IF(P137="","", INDIRECT("base!"&amp;ADDRESS(MATCH(CONCATENATE(N137,"|",P137),base!$G$2:'base'!$G$1817,0)+1,6,4)))</f>
        <v/>
      </c>
      <c r="R137" s="66" t="s">
        <v>3691</v>
      </c>
    </row>
    <row r="138" spans="1:18" ht="38.25" x14ac:dyDescent="0.25">
      <c r="A138" s="164">
        <v>1</v>
      </c>
      <c r="B138" s="176">
        <f>IF(AND(G138&lt;&gt;"",H138&gt;0,I138&lt;&gt;"",J138&lt;&gt;0,K138&lt;&gt;0),COUNT($B$11:B137)+1,"")</f>
        <v>127</v>
      </c>
      <c r="C138" s="188" t="s">
        <v>4309</v>
      </c>
      <c r="D138" s="183" t="s">
        <v>3800</v>
      </c>
      <c r="E138" s="197">
        <v>54</v>
      </c>
      <c r="F138" s="179">
        <v>45542</v>
      </c>
      <c r="G138" s="189" t="s">
        <v>4310</v>
      </c>
      <c r="H138" s="180">
        <v>1</v>
      </c>
      <c r="I138" s="196" t="s">
        <v>3701</v>
      </c>
      <c r="J138" s="181">
        <v>4706.45</v>
      </c>
      <c r="K138" s="154">
        <f t="shared" si="2"/>
        <v>4706.45</v>
      </c>
      <c r="L138" s="146">
        <v>0.21249999999999999</v>
      </c>
      <c r="M138" s="146">
        <v>1.1288</v>
      </c>
      <c r="N138" s="72"/>
      <c r="O138" s="177" t="str">
        <f ca="1">IF(N138="","", INDIRECT("base!"&amp;ADDRESS(MATCH(N138,base!$C$2:'base'!$C$133,0)+1,4,4)))</f>
        <v/>
      </c>
      <c r="P138" s="66"/>
      <c r="Q138" s="177" t="str">
        <f ca="1">IF(P138="","", INDIRECT("base!"&amp;ADDRESS(MATCH(CONCATENATE(N138,"|",P138),base!$G$2:'base'!$G$1817,0)+1,6,4)))</f>
        <v/>
      </c>
      <c r="R138" s="66" t="s">
        <v>3691</v>
      </c>
    </row>
    <row r="139" spans="1:18" ht="76.5" x14ac:dyDescent="0.25">
      <c r="A139" s="164">
        <v>1</v>
      </c>
      <c r="B139" s="176">
        <f>IF(AND(G139&lt;&gt;"",H139&gt;0,I139&lt;&gt;"",J139&lt;&gt;0,K139&lt;&gt;0),COUNT($B$11:B138)+1,"")</f>
        <v>128</v>
      </c>
      <c r="C139" s="188" t="s">
        <v>4311</v>
      </c>
      <c r="D139" s="183" t="s">
        <v>3800</v>
      </c>
      <c r="E139" s="197">
        <v>55</v>
      </c>
      <c r="F139" s="179">
        <v>45543</v>
      </c>
      <c r="G139" s="189" t="s">
        <v>4312</v>
      </c>
      <c r="H139" s="180">
        <v>1</v>
      </c>
      <c r="I139" s="196" t="s">
        <v>3701</v>
      </c>
      <c r="J139" s="181">
        <v>1225.17</v>
      </c>
      <c r="K139" s="154">
        <f t="shared" si="2"/>
        <v>1225.17</v>
      </c>
      <c r="L139" s="146">
        <v>0.21249999999999999</v>
      </c>
      <c r="M139" s="146">
        <v>1.1288</v>
      </c>
      <c r="N139" s="72"/>
      <c r="O139" s="177" t="str">
        <f ca="1">IF(N139="","", INDIRECT("base!"&amp;ADDRESS(MATCH(N139,base!$C$2:'base'!$C$133,0)+1,4,4)))</f>
        <v/>
      </c>
      <c r="P139" s="66"/>
      <c r="Q139" s="177" t="str">
        <f ca="1">IF(P139="","", INDIRECT("base!"&amp;ADDRESS(MATCH(CONCATENATE(N139,"|",P139),base!$G$2:'base'!$G$1817,0)+1,6,4)))</f>
        <v/>
      </c>
      <c r="R139" s="66" t="s">
        <v>3691</v>
      </c>
    </row>
    <row r="140" spans="1:18" ht="51" x14ac:dyDescent="0.25">
      <c r="A140" s="164">
        <v>1</v>
      </c>
      <c r="B140" s="176">
        <f>IF(AND(G140&lt;&gt;"",H140&gt;0,I140&lt;&gt;"",J140&lt;&gt;0,K140&lt;&gt;0),COUNT($B$11:B139)+1,"")</f>
        <v>129</v>
      </c>
      <c r="C140" s="188" t="s">
        <v>4313</v>
      </c>
      <c r="D140" s="183" t="s">
        <v>3800</v>
      </c>
      <c r="E140" s="197">
        <v>56</v>
      </c>
      <c r="F140" s="179">
        <v>45544</v>
      </c>
      <c r="G140" s="189" t="s">
        <v>4314</v>
      </c>
      <c r="H140" s="180">
        <v>4</v>
      </c>
      <c r="I140" s="196" t="s">
        <v>3701</v>
      </c>
      <c r="J140" s="181">
        <v>1413.42</v>
      </c>
      <c r="K140" s="154">
        <f t="shared" si="2"/>
        <v>5653.68</v>
      </c>
      <c r="L140" s="146">
        <v>0.21249999999999999</v>
      </c>
      <c r="M140" s="146">
        <v>1.1288</v>
      </c>
      <c r="N140" s="72"/>
      <c r="O140" s="177" t="str">
        <f ca="1">IF(N140="","", INDIRECT("base!"&amp;ADDRESS(MATCH(N140,base!$C$2:'base'!$C$133,0)+1,4,4)))</f>
        <v/>
      </c>
      <c r="P140" s="66"/>
      <c r="Q140" s="177" t="str">
        <f ca="1">IF(P140="","", INDIRECT("base!"&amp;ADDRESS(MATCH(CONCATENATE(N140,"|",P140),base!$G$2:'base'!$G$1817,0)+1,6,4)))</f>
        <v/>
      </c>
      <c r="R140" s="66" t="s">
        <v>3691</v>
      </c>
    </row>
    <row r="141" spans="1:18" ht="63.75" x14ac:dyDescent="0.25">
      <c r="A141" s="164">
        <v>1</v>
      </c>
      <c r="B141" s="176">
        <f>IF(AND(G141&lt;&gt;"",H141&gt;0,I141&lt;&gt;"",J141&lt;&gt;0,K141&lt;&gt;0),COUNT($B$11:B140)+1,"")</f>
        <v>130</v>
      </c>
      <c r="C141" s="188" t="s">
        <v>4315</v>
      </c>
      <c r="D141" s="183" t="s">
        <v>3800</v>
      </c>
      <c r="E141" s="197">
        <v>57</v>
      </c>
      <c r="F141" s="179">
        <v>45545</v>
      </c>
      <c r="G141" s="189" t="s">
        <v>4316</v>
      </c>
      <c r="H141" s="180">
        <v>1</v>
      </c>
      <c r="I141" s="196" t="s">
        <v>3701</v>
      </c>
      <c r="J141" s="181">
        <v>1620.4</v>
      </c>
      <c r="K141" s="154">
        <f t="shared" si="2"/>
        <v>1620.4</v>
      </c>
      <c r="L141" s="146">
        <v>0.21249999999999999</v>
      </c>
      <c r="M141" s="146">
        <v>1.1288</v>
      </c>
      <c r="N141" s="72"/>
      <c r="O141" s="177" t="str">
        <f ca="1">IF(N141="","", INDIRECT("base!"&amp;ADDRESS(MATCH(N141,base!$C$2:'base'!$C$133,0)+1,4,4)))</f>
        <v/>
      </c>
      <c r="P141" s="66"/>
      <c r="Q141" s="177" t="str">
        <f ca="1">IF(P141="","", INDIRECT("base!"&amp;ADDRESS(MATCH(CONCATENATE(N141,"|",P141),base!$G$2:'base'!$G$1817,0)+1,6,4)))</f>
        <v/>
      </c>
      <c r="R141" s="66" t="s">
        <v>3691</v>
      </c>
    </row>
    <row r="142" spans="1:18" ht="38.25" x14ac:dyDescent="0.25">
      <c r="A142" s="164">
        <v>1</v>
      </c>
      <c r="B142" s="176">
        <f>IF(AND(G142&lt;&gt;"",H142&gt;0,I142&lt;&gt;"",J142&lt;&gt;0,K142&lt;&gt;0),COUNT($B$11:B141)+1,"")</f>
        <v>131</v>
      </c>
      <c r="C142" s="188" t="s">
        <v>4317</v>
      </c>
      <c r="D142" s="183" t="s">
        <v>3800</v>
      </c>
      <c r="E142" s="197">
        <v>58</v>
      </c>
      <c r="F142" s="179">
        <v>45546</v>
      </c>
      <c r="G142" s="189" t="s">
        <v>4318</v>
      </c>
      <c r="H142" s="180">
        <v>1</v>
      </c>
      <c r="I142" s="196" t="s">
        <v>3701</v>
      </c>
      <c r="J142" s="181">
        <v>14203.28</v>
      </c>
      <c r="K142" s="154">
        <f t="shared" si="2"/>
        <v>14203.28</v>
      </c>
      <c r="L142" s="146">
        <v>0.21249999999999999</v>
      </c>
      <c r="M142" s="146">
        <v>1.1288</v>
      </c>
      <c r="N142" s="72"/>
      <c r="O142" s="177" t="str">
        <f ca="1">IF(N142="","", INDIRECT("base!"&amp;ADDRESS(MATCH(N142,base!$C$2:'base'!$C$133,0)+1,4,4)))</f>
        <v/>
      </c>
      <c r="P142" s="66"/>
      <c r="Q142" s="177" t="str">
        <f ca="1">IF(P142="","", INDIRECT("base!"&amp;ADDRESS(MATCH(CONCATENATE(N142,"|",P142),base!$G$2:'base'!$G$1817,0)+1,6,4)))</f>
        <v/>
      </c>
      <c r="R142" s="66" t="s">
        <v>3691</v>
      </c>
    </row>
    <row r="143" spans="1:18" ht="63.75" x14ac:dyDescent="0.25">
      <c r="A143" s="164">
        <v>1</v>
      </c>
      <c r="B143" s="176">
        <f>IF(AND(G143&lt;&gt;"",H143&gt;0,I143&lt;&gt;"",J143&lt;&gt;0,K143&lt;&gt;0),COUNT($B$11:B142)+1,"")</f>
        <v>132</v>
      </c>
      <c r="C143" s="188" t="s">
        <v>4319</v>
      </c>
      <c r="D143" s="183" t="s">
        <v>3800</v>
      </c>
      <c r="E143" s="197">
        <v>59</v>
      </c>
      <c r="F143" s="179">
        <v>45547</v>
      </c>
      <c r="G143" s="189" t="s">
        <v>4320</v>
      </c>
      <c r="H143" s="180">
        <v>1</v>
      </c>
      <c r="I143" s="196" t="s">
        <v>3701</v>
      </c>
      <c r="J143" s="181">
        <v>2329.35</v>
      </c>
      <c r="K143" s="154">
        <f t="shared" si="2"/>
        <v>2329.35</v>
      </c>
      <c r="L143" s="146">
        <v>0.21249999999999999</v>
      </c>
      <c r="M143" s="146">
        <v>1.1288</v>
      </c>
      <c r="N143" s="72"/>
      <c r="O143" s="177" t="str">
        <f ca="1">IF(N143="","", INDIRECT("base!"&amp;ADDRESS(MATCH(N143,base!$C$2:'base'!$C$133,0)+1,4,4)))</f>
        <v/>
      </c>
      <c r="P143" s="66"/>
      <c r="Q143" s="177" t="str">
        <f ca="1">IF(P143="","", INDIRECT("base!"&amp;ADDRESS(MATCH(CONCATENATE(N143,"|",P143),base!$G$2:'base'!$G$1817,0)+1,6,4)))</f>
        <v/>
      </c>
      <c r="R143" s="66" t="s">
        <v>3691</v>
      </c>
    </row>
    <row r="144" spans="1:18" ht="51" x14ac:dyDescent="0.25">
      <c r="A144" s="164">
        <v>1</v>
      </c>
      <c r="B144" s="176">
        <f>IF(AND(G144&lt;&gt;"",H144&gt;0,I144&lt;&gt;"",J144&lt;&gt;0,K144&lt;&gt;0),COUNT($B$11:B143)+1,"")</f>
        <v>133</v>
      </c>
      <c r="C144" s="188" t="s">
        <v>4321</v>
      </c>
      <c r="D144" s="183" t="s">
        <v>3800</v>
      </c>
      <c r="E144" s="197">
        <v>60</v>
      </c>
      <c r="F144" s="179">
        <v>45536</v>
      </c>
      <c r="G144" s="189" t="s">
        <v>4322</v>
      </c>
      <c r="H144" s="180">
        <v>2</v>
      </c>
      <c r="I144" s="196" t="s">
        <v>3701</v>
      </c>
      <c r="J144" s="181">
        <v>2673.68</v>
      </c>
      <c r="K144" s="154">
        <f t="shared" si="2"/>
        <v>5347.36</v>
      </c>
      <c r="L144" s="146">
        <v>0.21249999999999999</v>
      </c>
      <c r="M144" s="146">
        <v>1.1288</v>
      </c>
      <c r="N144" s="72"/>
      <c r="O144" s="177" t="str">
        <f ca="1">IF(N144="","", INDIRECT("base!"&amp;ADDRESS(MATCH(N144,base!$C$2:'base'!$C$133,0)+1,4,4)))</f>
        <v/>
      </c>
      <c r="P144" s="66"/>
      <c r="Q144" s="177" t="str">
        <f ca="1">IF(P144="","", INDIRECT("base!"&amp;ADDRESS(MATCH(CONCATENATE(N144,"|",P144),base!$G$2:'base'!$G$1817,0)+1,6,4)))</f>
        <v/>
      </c>
      <c r="R144" s="66" t="s">
        <v>3691</v>
      </c>
    </row>
    <row r="145" spans="1:18" ht="76.5" x14ac:dyDescent="0.25">
      <c r="A145" s="164">
        <v>1</v>
      </c>
      <c r="B145" s="176">
        <f>IF(AND(G145&lt;&gt;"",H145&gt;0,I145&lt;&gt;"",J145&lt;&gt;0,K145&lt;&gt;0),COUNT($B$11:B144)+1,"")</f>
        <v>134</v>
      </c>
      <c r="C145" s="188" t="s">
        <v>4323</v>
      </c>
      <c r="D145" s="183" t="s">
        <v>3800</v>
      </c>
      <c r="E145" s="197">
        <v>62</v>
      </c>
      <c r="F145" s="179">
        <v>45537</v>
      </c>
      <c r="G145" s="189" t="s">
        <v>4324</v>
      </c>
      <c r="H145" s="180">
        <v>1</v>
      </c>
      <c r="I145" s="196" t="s">
        <v>3701</v>
      </c>
      <c r="J145" s="181">
        <v>3174.81</v>
      </c>
      <c r="K145" s="154">
        <f t="shared" si="2"/>
        <v>3174.81</v>
      </c>
      <c r="L145" s="146">
        <v>0.21249999999999999</v>
      </c>
      <c r="M145" s="146">
        <v>1.1288</v>
      </c>
      <c r="N145" s="72"/>
      <c r="O145" s="177" t="str">
        <f ca="1">IF(N145="","", INDIRECT("base!"&amp;ADDRESS(MATCH(N145,base!$C$2:'base'!$C$133,0)+1,4,4)))</f>
        <v/>
      </c>
      <c r="P145" s="66"/>
      <c r="Q145" s="177" t="str">
        <f ca="1">IF(P145="","", INDIRECT("base!"&amp;ADDRESS(MATCH(CONCATENATE(N145,"|",P145),base!$G$2:'base'!$G$1817,0)+1,6,4)))</f>
        <v/>
      </c>
      <c r="R145" s="66" t="s">
        <v>3691</v>
      </c>
    </row>
    <row r="146" spans="1:18" ht="51" x14ac:dyDescent="0.25">
      <c r="A146" s="164">
        <v>1</v>
      </c>
      <c r="B146" s="176">
        <f>IF(AND(G146&lt;&gt;"",H146&gt;0,I146&lt;&gt;"",J146&lt;&gt;0,K146&lt;&gt;0),COUNT($B$11:B145)+1,"")</f>
        <v>135</v>
      </c>
      <c r="C146" s="188" t="s">
        <v>4325</v>
      </c>
      <c r="D146" s="183" t="s">
        <v>3800</v>
      </c>
      <c r="E146" s="197">
        <v>64</v>
      </c>
      <c r="F146" s="179">
        <v>45538</v>
      </c>
      <c r="G146" s="189" t="s">
        <v>4326</v>
      </c>
      <c r="H146" s="180">
        <v>10</v>
      </c>
      <c r="I146" s="196" t="s">
        <v>3701</v>
      </c>
      <c r="J146" s="181">
        <v>1146.1500000000001</v>
      </c>
      <c r="K146" s="154">
        <f t="shared" si="2"/>
        <v>11461.5</v>
      </c>
      <c r="L146" s="146">
        <v>0.21249999999999999</v>
      </c>
      <c r="M146" s="146">
        <v>1.1288</v>
      </c>
      <c r="N146" s="72"/>
      <c r="O146" s="177" t="str">
        <f ca="1">IF(N146="","", INDIRECT("base!"&amp;ADDRESS(MATCH(N146,base!$C$2:'base'!$C$133,0)+1,4,4)))</f>
        <v/>
      </c>
      <c r="P146" s="66"/>
      <c r="Q146" s="177" t="str">
        <f ca="1">IF(P146="","", INDIRECT("base!"&amp;ADDRESS(MATCH(CONCATENATE(N146,"|",P146),base!$G$2:'base'!$G$1817,0)+1,6,4)))</f>
        <v/>
      </c>
      <c r="R146" s="66" t="s">
        <v>3691</v>
      </c>
    </row>
    <row r="147" spans="1:18" ht="51" x14ac:dyDescent="0.25">
      <c r="A147" s="164">
        <v>1</v>
      </c>
      <c r="B147" s="176">
        <f>IF(AND(G147&lt;&gt;"",H147&gt;0,I147&lt;&gt;"",J147&lt;&gt;0,K147&lt;&gt;0),COUNT($B$11:B146)+1,"")</f>
        <v>136</v>
      </c>
      <c r="C147" s="188" t="s">
        <v>4327</v>
      </c>
      <c r="D147" s="183" t="s">
        <v>3800</v>
      </c>
      <c r="E147" s="197">
        <v>65</v>
      </c>
      <c r="F147" s="179">
        <v>45539</v>
      </c>
      <c r="G147" s="189" t="s">
        <v>4328</v>
      </c>
      <c r="H147" s="180">
        <v>8</v>
      </c>
      <c r="I147" s="196" t="s">
        <v>3701</v>
      </c>
      <c r="J147" s="181">
        <v>1551.52</v>
      </c>
      <c r="K147" s="154">
        <f t="shared" si="2"/>
        <v>12412.16</v>
      </c>
      <c r="L147" s="146">
        <v>0.21249999999999999</v>
      </c>
      <c r="M147" s="146">
        <v>1.1288</v>
      </c>
      <c r="N147" s="72"/>
      <c r="O147" s="177" t="str">
        <f ca="1">IF(N147="","", INDIRECT("base!"&amp;ADDRESS(MATCH(N147,base!$C$2:'base'!$C$133,0)+1,4,4)))</f>
        <v/>
      </c>
      <c r="P147" s="66"/>
      <c r="Q147" s="177" t="str">
        <f ca="1">IF(P147="","", INDIRECT("base!"&amp;ADDRESS(MATCH(CONCATENATE(N147,"|",P147),base!$G$2:'base'!$G$1817,0)+1,6,4)))</f>
        <v/>
      </c>
      <c r="R147" s="66" t="s">
        <v>3691</v>
      </c>
    </row>
    <row r="148" spans="1:18" ht="63.75" x14ac:dyDescent="0.25">
      <c r="A148" s="164">
        <v>1</v>
      </c>
      <c r="B148" s="176">
        <f>IF(AND(G148&lt;&gt;"",H148&gt;0,I148&lt;&gt;"",J148&lt;&gt;0,K148&lt;&gt;0),COUNT($B$11:B147)+1,"")</f>
        <v>137</v>
      </c>
      <c r="C148" s="188" t="s">
        <v>4329</v>
      </c>
      <c r="D148" s="183" t="s">
        <v>3800</v>
      </c>
      <c r="E148" s="197">
        <v>66</v>
      </c>
      <c r="F148" s="179">
        <v>45540</v>
      </c>
      <c r="G148" s="189" t="s">
        <v>4330</v>
      </c>
      <c r="H148" s="180">
        <v>10</v>
      </c>
      <c r="I148" s="196" t="s">
        <v>3701</v>
      </c>
      <c r="J148" s="181">
        <v>3441.08</v>
      </c>
      <c r="K148" s="154">
        <f t="shared" si="2"/>
        <v>34410.800000000003</v>
      </c>
      <c r="L148" s="146">
        <v>0.21249999999999999</v>
      </c>
      <c r="M148" s="146">
        <v>1.1288</v>
      </c>
      <c r="N148" s="72"/>
      <c r="O148" s="177" t="str">
        <f ca="1">IF(N148="","", INDIRECT("base!"&amp;ADDRESS(MATCH(N148,base!$C$2:'base'!$C$133,0)+1,4,4)))</f>
        <v/>
      </c>
      <c r="P148" s="66"/>
      <c r="Q148" s="177" t="str">
        <f ca="1">IF(P148="","", INDIRECT("base!"&amp;ADDRESS(MATCH(CONCATENATE(N148,"|",P148),base!$G$2:'base'!$G$1817,0)+1,6,4)))</f>
        <v/>
      </c>
      <c r="R148" s="66" t="s">
        <v>3691</v>
      </c>
    </row>
    <row r="149" spans="1:18" ht="51" x14ac:dyDescent="0.25">
      <c r="A149" s="164">
        <v>1</v>
      </c>
      <c r="B149" s="176">
        <f>IF(AND(G149&lt;&gt;"",H149&gt;0,I149&lt;&gt;"",J149&lt;&gt;0,K149&lt;&gt;0),COUNT($B$11:B148)+1,"")</f>
        <v>138</v>
      </c>
      <c r="C149" s="199" t="s">
        <v>4331</v>
      </c>
      <c r="D149" s="183" t="s">
        <v>3800</v>
      </c>
      <c r="E149" s="200">
        <v>68</v>
      </c>
      <c r="F149" s="179">
        <v>45541</v>
      </c>
      <c r="G149" s="198" t="s">
        <v>4332</v>
      </c>
      <c r="H149" s="180">
        <v>10</v>
      </c>
      <c r="I149" s="196" t="s">
        <v>3701</v>
      </c>
      <c r="J149" s="181">
        <v>3500.88</v>
      </c>
      <c r="K149" s="154">
        <f t="shared" si="2"/>
        <v>35008.800000000003</v>
      </c>
      <c r="L149" s="146">
        <v>0.21249999999999999</v>
      </c>
      <c r="M149" s="146">
        <v>1.1288</v>
      </c>
      <c r="N149" s="72"/>
      <c r="O149" s="177" t="str">
        <f ca="1">IF(N149="","", INDIRECT("base!"&amp;ADDRESS(MATCH(N149,base!$C$2:'base'!$C$133,0)+1,4,4)))</f>
        <v/>
      </c>
      <c r="P149" s="66"/>
      <c r="Q149" s="177" t="str">
        <f ca="1">IF(P149="","", INDIRECT("base!"&amp;ADDRESS(MATCH(CONCATENATE(N149,"|",P149),base!$G$2:'base'!$G$1817,0)+1,6,4)))</f>
        <v/>
      </c>
      <c r="R149" s="66" t="s">
        <v>3691</v>
      </c>
    </row>
    <row r="150" spans="1:18" ht="51" x14ac:dyDescent="0.25">
      <c r="A150" s="164">
        <v>1</v>
      </c>
      <c r="B150" s="176">
        <f>IF(AND(G150&lt;&gt;"",H150&gt;0,I150&lt;&gt;"",J150&lt;&gt;0,K150&lt;&gt;0),COUNT($B$11:B149)+1,"")</f>
        <v>139</v>
      </c>
      <c r="C150" s="188" t="s">
        <v>4333</v>
      </c>
      <c r="D150" s="183" t="s">
        <v>3800</v>
      </c>
      <c r="E150" s="197">
        <v>70</v>
      </c>
      <c r="F150" s="179">
        <v>45542</v>
      </c>
      <c r="G150" s="189" t="s">
        <v>4334</v>
      </c>
      <c r="H150" s="180">
        <v>3</v>
      </c>
      <c r="I150" s="196" t="s">
        <v>3701</v>
      </c>
      <c r="J150" s="181">
        <v>2984.57</v>
      </c>
      <c r="K150" s="154">
        <f t="shared" si="2"/>
        <v>8953.7099999999991</v>
      </c>
      <c r="L150" s="146">
        <v>0.21249999999999999</v>
      </c>
      <c r="M150" s="146">
        <v>1.1288</v>
      </c>
      <c r="N150" s="72"/>
      <c r="O150" s="177" t="str">
        <f ca="1">IF(N150="","", INDIRECT("base!"&amp;ADDRESS(MATCH(N150,base!$C$2:'base'!$C$133,0)+1,4,4)))</f>
        <v/>
      </c>
      <c r="P150" s="66"/>
      <c r="Q150" s="177" t="str">
        <f ca="1">IF(P150="","", INDIRECT("base!"&amp;ADDRESS(MATCH(CONCATENATE(N150,"|",P150),base!$G$2:'base'!$G$1817,0)+1,6,4)))</f>
        <v/>
      </c>
      <c r="R150" s="66" t="s">
        <v>3691</v>
      </c>
    </row>
    <row r="151" spans="1:18" ht="38.25" x14ac:dyDescent="0.25">
      <c r="A151" s="164">
        <v>1</v>
      </c>
      <c r="B151" s="176">
        <f>IF(AND(G151&lt;&gt;"",H151&gt;0,I151&lt;&gt;"",J151&lt;&gt;0,K151&lt;&gt;0),COUNT($B$11:B150)+1,"")</f>
        <v>140</v>
      </c>
      <c r="C151" s="188" t="s">
        <v>4335</v>
      </c>
      <c r="D151" s="183" t="s">
        <v>3800</v>
      </c>
      <c r="E151" s="197">
        <v>71</v>
      </c>
      <c r="F151" s="179">
        <v>45543</v>
      </c>
      <c r="G151" s="189" t="s">
        <v>4336</v>
      </c>
      <c r="H151" s="180">
        <v>4</v>
      </c>
      <c r="I151" s="196" t="s">
        <v>3701</v>
      </c>
      <c r="J151" s="181">
        <v>2045.58</v>
      </c>
      <c r="K151" s="154">
        <f t="shared" si="2"/>
        <v>8182.32</v>
      </c>
      <c r="L151" s="146">
        <v>0.21249999999999999</v>
      </c>
      <c r="M151" s="146">
        <v>1.1288</v>
      </c>
      <c r="N151" s="72"/>
      <c r="O151" s="177" t="str">
        <f ca="1">IF(N151="","", INDIRECT("base!"&amp;ADDRESS(MATCH(N151,base!$C$2:'base'!$C$133,0)+1,4,4)))</f>
        <v/>
      </c>
      <c r="P151" s="66"/>
      <c r="Q151" s="177" t="str">
        <f ca="1">IF(P151="","", INDIRECT("base!"&amp;ADDRESS(MATCH(CONCATENATE(N151,"|",P151),base!$G$2:'base'!$G$1817,0)+1,6,4)))</f>
        <v/>
      </c>
      <c r="R151" s="66" t="s">
        <v>3691</v>
      </c>
    </row>
    <row r="152" spans="1:18" ht="76.5" x14ac:dyDescent="0.25">
      <c r="A152" s="164">
        <v>1</v>
      </c>
      <c r="B152" s="176">
        <f>IF(AND(G152&lt;&gt;"",H152&gt;0,I152&lt;&gt;"",J152&lt;&gt;0,K152&lt;&gt;0),COUNT($B$11:B151)+1,"")</f>
        <v>141</v>
      </c>
      <c r="C152" s="188" t="s">
        <v>4337</v>
      </c>
      <c r="D152" s="183" t="s">
        <v>3800</v>
      </c>
      <c r="E152" s="197">
        <v>72</v>
      </c>
      <c r="F152" s="179">
        <v>45544</v>
      </c>
      <c r="G152" s="189" t="s">
        <v>4338</v>
      </c>
      <c r="H152" s="180">
        <v>2</v>
      </c>
      <c r="I152" s="196" t="s">
        <v>3701</v>
      </c>
      <c r="J152" s="181">
        <v>5747.05</v>
      </c>
      <c r="K152" s="154">
        <f t="shared" si="2"/>
        <v>11494.1</v>
      </c>
      <c r="L152" s="146">
        <v>0.21249999999999999</v>
      </c>
      <c r="M152" s="146">
        <v>1.1288</v>
      </c>
      <c r="N152" s="72"/>
      <c r="O152" s="177" t="str">
        <f ca="1">IF(N152="","", INDIRECT("base!"&amp;ADDRESS(MATCH(N152,base!$C$2:'base'!$C$133,0)+1,4,4)))</f>
        <v/>
      </c>
      <c r="P152" s="66"/>
      <c r="Q152" s="177" t="str">
        <f ca="1">IF(P152="","", INDIRECT("base!"&amp;ADDRESS(MATCH(CONCATENATE(N152,"|",P152),base!$G$2:'base'!$G$1817,0)+1,6,4)))</f>
        <v/>
      </c>
      <c r="R152" s="66" t="s">
        <v>3691</v>
      </c>
    </row>
    <row r="153" spans="1:18" ht="38.25" x14ac:dyDescent="0.25">
      <c r="A153" s="164">
        <v>1</v>
      </c>
      <c r="B153" s="176">
        <f>IF(AND(G153&lt;&gt;"",H153&gt;0,I153&lt;&gt;"",J153&lt;&gt;0,K153&lt;&gt;0),COUNT($B$11:B152)+1,"")</f>
        <v>142</v>
      </c>
      <c r="C153" s="188" t="s">
        <v>4339</v>
      </c>
      <c r="D153" s="183" t="s">
        <v>3800</v>
      </c>
      <c r="E153" s="197">
        <v>73</v>
      </c>
      <c r="F153" s="179">
        <v>45545</v>
      </c>
      <c r="G153" s="189" t="s">
        <v>4340</v>
      </c>
      <c r="H153" s="180">
        <v>1</v>
      </c>
      <c r="I153" s="196" t="s">
        <v>3701</v>
      </c>
      <c r="J153" s="181">
        <v>3643.91</v>
      </c>
      <c r="K153" s="154">
        <f t="shared" si="2"/>
        <v>3643.91</v>
      </c>
      <c r="L153" s="146">
        <v>0.21249999999999999</v>
      </c>
      <c r="M153" s="146">
        <v>1.1288</v>
      </c>
      <c r="N153" s="72"/>
      <c r="O153" s="177" t="str">
        <f ca="1">IF(N153="","", INDIRECT("base!"&amp;ADDRESS(MATCH(N153,base!$C$2:'base'!$C$133,0)+1,4,4)))</f>
        <v/>
      </c>
      <c r="P153" s="66"/>
      <c r="Q153" s="177" t="str">
        <f ca="1">IF(P153="","", INDIRECT("base!"&amp;ADDRESS(MATCH(CONCATENATE(N153,"|",P153),base!$G$2:'base'!$G$1817,0)+1,6,4)))</f>
        <v/>
      </c>
      <c r="R153" s="66" t="s">
        <v>3691</v>
      </c>
    </row>
    <row r="154" spans="1:18" ht="76.5" x14ac:dyDescent="0.25">
      <c r="A154" s="164">
        <v>1</v>
      </c>
      <c r="B154" s="176">
        <f>IF(AND(G154&lt;&gt;"",H154&gt;0,I154&lt;&gt;"",J154&lt;&gt;0,K154&lt;&gt;0),COUNT($B$11:B153)+1,"")</f>
        <v>143</v>
      </c>
      <c r="C154" s="188" t="s">
        <v>4341</v>
      </c>
      <c r="D154" s="183" t="s">
        <v>3800</v>
      </c>
      <c r="E154" s="197">
        <v>74</v>
      </c>
      <c r="F154" s="179">
        <v>45546</v>
      </c>
      <c r="G154" s="189" t="s">
        <v>4342</v>
      </c>
      <c r="H154" s="180">
        <v>1</v>
      </c>
      <c r="I154" s="196" t="s">
        <v>3701</v>
      </c>
      <c r="J154" s="181">
        <v>4855.29</v>
      </c>
      <c r="K154" s="154">
        <f t="shared" si="2"/>
        <v>4855.29</v>
      </c>
      <c r="L154" s="146">
        <v>0.21249999999999999</v>
      </c>
      <c r="M154" s="146">
        <v>1.1288</v>
      </c>
      <c r="N154" s="72"/>
      <c r="O154" s="177" t="str">
        <f ca="1">IF(N154="","", INDIRECT("base!"&amp;ADDRESS(MATCH(N154,base!$C$2:'base'!$C$133,0)+1,4,4)))</f>
        <v/>
      </c>
      <c r="P154" s="66"/>
      <c r="Q154" s="177" t="str">
        <f ca="1">IF(P154="","", INDIRECT("base!"&amp;ADDRESS(MATCH(CONCATENATE(N154,"|",P154),base!$G$2:'base'!$G$1817,0)+1,6,4)))</f>
        <v/>
      </c>
      <c r="R154" s="66" t="s">
        <v>3691</v>
      </c>
    </row>
    <row r="155" spans="1:18" ht="63.75" x14ac:dyDescent="0.25">
      <c r="A155" s="164">
        <v>1</v>
      </c>
      <c r="B155" s="176">
        <f>IF(AND(G155&lt;&gt;"",H155&gt;0,I155&lt;&gt;"",J155&lt;&gt;0,K155&lt;&gt;0),COUNT($B$11:B154)+1,"")</f>
        <v>144</v>
      </c>
      <c r="C155" s="188" t="s">
        <v>4343</v>
      </c>
      <c r="D155" s="188" t="s">
        <v>3776</v>
      </c>
      <c r="E155" s="197">
        <v>99837</v>
      </c>
      <c r="F155" s="179">
        <v>45547</v>
      </c>
      <c r="G155" s="189" t="s">
        <v>4344</v>
      </c>
      <c r="H155" s="180">
        <v>28</v>
      </c>
      <c r="I155" s="196" t="s">
        <v>3694</v>
      </c>
      <c r="J155" s="181">
        <v>691.7</v>
      </c>
      <c r="K155" s="154">
        <f t="shared" si="2"/>
        <v>19367.599999999999</v>
      </c>
      <c r="L155" s="146">
        <v>0.21249999999999999</v>
      </c>
      <c r="M155" s="146">
        <v>1.1288</v>
      </c>
      <c r="N155" s="72"/>
      <c r="O155" s="177" t="str">
        <f ca="1">IF(N155="","", INDIRECT("base!"&amp;ADDRESS(MATCH(N155,base!$C$2:'base'!$C$133,0)+1,4,4)))</f>
        <v/>
      </c>
      <c r="P155" s="66"/>
      <c r="Q155" s="177" t="str">
        <f ca="1">IF(P155="","", INDIRECT("base!"&amp;ADDRESS(MATCH(CONCATENATE(N155,"|",P155),base!$G$2:'base'!$G$1817,0)+1,6,4)))</f>
        <v/>
      </c>
      <c r="R155" s="66" t="s">
        <v>3691</v>
      </c>
    </row>
    <row r="156" spans="1:18" ht="25.5" x14ac:dyDescent="0.25">
      <c r="A156" s="164">
        <v>1</v>
      </c>
      <c r="B156" s="176">
        <f>IF(AND(G156&lt;&gt;"",H156&gt;0,I156&lt;&gt;"",J156&lt;&gt;0,K156&lt;&gt;0),COUNT($B$11:B155)+1,"")</f>
        <v>145</v>
      </c>
      <c r="C156" s="188" t="s">
        <v>4345</v>
      </c>
      <c r="D156" s="188" t="s">
        <v>3776</v>
      </c>
      <c r="E156" s="197">
        <v>95253</v>
      </c>
      <c r="F156" s="179">
        <v>45536</v>
      </c>
      <c r="G156" s="189" t="s">
        <v>4346</v>
      </c>
      <c r="H156" s="180">
        <v>3</v>
      </c>
      <c r="I156" s="196" t="s">
        <v>3701</v>
      </c>
      <c r="J156" s="181">
        <v>327.96</v>
      </c>
      <c r="K156" s="154">
        <f t="shared" si="2"/>
        <v>983.88</v>
      </c>
      <c r="L156" s="146">
        <v>0.21249999999999999</v>
      </c>
      <c r="M156" s="146">
        <v>1.1288</v>
      </c>
      <c r="N156" s="72"/>
      <c r="O156" s="177" t="str">
        <f ca="1">IF(N156="","", INDIRECT("base!"&amp;ADDRESS(MATCH(N156,base!$C$2:'base'!$C$133,0)+1,4,4)))</f>
        <v/>
      </c>
      <c r="P156" s="66"/>
      <c r="Q156" s="177" t="str">
        <f ca="1">IF(P156="","", INDIRECT("base!"&amp;ADDRESS(MATCH(CONCATENATE(N156,"|",P156),base!$G$2:'base'!$G$1817,0)+1,6,4)))</f>
        <v/>
      </c>
      <c r="R156" s="66" t="s">
        <v>3691</v>
      </c>
    </row>
    <row r="157" spans="1:18" ht="25.5" x14ac:dyDescent="0.25">
      <c r="A157" s="164">
        <v>1</v>
      </c>
      <c r="B157" s="176">
        <f>IF(AND(G157&lt;&gt;"",H157&gt;0,I157&lt;&gt;"",J157&lt;&gt;0,K157&lt;&gt;0),COUNT($B$11:B156)+1,"")</f>
        <v>146</v>
      </c>
      <c r="C157" s="188" t="s">
        <v>4347</v>
      </c>
      <c r="D157" s="188" t="s">
        <v>3776</v>
      </c>
      <c r="E157" s="197">
        <v>95252</v>
      </c>
      <c r="F157" s="179">
        <v>45537</v>
      </c>
      <c r="G157" s="189" t="s">
        <v>4348</v>
      </c>
      <c r="H157" s="180">
        <v>10</v>
      </c>
      <c r="I157" s="196" t="s">
        <v>3701</v>
      </c>
      <c r="J157" s="181">
        <v>215.49</v>
      </c>
      <c r="K157" s="154">
        <f t="shared" si="2"/>
        <v>2154.9</v>
      </c>
      <c r="L157" s="146">
        <v>0.21249999999999999</v>
      </c>
      <c r="M157" s="146">
        <v>1.1288</v>
      </c>
      <c r="N157" s="72"/>
      <c r="O157" s="177" t="str">
        <f ca="1">IF(N157="","", INDIRECT("base!"&amp;ADDRESS(MATCH(N157,base!$C$2:'base'!$C$133,0)+1,4,4)))</f>
        <v/>
      </c>
      <c r="P157" s="66"/>
      <c r="Q157" s="177" t="str">
        <f ca="1">IF(P157="","", INDIRECT("base!"&amp;ADDRESS(MATCH(CONCATENATE(N157,"|",P157),base!$G$2:'base'!$G$1817,0)+1,6,4)))</f>
        <v/>
      </c>
      <c r="R157" s="66" t="s">
        <v>3691</v>
      </c>
    </row>
    <row r="158" spans="1:18" ht="25.5" x14ac:dyDescent="0.25">
      <c r="A158" s="164">
        <v>1</v>
      </c>
      <c r="B158" s="176">
        <f>IF(AND(G158&lt;&gt;"",H158&gt;0,I158&lt;&gt;"",J158&lt;&gt;0,K158&lt;&gt;0),COUNT($B$11:B157)+1,"")</f>
        <v>147</v>
      </c>
      <c r="C158" s="188" t="s">
        <v>4349</v>
      </c>
      <c r="D158" s="188" t="s">
        <v>3776</v>
      </c>
      <c r="E158" s="197">
        <v>95251</v>
      </c>
      <c r="F158" s="179">
        <v>45538</v>
      </c>
      <c r="G158" s="189" t="s">
        <v>4350</v>
      </c>
      <c r="H158" s="180">
        <v>8</v>
      </c>
      <c r="I158" s="196" t="s">
        <v>3701</v>
      </c>
      <c r="J158" s="181">
        <v>177.8</v>
      </c>
      <c r="K158" s="154">
        <f t="shared" si="2"/>
        <v>1422.4</v>
      </c>
      <c r="L158" s="146">
        <v>0.21249999999999999</v>
      </c>
      <c r="M158" s="146">
        <v>1.1288</v>
      </c>
      <c r="N158" s="72"/>
      <c r="O158" s="177" t="str">
        <f ca="1">IF(N158="","", INDIRECT("base!"&amp;ADDRESS(MATCH(N158,base!$C$2:'base'!$C$133,0)+1,4,4)))</f>
        <v/>
      </c>
      <c r="P158" s="66"/>
      <c r="Q158" s="177" t="str">
        <f ca="1">IF(P158="","", INDIRECT("base!"&amp;ADDRESS(MATCH(CONCATENATE(N158,"|",P158),base!$G$2:'base'!$G$1817,0)+1,6,4)))</f>
        <v/>
      </c>
      <c r="R158" s="66" t="s">
        <v>3691</v>
      </c>
    </row>
    <row r="159" spans="1:18" ht="25.5" x14ac:dyDescent="0.25">
      <c r="A159" s="164">
        <v>1</v>
      </c>
      <c r="B159" s="176">
        <f>IF(AND(G159&lt;&gt;"",H159&gt;0,I159&lt;&gt;"",J159&lt;&gt;0,K159&lt;&gt;0),COUNT($B$11:B158)+1,"")</f>
        <v>148</v>
      </c>
      <c r="C159" s="188" t="s">
        <v>4351</v>
      </c>
      <c r="D159" s="188" t="s">
        <v>3776</v>
      </c>
      <c r="E159" s="197">
        <v>95250</v>
      </c>
      <c r="F159" s="179">
        <v>45539</v>
      </c>
      <c r="G159" s="189" t="s">
        <v>4352</v>
      </c>
      <c r="H159" s="180">
        <v>10</v>
      </c>
      <c r="I159" s="196" t="s">
        <v>3701</v>
      </c>
      <c r="J159" s="181">
        <v>120.14</v>
      </c>
      <c r="K159" s="154">
        <f t="shared" si="2"/>
        <v>1201.4000000000001</v>
      </c>
      <c r="L159" s="146">
        <v>0.21249999999999999</v>
      </c>
      <c r="M159" s="146">
        <v>1.1288</v>
      </c>
      <c r="N159" s="72"/>
      <c r="O159" s="177" t="str">
        <f ca="1">IF(N159="","", INDIRECT("base!"&amp;ADDRESS(MATCH(N159,base!$C$2:'base'!$C$133,0)+1,4,4)))</f>
        <v/>
      </c>
      <c r="P159" s="66"/>
      <c r="Q159" s="177" t="str">
        <f ca="1">IF(P159="","", INDIRECT("base!"&amp;ADDRESS(MATCH(CONCATENATE(N159,"|",P159),base!$G$2:'base'!$G$1817,0)+1,6,4)))</f>
        <v/>
      </c>
      <c r="R159" s="66" t="s">
        <v>3691</v>
      </c>
    </row>
    <row r="160" spans="1:18" ht="25.5" x14ac:dyDescent="0.25">
      <c r="A160" s="164">
        <v>1</v>
      </c>
      <c r="B160" s="176">
        <f>IF(AND(G160&lt;&gt;"",H160&gt;0,I160&lt;&gt;"",J160&lt;&gt;0,K160&lt;&gt;0),COUNT($B$11:B159)+1,"")</f>
        <v>149</v>
      </c>
      <c r="C160" s="188" t="s">
        <v>4353</v>
      </c>
      <c r="D160" s="188" t="s">
        <v>3776</v>
      </c>
      <c r="E160" s="197">
        <v>95249</v>
      </c>
      <c r="F160" s="179">
        <v>45540</v>
      </c>
      <c r="G160" s="189" t="s">
        <v>4354</v>
      </c>
      <c r="H160" s="180">
        <v>19</v>
      </c>
      <c r="I160" s="196" t="s">
        <v>3701</v>
      </c>
      <c r="J160" s="181">
        <v>89</v>
      </c>
      <c r="K160" s="154">
        <f t="shared" si="2"/>
        <v>1691</v>
      </c>
      <c r="L160" s="146">
        <v>0.21249999999999999</v>
      </c>
      <c r="M160" s="146">
        <v>1.1288</v>
      </c>
      <c r="N160" s="72"/>
      <c r="O160" s="177" t="str">
        <f ca="1">IF(N160="","", INDIRECT("base!"&amp;ADDRESS(MATCH(N160,base!$C$2:'base'!$C$133,0)+1,4,4)))</f>
        <v/>
      </c>
      <c r="P160" s="66"/>
      <c r="Q160" s="177" t="str">
        <f ca="1">IF(P160="","", INDIRECT("base!"&amp;ADDRESS(MATCH(CONCATENATE(N160,"|",P160),base!$G$2:'base'!$G$1817,0)+1,6,4)))</f>
        <v/>
      </c>
      <c r="R160" s="66" t="s">
        <v>3691</v>
      </c>
    </row>
    <row r="161" spans="1:18" ht="25.5" x14ac:dyDescent="0.25">
      <c r="A161" s="164">
        <v>1</v>
      </c>
      <c r="B161" s="176">
        <f>IF(AND(G161&lt;&gt;"",H161&gt;0,I161&lt;&gt;"",J161&lt;&gt;0,K161&lt;&gt;0),COUNT($B$11:B160)+1,"")</f>
        <v>150</v>
      </c>
      <c r="C161" s="188" t="s">
        <v>4355</v>
      </c>
      <c r="D161" s="188" t="s">
        <v>3776</v>
      </c>
      <c r="E161" s="197">
        <v>95248</v>
      </c>
      <c r="F161" s="179">
        <v>45541</v>
      </c>
      <c r="G161" s="189" t="s">
        <v>4356</v>
      </c>
      <c r="H161" s="180">
        <v>27</v>
      </c>
      <c r="I161" s="196" t="s">
        <v>3701</v>
      </c>
      <c r="J161" s="181">
        <v>75.58</v>
      </c>
      <c r="K161" s="154">
        <f t="shared" si="2"/>
        <v>2040.66</v>
      </c>
      <c r="L161" s="146">
        <v>0.21249999999999999</v>
      </c>
      <c r="M161" s="146">
        <v>1.1288</v>
      </c>
      <c r="N161" s="72"/>
      <c r="O161" s="177" t="str">
        <f ca="1">IF(N161="","", INDIRECT("base!"&amp;ADDRESS(MATCH(N161,base!$C$2:'base'!$C$133,0)+1,4,4)))</f>
        <v/>
      </c>
      <c r="P161" s="66"/>
      <c r="Q161" s="177" t="str">
        <f ca="1">IF(P161="","", INDIRECT("base!"&amp;ADDRESS(MATCH(CONCATENATE(N161,"|",P161),base!$G$2:'base'!$G$1817,0)+1,6,4)))</f>
        <v/>
      </c>
      <c r="R161" s="66" t="s">
        <v>3691</v>
      </c>
    </row>
    <row r="162" spans="1:18" ht="38.25" x14ac:dyDescent="0.25">
      <c r="A162" s="164">
        <v>1</v>
      </c>
      <c r="B162" s="176">
        <f>IF(AND(G162&lt;&gt;"",H162&gt;0,I162&lt;&gt;"",J162&lt;&gt;0,K162&lt;&gt;0),COUNT($B$11:B161)+1,"")</f>
        <v>151</v>
      </c>
      <c r="C162" s="188" t="s">
        <v>4357</v>
      </c>
      <c r="D162" s="188" t="s">
        <v>3776</v>
      </c>
      <c r="E162" s="197">
        <v>93068</v>
      </c>
      <c r="F162" s="179">
        <v>45542</v>
      </c>
      <c r="G162" s="193" t="s">
        <v>4358</v>
      </c>
      <c r="H162" s="180">
        <v>1</v>
      </c>
      <c r="I162" s="196" t="s">
        <v>3701</v>
      </c>
      <c r="J162" s="181">
        <v>75.290000000000006</v>
      </c>
      <c r="K162" s="154">
        <f t="shared" si="2"/>
        <v>75.290000000000006</v>
      </c>
      <c r="L162" s="146">
        <v>0.21249999999999999</v>
      </c>
      <c r="M162" s="146">
        <v>1.1288</v>
      </c>
      <c r="N162" s="72"/>
      <c r="O162" s="177" t="str">
        <f ca="1">IF(N162="","", INDIRECT("base!"&amp;ADDRESS(MATCH(N162,base!$C$2:'base'!$C$133,0)+1,4,4)))</f>
        <v/>
      </c>
      <c r="P162" s="66"/>
      <c r="Q162" s="177" t="str">
        <f ca="1">IF(P162="","", INDIRECT("base!"&amp;ADDRESS(MATCH(CONCATENATE(N162,"|",P162),base!$G$2:'base'!$G$1817,0)+1,6,4)))</f>
        <v/>
      </c>
      <c r="R162" s="66" t="s">
        <v>3691</v>
      </c>
    </row>
    <row r="163" spans="1:18" ht="25.5" x14ac:dyDescent="0.25">
      <c r="A163" s="164">
        <v>1</v>
      </c>
      <c r="B163" s="176">
        <f>IF(AND(G163&lt;&gt;"",H163&gt;0,I163&lt;&gt;"",J163&lt;&gt;0,K163&lt;&gt;0),COUNT($B$11:B162)+1,"")</f>
        <v>152</v>
      </c>
      <c r="C163" s="188" t="s">
        <v>4359</v>
      </c>
      <c r="D163" s="188" t="s">
        <v>3792</v>
      </c>
      <c r="E163" s="197">
        <v>11019</v>
      </c>
      <c r="F163" s="179">
        <v>45543</v>
      </c>
      <c r="G163" s="193" t="s">
        <v>4360</v>
      </c>
      <c r="H163" s="180">
        <v>1</v>
      </c>
      <c r="I163" s="196" t="s">
        <v>3701</v>
      </c>
      <c r="J163" s="181">
        <v>71.099999999999994</v>
      </c>
      <c r="K163" s="154">
        <f t="shared" si="2"/>
        <v>71.099999999999994</v>
      </c>
      <c r="L163" s="146">
        <v>0.21249999999999999</v>
      </c>
      <c r="M163" s="146">
        <v>1.1288</v>
      </c>
      <c r="N163" s="72"/>
      <c r="O163" s="177" t="str">
        <f ca="1">IF(N163="","", INDIRECT("base!"&amp;ADDRESS(MATCH(N163,base!$C$2:'base'!$C$133,0)+1,4,4)))</f>
        <v/>
      </c>
      <c r="P163" s="66"/>
      <c r="Q163" s="177" t="str">
        <f ca="1">IF(P163="","", INDIRECT("base!"&amp;ADDRESS(MATCH(CONCATENATE(N163,"|",P163),base!$G$2:'base'!$G$1817,0)+1,6,4)))</f>
        <v/>
      </c>
      <c r="R163" s="66" t="s">
        <v>3691</v>
      </c>
    </row>
    <row r="164" spans="1:18" ht="38.25" x14ac:dyDescent="0.25">
      <c r="A164" s="164">
        <v>1</v>
      </c>
      <c r="B164" s="176">
        <f>IF(AND(G164&lt;&gt;"",H164&gt;0,I164&lt;&gt;"",J164&lt;&gt;0,K164&lt;&gt;0),COUNT($B$11:B163)+1,"")</f>
        <v>153</v>
      </c>
      <c r="C164" s="188" t="s">
        <v>4361</v>
      </c>
      <c r="D164" s="188" t="s">
        <v>3776</v>
      </c>
      <c r="E164" s="197">
        <v>93065</v>
      </c>
      <c r="F164" s="179">
        <v>45544</v>
      </c>
      <c r="G164" s="189" t="s">
        <v>4362</v>
      </c>
      <c r="H164" s="180">
        <v>1</v>
      </c>
      <c r="I164" s="196" t="s">
        <v>3701</v>
      </c>
      <c r="J164" s="181">
        <v>53.54</v>
      </c>
      <c r="K164" s="154">
        <f t="shared" si="2"/>
        <v>53.54</v>
      </c>
      <c r="L164" s="146">
        <v>0.21249999999999999</v>
      </c>
      <c r="M164" s="146">
        <v>1.1288</v>
      </c>
      <c r="N164" s="72"/>
      <c r="O164" s="177" t="str">
        <f ca="1">IF(N164="","", INDIRECT("base!"&amp;ADDRESS(MATCH(N164,base!$C$2:'base'!$C$133,0)+1,4,4)))</f>
        <v/>
      </c>
      <c r="P164" s="66"/>
      <c r="Q164" s="177" t="str">
        <f ca="1">IF(P164="","", INDIRECT("base!"&amp;ADDRESS(MATCH(CONCATENATE(N164,"|",P164),base!$G$2:'base'!$G$1817,0)+1,6,4)))</f>
        <v/>
      </c>
      <c r="R164" s="66" t="s">
        <v>3691</v>
      </c>
    </row>
    <row r="165" spans="1:18" ht="25.5" x14ac:dyDescent="0.25">
      <c r="A165" s="164">
        <v>1</v>
      </c>
      <c r="B165" s="176">
        <f>IF(AND(G165&lt;&gt;"",H165&gt;0,I165&lt;&gt;"",J165&lt;&gt;0,K165&lt;&gt;0),COUNT($B$11:B164)+1,"")</f>
        <v>154</v>
      </c>
      <c r="C165" s="188" t="s">
        <v>4363</v>
      </c>
      <c r="D165" s="188" t="s">
        <v>3792</v>
      </c>
      <c r="E165" s="197">
        <v>11014</v>
      </c>
      <c r="F165" s="179">
        <v>45545</v>
      </c>
      <c r="G165" s="193" t="s">
        <v>4364</v>
      </c>
      <c r="H165" s="180">
        <v>1</v>
      </c>
      <c r="I165" s="196" t="s">
        <v>3701</v>
      </c>
      <c r="J165" s="181">
        <v>46.92</v>
      </c>
      <c r="K165" s="154">
        <f t="shared" si="2"/>
        <v>46.92</v>
      </c>
      <c r="L165" s="146">
        <v>0.21249999999999999</v>
      </c>
      <c r="M165" s="146">
        <v>1.1288</v>
      </c>
      <c r="N165" s="72"/>
      <c r="O165" s="177" t="str">
        <f ca="1">IF(N165="","", INDIRECT("base!"&amp;ADDRESS(MATCH(N165,base!$C$2:'base'!$C$133,0)+1,4,4)))</f>
        <v/>
      </c>
      <c r="P165" s="66"/>
      <c r="Q165" s="177" t="str">
        <f ca="1">IF(P165="","", INDIRECT("base!"&amp;ADDRESS(MATCH(CONCATENATE(N165,"|",P165),base!$G$2:'base'!$G$1817,0)+1,6,4)))</f>
        <v/>
      </c>
      <c r="R165" s="66" t="s">
        <v>3691</v>
      </c>
    </row>
    <row r="166" spans="1:18" ht="38.25" x14ac:dyDescent="0.25">
      <c r="A166" s="164">
        <v>1</v>
      </c>
      <c r="B166" s="176">
        <f>IF(AND(G166&lt;&gt;"",H166&gt;0,I166&lt;&gt;"",J166&lt;&gt;0,K166&lt;&gt;0),COUNT($B$11:B165)+1,"")</f>
        <v>155</v>
      </c>
      <c r="C166" s="188" t="s">
        <v>4365</v>
      </c>
      <c r="D166" s="188" t="s">
        <v>3776</v>
      </c>
      <c r="E166" s="197">
        <v>93062</v>
      </c>
      <c r="F166" s="179">
        <v>45546</v>
      </c>
      <c r="G166" s="189" t="s">
        <v>4366</v>
      </c>
      <c r="H166" s="180">
        <v>3</v>
      </c>
      <c r="I166" s="196" t="s">
        <v>3701</v>
      </c>
      <c r="J166" s="181">
        <v>32.85</v>
      </c>
      <c r="K166" s="154">
        <f t="shared" si="2"/>
        <v>98.55</v>
      </c>
      <c r="L166" s="146">
        <v>0.21249999999999999</v>
      </c>
      <c r="M166" s="146">
        <v>1.1288</v>
      </c>
      <c r="N166" s="72"/>
      <c r="O166" s="177" t="str">
        <f ca="1">IF(N166="","", INDIRECT("base!"&amp;ADDRESS(MATCH(N166,base!$C$2:'base'!$C$133,0)+1,4,4)))</f>
        <v/>
      </c>
      <c r="P166" s="66"/>
      <c r="Q166" s="177" t="str">
        <f ca="1">IF(P166="","", INDIRECT("base!"&amp;ADDRESS(MATCH(CONCATENATE(N166,"|",P166),base!$G$2:'base'!$G$1817,0)+1,6,4)))</f>
        <v/>
      </c>
      <c r="R166" s="66" t="s">
        <v>3691</v>
      </c>
    </row>
    <row r="167" spans="1:18" ht="38.25" x14ac:dyDescent="0.25">
      <c r="A167" s="164">
        <v>1</v>
      </c>
      <c r="B167" s="176">
        <f>IF(AND(G167&lt;&gt;"",H167&gt;0,I167&lt;&gt;"",J167&lt;&gt;0,K167&lt;&gt;0),COUNT($B$11:B166)+1,"")</f>
        <v>156</v>
      </c>
      <c r="C167" s="188" t="s">
        <v>5573</v>
      </c>
      <c r="D167" s="188" t="s">
        <v>3776</v>
      </c>
      <c r="E167" s="197">
        <v>103900</v>
      </c>
      <c r="F167" s="179">
        <v>45547</v>
      </c>
      <c r="G167" s="189" t="s">
        <v>4367</v>
      </c>
      <c r="H167" s="180">
        <v>2</v>
      </c>
      <c r="I167" s="196" t="s">
        <v>3701</v>
      </c>
      <c r="J167" s="181">
        <v>26.11</v>
      </c>
      <c r="K167" s="154">
        <f t="shared" si="2"/>
        <v>52.22</v>
      </c>
      <c r="L167" s="146">
        <v>0.21249999999999999</v>
      </c>
      <c r="M167" s="146">
        <v>1.1288</v>
      </c>
      <c r="N167" s="72"/>
      <c r="O167" s="177" t="str">
        <f ca="1">IF(N167="","", INDIRECT("base!"&amp;ADDRESS(MATCH(N167,base!$C$2:'base'!$C$133,0)+1,4,4)))</f>
        <v/>
      </c>
      <c r="P167" s="66"/>
      <c r="Q167" s="177" t="str">
        <f ca="1">IF(P167="","", INDIRECT("base!"&amp;ADDRESS(MATCH(CONCATENATE(N167,"|",P167),base!$G$2:'base'!$G$1817,0)+1,6,4)))</f>
        <v/>
      </c>
      <c r="R167" s="66" t="s">
        <v>3691</v>
      </c>
    </row>
    <row r="168" spans="1:18" x14ac:dyDescent="0.25">
      <c r="A168" s="164">
        <v>1</v>
      </c>
      <c r="B168" s="176">
        <f>IF(AND(G168&lt;&gt;"",H168&gt;0,I168&lt;&gt;"",J168&lt;&gt;0,K168&lt;&gt;0),COUNT($B$11:B167)+1,"")</f>
        <v>157</v>
      </c>
      <c r="C168" s="188" t="s">
        <v>4368</v>
      </c>
      <c r="D168" s="188" t="s">
        <v>3792</v>
      </c>
      <c r="E168" s="197">
        <v>13640</v>
      </c>
      <c r="F168" s="179">
        <v>45536</v>
      </c>
      <c r="G168" s="193" t="s">
        <v>4369</v>
      </c>
      <c r="H168" s="180">
        <v>6</v>
      </c>
      <c r="I168" s="196" t="s">
        <v>3701</v>
      </c>
      <c r="J168" s="181">
        <v>347.81</v>
      </c>
      <c r="K168" s="154">
        <f t="shared" si="2"/>
        <v>2086.86</v>
      </c>
      <c r="L168" s="146">
        <v>0.15579999999999999</v>
      </c>
      <c r="M168" s="146">
        <v>1.1288</v>
      </c>
      <c r="N168" s="72"/>
      <c r="O168" s="177" t="str">
        <f ca="1">IF(N168="","", INDIRECT("base!"&amp;ADDRESS(MATCH(N168,base!$C$2:'base'!$C$133,0)+1,4,4)))</f>
        <v/>
      </c>
      <c r="P168" s="66"/>
      <c r="Q168" s="177" t="str">
        <f ca="1">IF(P168="","", INDIRECT("base!"&amp;ADDRESS(MATCH(CONCATENATE(N168,"|",P168),base!$G$2:'base'!$G$1817,0)+1,6,4)))</f>
        <v/>
      </c>
      <c r="R168" s="66" t="s">
        <v>3691</v>
      </c>
    </row>
    <row r="169" spans="1:18" ht="25.5" x14ac:dyDescent="0.25">
      <c r="A169" s="164">
        <v>1</v>
      </c>
      <c r="B169" s="176">
        <f>IF(AND(G169&lt;&gt;"",H169&gt;0,I169&lt;&gt;"",J169&lt;&gt;0,K169&lt;&gt;0),COUNT($B$11:B168)+1,"")</f>
        <v>158</v>
      </c>
      <c r="C169" s="199" t="s">
        <v>4370</v>
      </c>
      <c r="D169" s="199" t="s">
        <v>4032</v>
      </c>
      <c r="E169" s="200">
        <v>11722</v>
      </c>
      <c r="F169" s="179">
        <v>45537</v>
      </c>
      <c r="G169" s="198" t="s">
        <v>4371</v>
      </c>
      <c r="H169" s="180">
        <v>20</v>
      </c>
      <c r="I169" s="196" t="s">
        <v>3701</v>
      </c>
      <c r="J169" s="181">
        <v>91.16</v>
      </c>
      <c r="K169" s="154">
        <f t="shared" si="2"/>
        <v>1823.2</v>
      </c>
      <c r="L169" s="146">
        <v>0.15579999999999999</v>
      </c>
      <c r="M169" s="146">
        <v>1.1288</v>
      </c>
      <c r="N169" s="72"/>
      <c r="O169" s="177" t="str">
        <f ca="1">IF(N169="","", INDIRECT("base!"&amp;ADDRESS(MATCH(N169,base!$C$2:'base'!$C$133,0)+1,4,4)))</f>
        <v/>
      </c>
      <c r="P169" s="66"/>
      <c r="Q169" s="177" t="str">
        <f ca="1">IF(P169="","", INDIRECT("base!"&amp;ADDRESS(MATCH(CONCATENATE(N169,"|",P169),base!$G$2:'base'!$G$1817,0)+1,6,4)))</f>
        <v/>
      </c>
      <c r="R169" s="66" t="s">
        <v>3691</v>
      </c>
    </row>
    <row r="170" spans="1:18" ht="25.5" x14ac:dyDescent="0.25">
      <c r="A170" s="164">
        <v>1</v>
      </c>
      <c r="B170" s="176">
        <f>IF(AND(G170&lt;&gt;"",H170&gt;0,I170&lt;&gt;"",J170&lt;&gt;0,K170&lt;&gt;0),COUNT($B$11:B169)+1,"")</f>
        <v>159</v>
      </c>
      <c r="C170" s="199" t="s">
        <v>4372</v>
      </c>
      <c r="D170" s="199" t="s">
        <v>4032</v>
      </c>
      <c r="E170" s="200">
        <v>741</v>
      </c>
      <c r="F170" s="179">
        <v>45538</v>
      </c>
      <c r="G170" s="198" t="s">
        <v>4373</v>
      </c>
      <c r="H170" s="180">
        <v>16</v>
      </c>
      <c r="I170" s="196" t="s">
        <v>3701</v>
      </c>
      <c r="J170" s="181">
        <v>29.07</v>
      </c>
      <c r="K170" s="154">
        <f t="shared" si="2"/>
        <v>465.12</v>
      </c>
      <c r="L170" s="146">
        <v>0.15579999999999999</v>
      </c>
      <c r="M170" s="146">
        <v>1.1288</v>
      </c>
      <c r="N170" s="72"/>
      <c r="O170" s="177" t="str">
        <f ca="1">IF(N170="","", INDIRECT("base!"&amp;ADDRESS(MATCH(N170,base!$C$2:'base'!$C$133,0)+1,4,4)))</f>
        <v/>
      </c>
      <c r="P170" s="66"/>
      <c r="Q170" s="177" t="str">
        <f ca="1">IF(P170="","", INDIRECT("base!"&amp;ADDRESS(MATCH(CONCATENATE(N170,"|",P170),base!$G$2:'base'!$G$1817,0)+1,6,4)))</f>
        <v/>
      </c>
      <c r="R170" s="66" t="s">
        <v>3691</v>
      </c>
    </row>
    <row r="171" spans="1:18" ht="25.5" x14ac:dyDescent="0.25">
      <c r="A171" s="164">
        <v>1</v>
      </c>
      <c r="B171" s="176">
        <f>IF(AND(G171&lt;&gt;"",H171&gt;0,I171&lt;&gt;"",J171&lt;&gt;0,K171&lt;&gt;0),COUNT($B$11:B170)+1,"")</f>
        <v>160</v>
      </c>
      <c r="C171" s="188" t="s">
        <v>4374</v>
      </c>
      <c r="D171" s="188" t="s">
        <v>3776</v>
      </c>
      <c r="E171" s="197">
        <v>39865</v>
      </c>
      <c r="F171" s="179">
        <v>45539</v>
      </c>
      <c r="G171" s="189" t="s">
        <v>4375</v>
      </c>
      <c r="H171" s="180">
        <v>20</v>
      </c>
      <c r="I171" s="196" t="s">
        <v>3701</v>
      </c>
      <c r="J171" s="181">
        <v>28.1</v>
      </c>
      <c r="K171" s="154">
        <f t="shared" si="2"/>
        <v>562</v>
      </c>
      <c r="L171" s="146">
        <v>0.15579999999999999</v>
      </c>
      <c r="M171" s="146">
        <v>1.1288</v>
      </c>
      <c r="N171" s="72"/>
      <c r="O171" s="177" t="str">
        <f ca="1">IF(N171="","", INDIRECT("base!"&amp;ADDRESS(MATCH(N171,base!$C$2:'base'!$C$133,0)+1,4,4)))</f>
        <v/>
      </c>
      <c r="P171" s="66"/>
      <c r="Q171" s="177" t="str">
        <f ca="1">IF(P171="","", INDIRECT("base!"&amp;ADDRESS(MATCH(CONCATENATE(N171,"|",P171),base!$G$2:'base'!$G$1817,0)+1,6,4)))</f>
        <v/>
      </c>
      <c r="R171" s="66" t="s">
        <v>3691</v>
      </c>
    </row>
    <row r="172" spans="1:18" ht="25.5" x14ac:dyDescent="0.25">
      <c r="A172" s="164">
        <v>1</v>
      </c>
      <c r="B172" s="176">
        <f>IF(AND(G172&lt;&gt;"",H172&gt;0,I172&lt;&gt;"",J172&lt;&gt;0,K172&lt;&gt;0),COUNT($B$11:B171)+1,"")</f>
        <v>161</v>
      </c>
      <c r="C172" s="188" t="s">
        <v>4376</v>
      </c>
      <c r="D172" s="188" t="s">
        <v>3776</v>
      </c>
      <c r="E172" s="197">
        <v>39864</v>
      </c>
      <c r="F172" s="179">
        <v>45540</v>
      </c>
      <c r="G172" s="189" t="s">
        <v>4377</v>
      </c>
      <c r="H172" s="180">
        <v>40</v>
      </c>
      <c r="I172" s="196" t="s">
        <v>3701</v>
      </c>
      <c r="J172" s="181">
        <v>19.989999999999998</v>
      </c>
      <c r="K172" s="154">
        <f t="shared" si="2"/>
        <v>799.6</v>
      </c>
      <c r="L172" s="146">
        <v>0.15579999999999999</v>
      </c>
      <c r="M172" s="146">
        <v>1.1288</v>
      </c>
      <c r="N172" s="72"/>
      <c r="O172" s="177" t="str">
        <f ca="1">IF(N172="","", INDIRECT("base!"&amp;ADDRESS(MATCH(N172,base!$C$2:'base'!$C$133,0)+1,4,4)))</f>
        <v/>
      </c>
      <c r="P172" s="66"/>
      <c r="Q172" s="177" t="str">
        <f ca="1">IF(P172="","", INDIRECT("base!"&amp;ADDRESS(MATCH(CONCATENATE(N172,"|",P172),base!$G$2:'base'!$G$1817,0)+1,6,4)))</f>
        <v/>
      </c>
      <c r="R172" s="66" t="s">
        <v>3691</v>
      </c>
    </row>
    <row r="173" spans="1:18" ht="25.5" x14ac:dyDescent="0.25">
      <c r="A173" s="164">
        <v>1</v>
      </c>
      <c r="B173" s="176">
        <f>IF(AND(G173&lt;&gt;"",H173&gt;0,I173&lt;&gt;"",J173&lt;&gt;0,K173&lt;&gt;0),COUNT($B$11:B172)+1,"")</f>
        <v>162</v>
      </c>
      <c r="C173" s="188" t="s">
        <v>4378</v>
      </c>
      <c r="D173" s="188" t="s">
        <v>3776</v>
      </c>
      <c r="E173" s="197">
        <v>39862</v>
      </c>
      <c r="F173" s="179">
        <v>45541</v>
      </c>
      <c r="G173" s="189" t="s">
        <v>4379</v>
      </c>
      <c r="H173" s="180">
        <v>56</v>
      </c>
      <c r="I173" s="196" t="s">
        <v>3701</v>
      </c>
      <c r="J173" s="181">
        <v>15.89</v>
      </c>
      <c r="K173" s="154">
        <f t="shared" si="2"/>
        <v>889.84</v>
      </c>
      <c r="L173" s="146">
        <v>0.15579999999999999</v>
      </c>
      <c r="M173" s="146">
        <v>1.1288</v>
      </c>
      <c r="N173" s="72"/>
      <c r="O173" s="177" t="str">
        <f ca="1">IF(N173="","", INDIRECT("base!"&amp;ADDRESS(MATCH(N173,base!$C$2:'base'!$C$133,0)+1,4,4)))</f>
        <v/>
      </c>
      <c r="P173" s="66"/>
      <c r="Q173" s="177" t="str">
        <f ca="1">IF(P173="","", INDIRECT("base!"&amp;ADDRESS(MATCH(CONCATENATE(N173,"|",P173),base!$G$2:'base'!$G$1817,0)+1,6,4)))</f>
        <v/>
      </c>
      <c r="R173" s="66" t="s">
        <v>3691</v>
      </c>
    </row>
    <row r="174" spans="1:18" ht="51" x14ac:dyDescent="0.25">
      <c r="A174" s="164">
        <v>1</v>
      </c>
      <c r="B174" s="176">
        <f>IF(AND(G174&lt;&gt;"",H174&gt;0,I174&lt;&gt;"",J174&lt;&gt;0,K174&lt;&gt;0),COUNT($B$11:B173)+1,"")</f>
        <v>163</v>
      </c>
      <c r="C174" s="188" t="s">
        <v>4380</v>
      </c>
      <c r="D174" s="188" t="s">
        <v>3776</v>
      </c>
      <c r="E174" s="197">
        <v>94614</v>
      </c>
      <c r="F174" s="179">
        <v>45542</v>
      </c>
      <c r="G174" s="189" t="s">
        <v>4381</v>
      </c>
      <c r="H174" s="180">
        <v>6</v>
      </c>
      <c r="I174" s="196" t="s">
        <v>3701</v>
      </c>
      <c r="J174" s="181">
        <v>163.34</v>
      </c>
      <c r="K174" s="154">
        <f t="shared" si="2"/>
        <v>980.04</v>
      </c>
      <c r="L174" s="146">
        <v>0.21249999999999999</v>
      </c>
      <c r="M174" s="146">
        <v>1.1288</v>
      </c>
      <c r="N174" s="72"/>
      <c r="O174" s="177" t="str">
        <f ca="1">IF(N174="","", INDIRECT("base!"&amp;ADDRESS(MATCH(N174,base!$C$2:'base'!$C$133,0)+1,4,4)))</f>
        <v/>
      </c>
      <c r="P174" s="66"/>
      <c r="Q174" s="177" t="str">
        <f ca="1">IF(P174="","", INDIRECT("base!"&amp;ADDRESS(MATCH(CONCATENATE(N174,"|",P174),base!$G$2:'base'!$G$1817,0)+1,6,4)))</f>
        <v/>
      </c>
      <c r="R174" s="66" t="s">
        <v>3691</v>
      </c>
    </row>
    <row r="175" spans="1:18" ht="38.25" x14ac:dyDescent="0.25">
      <c r="A175" s="164">
        <v>1</v>
      </c>
      <c r="B175" s="176">
        <f>IF(AND(G175&lt;&gt;"",H175&gt;0,I175&lt;&gt;"",J175&lt;&gt;0,K175&lt;&gt;0),COUNT($B$11:B174)+1,"")</f>
        <v>164</v>
      </c>
      <c r="C175" s="188" t="s">
        <v>4382</v>
      </c>
      <c r="D175" s="188" t="s">
        <v>3776</v>
      </c>
      <c r="E175" s="197">
        <v>92290</v>
      </c>
      <c r="F175" s="179">
        <v>45543</v>
      </c>
      <c r="G175" s="189" t="s">
        <v>4383</v>
      </c>
      <c r="H175" s="180">
        <v>25</v>
      </c>
      <c r="I175" s="196" t="s">
        <v>3701</v>
      </c>
      <c r="J175" s="181">
        <v>90.36</v>
      </c>
      <c r="K175" s="154">
        <f t="shared" si="2"/>
        <v>2259</v>
      </c>
      <c r="L175" s="146">
        <v>0.21249999999999999</v>
      </c>
      <c r="M175" s="146">
        <v>1.1288</v>
      </c>
      <c r="N175" s="72"/>
      <c r="O175" s="177" t="str">
        <f ca="1">IF(N175="","", INDIRECT("base!"&amp;ADDRESS(MATCH(N175,base!$C$2:'base'!$C$133,0)+1,4,4)))</f>
        <v/>
      </c>
      <c r="P175" s="66"/>
      <c r="Q175" s="177" t="str">
        <f ca="1">IF(P175="","", INDIRECT("base!"&amp;ADDRESS(MATCH(CONCATENATE(N175,"|",P175),base!$G$2:'base'!$G$1817,0)+1,6,4)))</f>
        <v/>
      </c>
      <c r="R175" s="66" t="s">
        <v>3691</v>
      </c>
    </row>
    <row r="176" spans="1:18" ht="38.25" x14ac:dyDescent="0.25">
      <c r="A176" s="164">
        <v>1</v>
      </c>
      <c r="B176" s="176">
        <f>IF(AND(G176&lt;&gt;"",H176&gt;0,I176&lt;&gt;"",J176&lt;&gt;0,K176&lt;&gt;0),COUNT($B$11:B175)+1,"")</f>
        <v>165</v>
      </c>
      <c r="C176" s="188" t="s">
        <v>4384</v>
      </c>
      <c r="D176" s="188" t="s">
        <v>3776</v>
      </c>
      <c r="E176" s="197">
        <v>92289</v>
      </c>
      <c r="F176" s="179">
        <v>45544</v>
      </c>
      <c r="G176" s="189" t="s">
        <v>4385</v>
      </c>
      <c r="H176" s="180">
        <v>43</v>
      </c>
      <c r="I176" s="196" t="s">
        <v>3701</v>
      </c>
      <c r="J176" s="181">
        <v>59.76</v>
      </c>
      <c r="K176" s="154">
        <f t="shared" si="2"/>
        <v>2569.6799999999998</v>
      </c>
      <c r="L176" s="146">
        <v>0.21249999999999999</v>
      </c>
      <c r="M176" s="146">
        <v>1.1288</v>
      </c>
      <c r="N176" s="72"/>
      <c r="O176" s="177" t="str">
        <f ca="1">IF(N176="","", INDIRECT("base!"&amp;ADDRESS(MATCH(N176,base!$C$2:'base'!$C$133,0)+1,4,4)))</f>
        <v/>
      </c>
      <c r="P176" s="66"/>
      <c r="Q176" s="177" t="str">
        <f ca="1">IF(P176="","", INDIRECT("base!"&amp;ADDRESS(MATCH(CONCATENATE(N176,"|",P176),base!$G$2:'base'!$G$1817,0)+1,6,4)))</f>
        <v/>
      </c>
      <c r="R176" s="66" t="s">
        <v>3691</v>
      </c>
    </row>
    <row r="177" spans="1:18" ht="38.25" x14ac:dyDescent="0.25">
      <c r="A177" s="164">
        <v>1</v>
      </c>
      <c r="B177" s="176">
        <f>IF(AND(G177&lt;&gt;"",H177&gt;0,I177&lt;&gt;"",J177&lt;&gt;0,K177&lt;&gt;0),COUNT($B$11:B176)+1,"")</f>
        <v>166</v>
      </c>
      <c r="C177" s="188" t="s">
        <v>4386</v>
      </c>
      <c r="D177" s="188" t="s">
        <v>3776</v>
      </c>
      <c r="E177" s="197">
        <v>103812</v>
      </c>
      <c r="F177" s="179">
        <v>45545</v>
      </c>
      <c r="G177" s="189" t="s">
        <v>4387</v>
      </c>
      <c r="H177" s="180">
        <v>54</v>
      </c>
      <c r="I177" s="196" t="s">
        <v>3701</v>
      </c>
      <c r="J177" s="181">
        <v>63.18</v>
      </c>
      <c r="K177" s="154">
        <f t="shared" si="2"/>
        <v>3411.72</v>
      </c>
      <c r="L177" s="146">
        <v>0.21249999999999999</v>
      </c>
      <c r="M177" s="146">
        <v>1.1288</v>
      </c>
      <c r="N177" s="72"/>
      <c r="O177" s="177" t="str">
        <f ca="1">IF(N177="","", INDIRECT("base!"&amp;ADDRESS(MATCH(N177,base!$C$2:'base'!$C$133,0)+1,4,4)))</f>
        <v/>
      </c>
      <c r="P177" s="66"/>
      <c r="Q177" s="177" t="str">
        <f ca="1">IF(P177="","", INDIRECT("base!"&amp;ADDRESS(MATCH(CONCATENATE(N177,"|",P177),base!$G$2:'base'!$G$1817,0)+1,6,4)))</f>
        <v/>
      </c>
      <c r="R177" s="66" t="s">
        <v>3691</v>
      </c>
    </row>
    <row r="178" spans="1:18" ht="38.25" x14ac:dyDescent="0.25">
      <c r="A178" s="164">
        <v>1</v>
      </c>
      <c r="B178" s="176">
        <f>IF(AND(G178&lt;&gt;"",H178&gt;0,I178&lt;&gt;"",J178&lt;&gt;0,K178&lt;&gt;0),COUNT($B$11:B177)+1,"")</f>
        <v>167</v>
      </c>
      <c r="C178" s="188" t="s">
        <v>4388</v>
      </c>
      <c r="D178" s="188" t="s">
        <v>3776</v>
      </c>
      <c r="E178" s="197">
        <v>103808</v>
      </c>
      <c r="F178" s="179">
        <v>45546</v>
      </c>
      <c r="G178" s="189" t="s">
        <v>4389</v>
      </c>
      <c r="H178" s="180">
        <v>49</v>
      </c>
      <c r="I178" s="196" t="s">
        <v>3701</v>
      </c>
      <c r="J178" s="181">
        <v>42.86</v>
      </c>
      <c r="K178" s="154">
        <f t="shared" ref="K178:K241" si="3">IFERROR(IF(H178*J178&lt;&gt;0,ROUND(ROUND(H178,4)*ROUND(J178,4),2),""),"")</f>
        <v>2100.14</v>
      </c>
      <c r="L178" s="146">
        <v>0.21249999999999999</v>
      </c>
      <c r="M178" s="146">
        <v>1.1288</v>
      </c>
      <c r="N178" s="72"/>
      <c r="O178" s="177" t="str">
        <f ca="1">IF(N178="","", INDIRECT("base!"&amp;ADDRESS(MATCH(N178,base!$C$2:'base'!$C$133,0)+1,4,4)))</f>
        <v/>
      </c>
      <c r="P178" s="66"/>
      <c r="Q178" s="177" t="str">
        <f ca="1">IF(P178="","", INDIRECT("base!"&amp;ADDRESS(MATCH(CONCATENATE(N178,"|",P178),base!$G$2:'base'!$G$1817,0)+1,6,4)))</f>
        <v/>
      </c>
      <c r="R178" s="66" t="s">
        <v>3691</v>
      </c>
    </row>
    <row r="179" spans="1:18" ht="38.25" x14ac:dyDescent="0.25">
      <c r="A179" s="164">
        <v>1</v>
      </c>
      <c r="B179" s="176">
        <f>IF(AND(G179&lt;&gt;"",H179&gt;0,I179&lt;&gt;"",J179&lt;&gt;0,K179&lt;&gt;0),COUNT($B$11:B178)+1,"")</f>
        <v>168</v>
      </c>
      <c r="C179" s="188" t="s">
        <v>4390</v>
      </c>
      <c r="D179" s="188" t="s">
        <v>3776</v>
      </c>
      <c r="E179" s="197">
        <v>103805</v>
      </c>
      <c r="F179" s="179">
        <v>45547</v>
      </c>
      <c r="G179" s="189" t="s">
        <v>4391</v>
      </c>
      <c r="H179" s="180">
        <v>266</v>
      </c>
      <c r="I179" s="196" t="s">
        <v>3701</v>
      </c>
      <c r="J179" s="181">
        <v>23.02</v>
      </c>
      <c r="K179" s="154">
        <f t="shared" si="3"/>
        <v>6123.32</v>
      </c>
      <c r="L179" s="146">
        <v>0.21249999999999999</v>
      </c>
      <c r="M179" s="146">
        <v>1.1288</v>
      </c>
      <c r="N179" s="72"/>
      <c r="O179" s="177" t="str">
        <f ca="1">IF(N179="","", INDIRECT("base!"&amp;ADDRESS(MATCH(N179,base!$C$2:'base'!$C$133,0)+1,4,4)))</f>
        <v/>
      </c>
      <c r="P179" s="66"/>
      <c r="Q179" s="177" t="str">
        <f ca="1">IF(P179="","", INDIRECT("base!"&amp;ADDRESS(MATCH(CONCATENATE(N179,"|",P179),base!$G$2:'base'!$G$1817,0)+1,6,4)))</f>
        <v/>
      </c>
      <c r="R179" s="66" t="s">
        <v>3691</v>
      </c>
    </row>
    <row r="180" spans="1:18" x14ac:dyDescent="0.25">
      <c r="A180" s="164">
        <v>1</v>
      </c>
      <c r="B180" s="176">
        <f>IF(AND(G180&lt;&gt;"",H180&gt;0,I180&lt;&gt;"",J180&lt;&gt;0,K180&lt;&gt;0),COUNT($B$11:B179)+1,"")</f>
        <v>169</v>
      </c>
      <c r="C180" s="188" t="s">
        <v>4392</v>
      </c>
      <c r="D180" s="188" t="s">
        <v>3792</v>
      </c>
      <c r="E180" s="197">
        <v>9479</v>
      </c>
      <c r="F180" s="179">
        <v>45536</v>
      </c>
      <c r="G180" s="189" t="s">
        <v>4393</v>
      </c>
      <c r="H180" s="180">
        <v>1</v>
      </c>
      <c r="I180" s="196" t="s">
        <v>3701</v>
      </c>
      <c r="J180" s="181">
        <v>30.47</v>
      </c>
      <c r="K180" s="154">
        <f t="shared" si="3"/>
        <v>30.47</v>
      </c>
      <c r="L180" s="146">
        <v>0.15579999999999999</v>
      </c>
      <c r="M180" s="146">
        <v>1.1288</v>
      </c>
      <c r="N180" s="72"/>
      <c r="O180" s="177" t="str">
        <f ca="1">IF(N180="","", INDIRECT("base!"&amp;ADDRESS(MATCH(N180,base!$C$2:'base'!$C$133,0)+1,4,4)))</f>
        <v/>
      </c>
      <c r="P180" s="66"/>
      <c r="Q180" s="177" t="str">
        <f ca="1">IF(P180="","", INDIRECT("base!"&amp;ADDRESS(MATCH(CONCATENATE(N180,"|",P180),base!$G$2:'base'!$G$1817,0)+1,6,4)))</f>
        <v/>
      </c>
      <c r="R180" s="66" t="s">
        <v>3691</v>
      </c>
    </row>
    <row r="181" spans="1:18" x14ac:dyDescent="0.25">
      <c r="A181" s="164">
        <v>1</v>
      </c>
      <c r="B181" s="176">
        <f>IF(AND(G181&lt;&gt;"",H181&gt;0,I181&lt;&gt;"",J181&lt;&gt;0,K181&lt;&gt;0),COUNT($B$11:B180)+1,"")</f>
        <v>170</v>
      </c>
      <c r="C181" s="188" t="s">
        <v>4394</v>
      </c>
      <c r="D181" s="188" t="s">
        <v>3792</v>
      </c>
      <c r="E181" s="197">
        <v>10524</v>
      </c>
      <c r="F181" s="179">
        <v>45537</v>
      </c>
      <c r="G181" s="189" t="s">
        <v>4395</v>
      </c>
      <c r="H181" s="180">
        <v>24</v>
      </c>
      <c r="I181" s="196" t="s">
        <v>3701</v>
      </c>
      <c r="J181" s="181">
        <v>19.98</v>
      </c>
      <c r="K181" s="154">
        <f t="shared" si="3"/>
        <v>479.52</v>
      </c>
      <c r="L181" s="146">
        <v>0.21249999999999999</v>
      </c>
      <c r="M181" s="146">
        <v>1.1288</v>
      </c>
      <c r="N181" s="72"/>
      <c r="O181" s="177" t="str">
        <f ca="1">IF(N181="","", INDIRECT("base!"&amp;ADDRESS(MATCH(N181,base!$C$2:'base'!$C$133,0)+1,4,4)))</f>
        <v/>
      </c>
      <c r="P181" s="66"/>
      <c r="Q181" s="177" t="str">
        <f ca="1">IF(P181="","", INDIRECT("base!"&amp;ADDRESS(MATCH(CONCATENATE(N181,"|",P181),base!$G$2:'base'!$G$1817,0)+1,6,4)))</f>
        <v/>
      </c>
      <c r="R181" s="66" t="s">
        <v>3691</v>
      </c>
    </row>
    <row r="182" spans="1:18" ht="38.25" x14ac:dyDescent="0.25">
      <c r="A182" s="164">
        <v>1</v>
      </c>
      <c r="B182" s="176">
        <f>IF(AND(G182&lt;&gt;"",H182&gt;0,I182&lt;&gt;"",J182&lt;&gt;0,K182&lt;&gt;0),COUNT($B$11:B181)+1,"")</f>
        <v>171</v>
      </c>
      <c r="C182" s="188" t="s">
        <v>4396</v>
      </c>
      <c r="D182" s="188" t="s">
        <v>3776</v>
      </c>
      <c r="E182" s="197">
        <v>92303</v>
      </c>
      <c r="F182" s="179">
        <v>45538</v>
      </c>
      <c r="G182" s="189" t="s">
        <v>4397</v>
      </c>
      <c r="H182" s="180">
        <v>2</v>
      </c>
      <c r="I182" s="196" t="s">
        <v>3701</v>
      </c>
      <c r="J182" s="181">
        <v>205.03</v>
      </c>
      <c r="K182" s="154">
        <f t="shared" si="3"/>
        <v>410.06</v>
      </c>
      <c r="L182" s="146">
        <v>0.21249999999999999</v>
      </c>
      <c r="M182" s="146">
        <v>1.1288</v>
      </c>
      <c r="N182" s="72"/>
      <c r="O182" s="177" t="str">
        <f ca="1">IF(N182="","", INDIRECT("base!"&amp;ADDRESS(MATCH(N182,base!$C$2:'base'!$C$133,0)+1,4,4)))</f>
        <v/>
      </c>
      <c r="P182" s="66"/>
      <c r="Q182" s="177" t="str">
        <f ca="1">IF(P182="","", INDIRECT("base!"&amp;ADDRESS(MATCH(CONCATENATE(N182,"|",P182),base!$G$2:'base'!$G$1817,0)+1,6,4)))</f>
        <v/>
      </c>
      <c r="R182" s="66" t="s">
        <v>3691</v>
      </c>
    </row>
    <row r="183" spans="1:18" ht="38.25" x14ac:dyDescent="0.25">
      <c r="A183" s="164">
        <v>1</v>
      </c>
      <c r="B183" s="176">
        <f>IF(AND(G183&lt;&gt;"",H183&gt;0,I183&lt;&gt;"",J183&lt;&gt;0,K183&lt;&gt;0),COUNT($B$11:B182)+1,"")</f>
        <v>172</v>
      </c>
      <c r="C183" s="188" t="s">
        <v>4398</v>
      </c>
      <c r="D183" s="188" t="s">
        <v>3776</v>
      </c>
      <c r="E183" s="197">
        <v>92302</v>
      </c>
      <c r="F183" s="179">
        <v>45539</v>
      </c>
      <c r="G183" s="189" t="s">
        <v>4399</v>
      </c>
      <c r="H183" s="180">
        <v>4</v>
      </c>
      <c r="I183" s="196" t="s">
        <v>3701</v>
      </c>
      <c r="J183" s="181">
        <v>111.98</v>
      </c>
      <c r="K183" s="154">
        <f t="shared" si="3"/>
        <v>447.92</v>
      </c>
      <c r="L183" s="146">
        <v>0.21249999999999999</v>
      </c>
      <c r="M183" s="146">
        <v>1.1288</v>
      </c>
      <c r="N183" s="72"/>
      <c r="O183" s="177" t="str">
        <f ca="1">IF(N183="","", INDIRECT("base!"&amp;ADDRESS(MATCH(N183,base!$C$2:'base'!$C$133,0)+1,4,4)))</f>
        <v/>
      </c>
      <c r="P183" s="66"/>
      <c r="Q183" s="177" t="str">
        <f ca="1">IF(P183="","", INDIRECT("base!"&amp;ADDRESS(MATCH(CONCATENATE(N183,"|",P183),base!$G$2:'base'!$G$1817,0)+1,6,4)))</f>
        <v/>
      </c>
      <c r="R183" s="66" t="s">
        <v>3691</v>
      </c>
    </row>
    <row r="184" spans="1:18" ht="38.25" x14ac:dyDescent="0.25">
      <c r="A184" s="164">
        <v>1</v>
      </c>
      <c r="B184" s="176">
        <f>IF(AND(G184&lt;&gt;"",H184&gt;0,I184&lt;&gt;"",J184&lt;&gt;0,K184&lt;&gt;0),COUNT($B$11:B183)+1,"")</f>
        <v>173</v>
      </c>
      <c r="C184" s="188" t="s">
        <v>4400</v>
      </c>
      <c r="D184" s="188" t="s">
        <v>3776</v>
      </c>
      <c r="E184" s="197">
        <v>92334</v>
      </c>
      <c r="F184" s="179">
        <v>45540</v>
      </c>
      <c r="G184" s="189" t="s">
        <v>4401</v>
      </c>
      <c r="H184" s="180">
        <v>2</v>
      </c>
      <c r="I184" s="196" t="s">
        <v>3701</v>
      </c>
      <c r="J184" s="181">
        <v>59.32</v>
      </c>
      <c r="K184" s="154">
        <f t="shared" si="3"/>
        <v>118.64</v>
      </c>
      <c r="L184" s="146">
        <v>0.21249999999999999</v>
      </c>
      <c r="M184" s="146">
        <v>1.1288</v>
      </c>
      <c r="N184" s="72"/>
      <c r="O184" s="177" t="str">
        <f ca="1">IF(N184="","", INDIRECT("base!"&amp;ADDRESS(MATCH(N184,base!$C$2:'base'!$C$133,0)+1,4,4)))</f>
        <v/>
      </c>
      <c r="P184" s="66"/>
      <c r="Q184" s="177" t="str">
        <f ca="1">IF(P184="","", INDIRECT("base!"&amp;ADDRESS(MATCH(CONCATENATE(N184,"|",P184),base!$G$2:'base'!$G$1817,0)+1,6,4)))</f>
        <v/>
      </c>
      <c r="R184" s="66" t="s">
        <v>3691</v>
      </c>
    </row>
    <row r="185" spans="1:18" ht="38.25" x14ac:dyDescent="0.25">
      <c r="A185" s="164">
        <v>1</v>
      </c>
      <c r="B185" s="176">
        <f>IF(AND(G185&lt;&gt;"",H185&gt;0,I185&lt;&gt;"",J185&lt;&gt;0,K185&lt;&gt;0),COUNT($B$11:B184)+1,"")</f>
        <v>174</v>
      </c>
      <c r="C185" s="188" t="s">
        <v>4402</v>
      </c>
      <c r="D185" s="188" t="s">
        <v>3776</v>
      </c>
      <c r="E185" s="197">
        <v>92333</v>
      </c>
      <c r="F185" s="179">
        <v>45541</v>
      </c>
      <c r="G185" s="189" t="s">
        <v>4403</v>
      </c>
      <c r="H185" s="180">
        <v>13</v>
      </c>
      <c r="I185" s="196" t="s">
        <v>3701</v>
      </c>
      <c r="J185" s="181">
        <v>40.94</v>
      </c>
      <c r="K185" s="154">
        <f t="shared" si="3"/>
        <v>532.22</v>
      </c>
      <c r="L185" s="146">
        <v>0.21249999999999999</v>
      </c>
      <c r="M185" s="146">
        <v>1.1288</v>
      </c>
      <c r="N185" s="72"/>
      <c r="O185" s="177" t="str">
        <f ca="1">IF(N185="","", INDIRECT("base!"&amp;ADDRESS(MATCH(N185,base!$C$2:'base'!$C$133,0)+1,4,4)))</f>
        <v/>
      </c>
      <c r="P185" s="66"/>
      <c r="Q185" s="177" t="str">
        <f ca="1">IF(P185="","", INDIRECT("base!"&amp;ADDRESS(MATCH(CONCATENATE(N185,"|",P185),base!$G$2:'base'!$G$1817,0)+1,6,4)))</f>
        <v/>
      </c>
      <c r="R185" s="66" t="s">
        <v>3691</v>
      </c>
    </row>
    <row r="186" spans="1:18" ht="38.25" x14ac:dyDescent="0.25">
      <c r="A186" s="164">
        <v>1</v>
      </c>
      <c r="B186" s="176">
        <f>IF(AND(G186&lt;&gt;"",H186&gt;0,I186&lt;&gt;"",J186&lt;&gt;0,K186&lt;&gt;0),COUNT($B$11:B185)+1,"")</f>
        <v>175</v>
      </c>
      <c r="C186" s="188" t="s">
        <v>4404</v>
      </c>
      <c r="D186" s="188" t="s">
        <v>3776</v>
      </c>
      <c r="E186" s="197">
        <v>92332</v>
      </c>
      <c r="F186" s="179">
        <v>45542</v>
      </c>
      <c r="G186" s="189" t="s">
        <v>4405</v>
      </c>
      <c r="H186" s="180">
        <v>10</v>
      </c>
      <c r="I186" s="196" t="s">
        <v>3701</v>
      </c>
      <c r="J186" s="181">
        <v>23.4</v>
      </c>
      <c r="K186" s="154">
        <f t="shared" si="3"/>
        <v>234</v>
      </c>
      <c r="L186" s="146">
        <v>0.21249999999999999</v>
      </c>
      <c r="M186" s="146">
        <v>1.1288</v>
      </c>
      <c r="N186" s="72"/>
      <c r="O186" s="177" t="str">
        <f ca="1">IF(N186="","", INDIRECT("base!"&amp;ADDRESS(MATCH(N186,base!$C$2:'base'!$C$133,0)+1,4,4)))</f>
        <v/>
      </c>
      <c r="P186" s="66"/>
      <c r="Q186" s="177" t="str">
        <f ca="1">IF(P186="","", INDIRECT("base!"&amp;ADDRESS(MATCH(CONCATENATE(N186,"|",P186),base!$G$2:'base'!$G$1817,0)+1,6,4)))</f>
        <v/>
      </c>
      <c r="R186" s="66" t="s">
        <v>3691</v>
      </c>
    </row>
    <row r="187" spans="1:18" x14ac:dyDescent="0.25">
      <c r="A187" s="164">
        <v>1</v>
      </c>
      <c r="B187" s="176">
        <f>IF(AND(G187&lt;&gt;"",H187&gt;0,I187&lt;&gt;"",J187&lt;&gt;0,K187&lt;&gt;0),COUNT($B$11:B186)+1,"")</f>
        <v>176</v>
      </c>
      <c r="C187" s="188" t="s">
        <v>4406</v>
      </c>
      <c r="D187" s="188" t="s">
        <v>3993</v>
      </c>
      <c r="E187" s="197">
        <v>52675</v>
      </c>
      <c r="F187" s="179">
        <v>45543</v>
      </c>
      <c r="G187" s="189" t="s">
        <v>4407</v>
      </c>
      <c r="H187" s="180">
        <v>1</v>
      </c>
      <c r="I187" s="196" t="s">
        <v>3701</v>
      </c>
      <c r="J187" s="181">
        <v>232.55</v>
      </c>
      <c r="K187" s="154">
        <f t="shared" si="3"/>
        <v>232.55</v>
      </c>
      <c r="L187" s="146">
        <v>0.21249999999999999</v>
      </c>
      <c r="M187" s="146">
        <v>1.1288</v>
      </c>
      <c r="N187" s="72"/>
      <c r="O187" s="177" t="str">
        <f ca="1">IF(N187="","", INDIRECT("base!"&amp;ADDRESS(MATCH(N187,base!$C$2:'base'!$C$133,0)+1,4,4)))</f>
        <v/>
      </c>
      <c r="P187" s="66"/>
      <c r="Q187" s="177" t="str">
        <f ca="1">IF(P187="","", INDIRECT("base!"&amp;ADDRESS(MATCH(CONCATENATE(N187,"|",P187),base!$G$2:'base'!$G$1817,0)+1,6,4)))</f>
        <v/>
      </c>
      <c r="R187" s="66" t="s">
        <v>3691</v>
      </c>
    </row>
    <row r="188" spans="1:18" x14ac:dyDescent="0.25">
      <c r="A188" s="164">
        <v>1</v>
      </c>
      <c r="B188" s="176">
        <f>IF(AND(G188&lt;&gt;"",H188&gt;0,I188&lt;&gt;"",J188&lt;&gt;0,K188&lt;&gt;0),COUNT($B$11:B187)+1,"")</f>
        <v>177</v>
      </c>
      <c r="C188" s="188" t="s">
        <v>4408</v>
      </c>
      <c r="D188" s="188" t="s">
        <v>4032</v>
      </c>
      <c r="E188" s="197">
        <v>52687</v>
      </c>
      <c r="F188" s="179">
        <v>45544</v>
      </c>
      <c r="G188" s="189" t="s">
        <v>4409</v>
      </c>
      <c r="H188" s="180">
        <v>3</v>
      </c>
      <c r="I188" s="196" t="s">
        <v>3701</v>
      </c>
      <c r="J188" s="181">
        <v>342.64</v>
      </c>
      <c r="K188" s="154">
        <f t="shared" si="3"/>
        <v>1027.92</v>
      </c>
      <c r="L188" s="146">
        <v>0.21249999999999999</v>
      </c>
      <c r="M188" s="146">
        <v>1.1288</v>
      </c>
      <c r="N188" s="72"/>
      <c r="O188" s="177" t="str">
        <f ca="1">IF(N188="","", INDIRECT("base!"&amp;ADDRESS(MATCH(N188,base!$C$2:'base'!$C$133,0)+1,4,4)))</f>
        <v/>
      </c>
      <c r="P188" s="66"/>
      <c r="Q188" s="177" t="str">
        <f ca="1">IF(P188="","", INDIRECT("base!"&amp;ADDRESS(MATCH(CONCATENATE(N188,"|",P188),base!$G$2:'base'!$G$1817,0)+1,6,4)))</f>
        <v/>
      </c>
      <c r="R188" s="66" t="s">
        <v>3691</v>
      </c>
    </row>
    <row r="189" spans="1:18" x14ac:dyDescent="0.25">
      <c r="A189" s="164">
        <v>1</v>
      </c>
      <c r="B189" s="176">
        <f>IF(AND(G189&lt;&gt;"",H189&gt;0,I189&lt;&gt;"",J189&lt;&gt;0,K189&lt;&gt;0),COUNT($B$11:B188)+1,"")</f>
        <v>178</v>
      </c>
      <c r="C189" s="188" t="s">
        <v>4410</v>
      </c>
      <c r="D189" s="188" t="s">
        <v>4032</v>
      </c>
      <c r="E189" s="197">
        <v>52709</v>
      </c>
      <c r="F189" s="179">
        <v>45545</v>
      </c>
      <c r="G189" s="189" t="s">
        <v>4411</v>
      </c>
      <c r="H189" s="180">
        <v>2</v>
      </c>
      <c r="I189" s="196" t="s">
        <v>3701</v>
      </c>
      <c r="J189" s="181">
        <v>96.06</v>
      </c>
      <c r="K189" s="154">
        <f t="shared" si="3"/>
        <v>192.12</v>
      </c>
      <c r="L189" s="146">
        <v>0.21249999999999999</v>
      </c>
      <c r="M189" s="146">
        <v>1.1288</v>
      </c>
      <c r="N189" s="72"/>
      <c r="O189" s="177" t="str">
        <f ca="1">IF(N189="","", INDIRECT("base!"&amp;ADDRESS(MATCH(N189,base!$C$2:'base'!$C$133,0)+1,4,4)))</f>
        <v/>
      </c>
      <c r="P189" s="66"/>
      <c r="Q189" s="177" t="str">
        <f ca="1">IF(P189="","", INDIRECT("base!"&amp;ADDRESS(MATCH(CONCATENATE(N189,"|",P189),base!$G$2:'base'!$G$1817,0)+1,6,4)))</f>
        <v/>
      </c>
      <c r="R189" s="66" t="s">
        <v>3691</v>
      </c>
    </row>
    <row r="190" spans="1:18" x14ac:dyDescent="0.25">
      <c r="A190" s="164">
        <v>1</v>
      </c>
      <c r="B190" s="176">
        <f>IF(AND(G190&lt;&gt;"",H190&gt;0,I190&lt;&gt;"",J190&lt;&gt;0,K190&lt;&gt;0),COUNT($B$11:B189)+1,"")</f>
        <v>179</v>
      </c>
      <c r="C190" s="188" t="s">
        <v>4412</v>
      </c>
      <c r="D190" s="188" t="s">
        <v>4032</v>
      </c>
      <c r="E190" s="197">
        <v>52186</v>
      </c>
      <c r="F190" s="179">
        <v>45546</v>
      </c>
      <c r="G190" s="189" t="s">
        <v>4413</v>
      </c>
      <c r="H190" s="180">
        <v>1</v>
      </c>
      <c r="I190" s="196" t="s">
        <v>3701</v>
      </c>
      <c r="J190" s="181">
        <v>85.86</v>
      </c>
      <c r="K190" s="154">
        <f t="shared" si="3"/>
        <v>85.86</v>
      </c>
      <c r="L190" s="146">
        <v>0.21249999999999999</v>
      </c>
      <c r="M190" s="146">
        <v>1.1288</v>
      </c>
      <c r="N190" s="72"/>
      <c r="O190" s="177" t="str">
        <f ca="1">IF(N190="","", INDIRECT("base!"&amp;ADDRESS(MATCH(N190,base!$C$2:'base'!$C$133,0)+1,4,4)))</f>
        <v/>
      </c>
      <c r="P190" s="66"/>
      <c r="Q190" s="177" t="str">
        <f ca="1">IF(P190="","", INDIRECT("base!"&amp;ADDRESS(MATCH(CONCATENATE(N190,"|",P190),base!$G$2:'base'!$G$1817,0)+1,6,4)))</f>
        <v/>
      </c>
      <c r="R190" s="66" t="s">
        <v>3691</v>
      </c>
    </row>
    <row r="191" spans="1:18" x14ac:dyDescent="0.25">
      <c r="A191" s="164">
        <v>1</v>
      </c>
      <c r="B191" s="176">
        <f>IF(AND(G191&lt;&gt;"",H191&gt;0,I191&lt;&gt;"",J191&lt;&gt;0,K191&lt;&gt;0),COUNT($B$11:B190)+1,"")</f>
        <v>180</v>
      </c>
      <c r="C191" s="188" t="s">
        <v>4414</v>
      </c>
      <c r="D191" s="188" t="s">
        <v>4032</v>
      </c>
      <c r="E191" s="197">
        <v>56678</v>
      </c>
      <c r="F191" s="179">
        <v>45547</v>
      </c>
      <c r="G191" s="189" t="s">
        <v>4415</v>
      </c>
      <c r="H191" s="180">
        <v>9</v>
      </c>
      <c r="I191" s="196" t="s">
        <v>3701</v>
      </c>
      <c r="J191" s="181">
        <v>53.08</v>
      </c>
      <c r="K191" s="154">
        <f t="shared" si="3"/>
        <v>477.72</v>
      </c>
      <c r="L191" s="146">
        <v>0.21249999999999999</v>
      </c>
      <c r="M191" s="146">
        <v>1.1288</v>
      </c>
      <c r="N191" s="72"/>
      <c r="O191" s="177" t="str">
        <f ca="1">IF(N191="","", INDIRECT("base!"&amp;ADDRESS(MATCH(N191,base!$C$2:'base'!$C$133,0)+1,4,4)))</f>
        <v/>
      </c>
      <c r="P191" s="66"/>
      <c r="Q191" s="177" t="str">
        <f ca="1">IF(P191="","", INDIRECT("base!"&amp;ADDRESS(MATCH(CONCATENATE(N191,"|",P191),base!$G$2:'base'!$G$1817,0)+1,6,4)))</f>
        <v/>
      </c>
      <c r="R191" s="66" t="s">
        <v>3691</v>
      </c>
    </row>
    <row r="192" spans="1:18" x14ac:dyDescent="0.25">
      <c r="A192" s="164">
        <v>1</v>
      </c>
      <c r="B192" s="176">
        <f>IF(AND(G192&lt;&gt;"",H192&gt;0,I192&lt;&gt;"",J192&lt;&gt;0,K192&lt;&gt;0),COUNT($B$11:B191)+1,"")</f>
        <v>181</v>
      </c>
      <c r="C192" s="188" t="s">
        <v>4416</v>
      </c>
      <c r="D192" s="188" t="s">
        <v>4032</v>
      </c>
      <c r="E192" s="197">
        <v>56678</v>
      </c>
      <c r="F192" s="179">
        <v>45536</v>
      </c>
      <c r="G192" s="189" t="s">
        <v>4417</v>
      </c>
      <c r="H192" s="180">
        <v>70</v>
      </c>
      <c r="I192" s="196" t="s">
        <v>3701</v>
      </c>
      <c r="J192" s="181">
        <v>53.08</v>
      </c>
      <c r="K192" s="154">
        <f t="shared" si="3"/>
        <v>3715.6</v>
      </c>
      <c r="L192" s="146">
        <v>0.21249999999999999</v>
      </c>
      <c r="M192" s="146">
        <v>1.1288</v>
      </c>
      <c r="N192" s="72"/>
      <c r="O192" s="177" t="str">
        <f ca="1">IF(N192="","", INDIRECT("base!"&amp;ADDRESS(MATCH(N192,base!$C$2:'base'!$C$133,0)+1,4,4)))</f>
        <v/>
      </c>
      <c r="P192" s="66"/>
      <c r="Q192" s="177" t="str">
        <f ca="1">IF(P192="","", INDIRECT("base!"&amp;ADDRESS(MATCH(CONCATENATE(N192,"|",P192),base!$G$2:'base'!$G$1817,0)+1,6,4)))</f>
        <v/>
      </c>
      <c r="R192" s="66" t="s">
        <v>3691</v>
      </c>
    </row>
    <row r="193" spans="1:18" ht="38.25" x14ac:dyDescent="0.25">
      <c r="A193" s="164">
        <v>1</v>
      </c>
      <c r="B193" s="176">
        <f>IF(AND(G193&lt;&gt;"",H193&gt;0,I193&lt;&gt;"",J193&lt;&gt;0,K193&lt;&gt;0),COUNT($B$11:B192)+1,"")</f>
        <v>182</v>
      </c>
      <c r="C193" s="183" t="s">
        <v>4418</v>
      </c>
      <c r="D193" s="183" t="s">
        <v>3776</v>
      </c>
      <c r="E193" s="194">
        <v>92279</v>
      </c>
      <c r="F193" s="179">
        <v>45537</v>
      </c>
      <c r="G193" s="184" t="s">
        <v>4419</v>
      </c>
      <c r="H193" s="180">
        <v>60</v>
      </c>
      <c r="I193" s="196" t="s">
        <v>3694</v>
      </c>
      <c r="J193" s="181">
        <v>241.48</v>
      </c>
      <c r="K193" s="154">
        <f t="shared" si="3"/>
        <v>14488.8</v>
      </c>
      <c r="L193" s="146">
        <v>0.21249999999999999</v>
      </c>
      <c r="M193" s="146">
        <v>1.1288</v>
      </c>
      <c r="N193" s="72"/>
      <c r="O193" s="177" t="str">
        <f ca="1">IF(N193="","", INDIRECT("base!"&amp;ADDRESS(MATCH(N193,base!$C$2:'base'!$C$133,0)+1,4,4)))</f>
        <v/>
      </c>
      <c r="P193" s="66"/>
      <c r="Q193" s="177" t="str">
        <f ca="1">IF(P193="","", INDIRECT("base!"&amp;ADDRESS(MATCH(CONCATENATE(N193,"|",P193),base!$G$2:'base'!$G$1817,0)+1,6,4)))</f>
        <v/>
      </c>
      <c r="R193" s="66" t="s">
        <v>3691</v>
      </c>
    </row>
    <row r="194" spans="1:18" ht="38.25" x14ac:dyDescent="0.25">
      <c r="A194" s="164">
        <v>1</v>
      </c>
      <c r="B194" s="176">
        <f>IF(AND(G194&lt;&gt;"",H194&gt;0,I194&lt;&gt;"",J194&lt;&gt;0,K194&lt;&gt;0),COUNT($B$11:B193)+1,"")</f>
        <v>183</v>
      </c>
      <c r="C194" s="183" t="s">
        <v>4420</v>
      </c>
      <c r="D194" s="183" t="s">
        <v>3776</v>
      </c>
      <c r="E194" s="194">
        <v>92278</v>
      </c>
      <c r="F194" s="179">
        <v>45538</v>
      </c>
      <c r="G194" s="184" t="s">
        <v>4421</v>
      </c>
      <c r="H194" s="180">
        <v>180</v>
      </c>
      <c r="I194" s="196" t="s">
        <v>3694</v>
      </c>
      <c r="J194" s="181">
        <v>168.39</v>
      </c>
      <c r="K194" s="154">
        <f t="shared" si="3"/>
        <v>30310.2</v>
      </c>
      <c r="L194" s="146">
        <v>0.21249999999999999</v>
      </c>
      <c r="M194" s="146">
        <v>1.1288</v>
      </c>
      <c r="N194" s="72"/>
      <c r="O194" s="177" t="str">
        <f ca="1">IF(N194="","", INDIRECT("base!"&amp;ADDRESS(MATCH(N194,base!$C$2:'base'!$C$133,0)+1,4,4)))</f>
        <v/>
      </c>
      <c r="P194" s="66"/>
      <c r="Q194" s="177" t="str">
        <f ca="1">IF(P194="","", INDIRECT("base!"&amp;ADDRESS(MATCH(CONCATENATE(N194,"|",P194),base!$G$2:'base'!$G$1817,0)+1,6,4)))</f>
        <v/>
      </c>
      <c r="R194" s="66" t="s">
        <v>3691</v>
      </c>
    </row>
    <row r="195" spans="1:18" ht="38.25" x14ac:dyDescent="0.25">
      <c r="A195" s="164">
        <v>1</v>
      </c>
      <c r="B195" s="176">
        <f>IF(AND(G195&lt;&gt;"",H195&gt;0,I195&lt;&gt;"",J195&lt;&gt;0,K195&lt;&gt;0),COUNT($B$11:B194)+1,"")</f>
        <v>184</v>
      </c>
      <c r="C195" s="183" t="s">
        <v>4422</v>
      </c>
      <c r="D195" s="183" t="s">
        <v>3776</v>
      </c>
      <c r="E195" s="194">
        <v>92277</v>
      </c>
      <c r="F195" s="179">
        <v>45539</v>
      </c>
      <c r="G195" s="184" t="s">
        <v>4423</v>
      </c>
      <c r="H195" s="180">
        <v>161</v>
      </c>
      <c r="I195" s="196" t="s">
        <v>3694</v>
      </c>
      <c r="J195" s="181">
        <v>124.22</v>
      </c>
      <c r="K195" s="154">
        <f t="shared" si="3"/>
        <v>19999.419999999998</v>
      </c>
      <c r="L195" s="146">
        <v>0.21249999999999999</v>
      </c>
      <c r="M195" s="146">
        <v>1.1288</v>
      </c>
      <c r="N195" s="72"/>
      <c r="O195" s="177" t="str">
        <f ca="1">IF(N195="","", INDIRECT("base!"&amp;ADDRESS(MATCH(N195,base!$C$2:'base'!$C$133,0)+1,4,4)))</f>
        <v/>
      </c>
      <c r="P195" s="66"/>
      <c r="Q195" s="177" t="str">
        <f ca="1">IF(P195="","", INDIRECT("base!"&amp;ADDRESS(MATCH(CONCATENATE(N195,"|",P195),base!$G$2:'base'!$G$1817,0)+1,6,4)))</f>
        <v/>
      </c>
      <c r="R195" s="66" t="s">
        <v>3691</v>
      </c>
    </row>
    <row r="196" spans="1:18" ht="38.25" x14ac:dyDescent="0.25">
      <c r="A196" s="164">
        <v>1</v>
      </c>
      <c r="B196" s="176">
        <f>IF(AND(G196&lt;&gt;"",H196&gt;0,I196&lt;&gt;"",J196&lt;&gt;0,K196&lt;&gt;0),COUNT($B$11:B195)+1,"")</f>
        <v>185</v>
      </c>
      <c r="C196" s="188" t="s">
        <v>4424</v>
      </c>
      <c r="D196" s="188" t="s">
        <v>3776</v>
      </c>
      <c r="E196" s="197">
        <v>103836</v>
      </c>
      <c r="F196" s="179">
        <v>45540</v>
      </c>
      <c r="G196" s="189" t="s">
        <v>4425</v>
      </c>
      <c r="H196" s="180">
        <v>295.20000000000005</v>
      </c>
      <c r="I196" s="196" t="s">
        <v>3694</v>
      </c>
      <c r="J196" s="181">
        <v>119.39</v>
      </c>
      <c r="K196" s="154">
        <f t="shared" si="3"/>
        <v>35243.93</v>
      </c>
      <c r="L196" s="146">
        <v>0.21249999999999999</v>
      </c>
      <c r="M196" s="146">
        <v>1.1288</v>
      </c>
      <c r="N196" s="72"/>
      <c r="O196" s="177" t="str">
        <f ca="1">IF(N196="","", INDIRECT("base!"&amp;ADDRESS(MATCH(N196,base!$C$2:'base'!$C$133,0)+1,4,4)))</f>
        <v/>
      </c>
      <c r="P196" s="66"/>
      <c r="Q196" s="177" t="str">
        <f ca="1">IF(P196="","", INDIRECT("base!"&amp;ADDRESS(MATCH(CONCATENATE(N196,"|",P196),base!$G$2:'base'!$G$1817,0)+1,6,4)))</f>
        <v/>
      </c>
      <c r="R196" s="66" t="s">
        <v>3691</v>
      </c>
    </row>
    <row r="197" spans="1:18" ht="38.25" x14ac:dyDescent="0.25">
      <c r="A197" s="164">
        <v>1</v>
      </c>
      <c r="B197" s="176">
        <f>IF(AND(G197&lt;&gt;"",H197&gt;0,I197&lt;&gt;"",J197&lt;&gt;0,K197&lt;&gt;0),COUNT($B$11:B196)+1,"")</f>
        <v>186</v>
      </c>
      <c r="C197" s="188" t="s">
        <v>4426</v>
      </c>
      <c r="D197" s="188" t="s">
        <v>3776</v>
      </c>
      <c r="E197" s="197">
        <v>103835</v>
      </c>
      <c r="F197" s="179">
        <v>45541</v>
      </c>
      <c r="G197" s="189" t="s">
        <v>4427</v>
      </c>
      <c r="H197" s="180">
        <v>465.9</v>
      </c>
      <c r="I197" s="196" t="s">
        <v>3694</v>
      </c>
      <c r="J197" s="181">
        <v>77.069999999999993</v>
      </c>
      <c r="K197" s="154">
        <f t="shared" si="3"/>
        <v>35906.910000000003</v>
      </c>
      <c r="L197" s="146">
        <v>0.21249999999999999</v>
      </c>
      <c r="M197" s="146">
        <v>1.1288</v>
      </c>
      <c r="N197" s="72"/>
      <c r="O197" s="177" t="str">
        <f ca="1">IF(N197="","", INDIRECT("base!"&amp;ADDRESS(MATCH(N197,base!$C$2:'base'!$C$133,0)+1,4,4)))</f>
        <v/>
      </c>
      <c r="P197" s="66"/>
      <c r="Q197" s="177" t="str">
        <f ca="1">IF(P197="","", INDIRECT("base!"&amp;ADDRESS(MATCH(CONCATENATE(N197,"|",P197),base!$G$2:'base'!$G$1817,0)+1,6,4)))</f>
        <v/>
      </c>
      <c r="R197" s="66" t="s">
        <v>3691</v>
      </c>
    </row>
    <row r="198" spans="1:18" ht="38.25" x14ac:dyDescent="0.25">
      <c r="A198" s="164">
        <v>1</v>
      </c>
      <c r="B198" s="176">
        <f>IF(AND(G198&lt;&gt;"",H198&gt;0,I198&lt;&gt;"",J198&lt;&gt;0,K198&lt;&gt;0),COUNT($B$11:B197)+1,"")</f>
        <v>187</v>
      </c>
      <c r="C198" s="188" t="s">
        <v>4428</v>
      </c>
      <c r="D198" s="188" t="s">
        <v>3776</v>
      </c>
      <c r="E198" s="197">
        <v>103837</v>
      </c>
      <c r="F198" s="179">
        <v>45542</v>
      </c>
      <c r="G198" s="189" t="s">
        <v>4429</v>
      </c>
      <c r="H198" s="180">
        <v>153</v>
      </c>
      <c r="I198" s="196" t="s">
        <v>3694</v>
      </c>
      <c r="J198" s="181">
        <v>150.44</v>
      </c>
      <c r="K198" s="154">
        <f t="shared" si="3"/>
        <v>23017.32</v>
      </c>
      <c r="L198" s="146">
        <v>0.21249999999999999</v>
      </c>
      <c r="M198" s="146">
        <v>1.1288</v>
      </c>
      <c r="N198" s="72"/>
      <c r="O198" s="177" t="str">
        <f ca="1">IF(N198="","", INDIRECT("base!"&amp;ADDRESS(MATCH(N198,base!$C$2:'base'!$C$133,0)+1,4,4)))</f>
        <v/>
      </c>
      <c r="P198" s="66"/>
      <c r="Q198" s="177" t="str">
        <f ca="1">IF(P198="","", INDIRECT("base!"&amp;ADDRESS(MATCH(CONCATENATE(N198,"|",P198),base!$G$2:'base'!$G$1817,0)+1,6,4)))</f>
        <v/>
      </c>
      <c r="R198" s="66" t="s">
        <v>3691</v>
      </c>
    </row>
    <row r="199" spans="1:18" ht="25.5" x14ac:dyDescent="0.25">
      <c r="A199" s="164">
        <v>1</v>
      </c>
      <c r="B199" s="176">
        <f>IF(AND(G199&lt;&gt;"",H199&gt;0,I199&lt;&gt;"",J199&lt;&gt;0,K199&lt;&gt;0),COUNT($B$11:B198)+1,"")</f>
        <v>188</v>
      </c>
      <c r="C199" s="199" t="s">
        <v>4430</v>
      </c>
      <c r="D199" s="199" t="s">
        <v>3802</v>
      </c>
      <c r="E199" s="200">
        <v>140</v>
      </c>
      <c r="F199" s="179">
        <v>45543</v>
      </c>
      <c r="G199" s="201" t="s">
        <v>4431</v>
      </c>
      <c r="H199" s="180">
        <v>15</v>
      </c>
      <c r="I199" s="196" t="s">
        <v>3701</v>
      </c>
      <c r="J199" s="181">
        <v>2550</v>
      </c>
      <c r="K199" s="154">
        <f t="shared" si="3"/>
        <v>38250</v>
      </c>
      <c r="L199" s="146">
        <v>0.21249999999999999</v>
      </c>
      <c r="M199" s="146">
        <v>1.1288</v>
      </c>
      <c r="N199" s="72"/>
      <c r="O199" s="177" t="str">
        <f ca="1">IF(N199="","", INDIRECT("base!"&amp;ADDRESS(MATCH(N199,base!$C$2:'base'!$C$133,0)+1,4,4)))</f>
        <v/>
      </c>
      <c r="P199" s="66"/>
      <c r="Q199" s="177" t="str">
        <f ca="1">IF(P199="","", INDIRECT("base!"&amp;ADDRESS(MATCH(CONCATENATE(N199,"|",P199),base!$G$2:'base'!$G$1817,0)+1,6,4)))</f>
        <v/>
      </c>
      <c r="R199" s="66" t="s">
        <v>3691</v>
      </c>
    </row>
    <row r="200" spans="1:18" x14ac:dyDescent="0.25">
      <c r="A200" s="164">
        <v>1</v>
      </c>
      <c r="B200" s="176">
        <f>IF(AND(G200&lt;&gt;"",H200&gt;0,I200&lt;&gt;"",J200&lt;&gt;0,K200&lt;&gt;0),COUNT($B$11:B199)+1,"")</f>
        <v>189</v>
      </c>
      <c r="C200" s="188" t="s">
        <v>4432</v>
      </c>
      <c r="D200" s="199" t="s">
        <v>3802</v>
      </c>
      <c r="E200" s="197">
        <v>141</v>
      </c>
      <c r="F200" s="179">
        <v>45544</v>
      </c>
      <c r="G200" s="193" t="s">
        <v>4433</v>
      </c>
      <c r="H200" s="180">
        <v>2</v>
      </c>
      <c r="I200" s="196" t="s">
        <v>3701</v>
      </c>
      <c r="J200" s="181">
        <v>2550</v>
      </c>
      <c r="K200" s="154">
        <f t="shared" si="3"/>
        <v>5100</v>
      </c>
      <c r="L200" s="146">
        <v>0.21249999999999999</v>
      </c>
      <c r="M200" s="146">
        <v>1.1288</v>
      </c>
      <c r="N200" s="72"/>
      <c r="O200" s="177" t="str">
        <f ca="1">IF(N200="","", INDIRECT("base!"&amp;ADDRESS(MATCH(N200,base!$C$2:'base'!$C$133,0)+1,4,4)))</f>
        <v/>
      </c>
      <c r="P200" s="66"/>
      <c r="Q200" s="177" t="str">
        <f ca="1">IF(P200="","", INDIRECT("base!"&amp;ADDRESS(MATCH(CONCATENATE(N200,"|",P200),base!$G$2:'base'!$G$1817,0)+1,6,4)))</f>
        <v/>
      </c>
      <c r="R200" s="66" t="s">
        <v>3691</v>
      </c>
    </row>
    <row r="201" spans="1:18" x14ac:dyDescent="0.25">
      <c r="A201" s="164">
        <v>1</v>
      </c>
      <c r="B201" s="176">
        <f>IF(AND(G201&lt;&gt;"",H201&gt;0,I201&lt;&gt;"",J201&lt;&gt;0,K201&lt;&gt;0),COUNT($B$11:B200)+1,"")</f>
        <v>190</v>
      </c>
      <c r="C201" s="188" t="s">
        <v>4434</v>
      </c>
      <c r="D201" s="199" t="s">
        <v>3802</v>
      </c>
      <c r="E201" s="197">
        <v>142</v>
      </c>
      <c r="F201" s="179">
        <v>45545</v>
      </c>
      <c r="G201" s="193" t="s">
        <v>4435</v>
      </c>
      <c r="H201" s="180">
        <v>3</v>
      </c>
      <c r="I201" s="196" t="s">
        <v>3701</v>
      </c>
      <c r="J201" s="181">
        <v>2550</v>
      </c>
      <c r="K201" s="154">
        <f t="shared" si="3"/>
        <v>7650</v>
      </c>
      <c r="L201" s="146">
        <v>0.21249999999999999</v>
      </c>
      <c r="M201" s="146">
        <v>1.1288</v>
      </c>
      <c r="N201" s="72"/>
      <c r="O201" s="177" t="str">
        <f ca="1">IF(N201="","", INDIRECT("base!"&amp;ADDRESS(MATCH(N201,base!$C$2:'base'!$C$133,0)+1,4,4)))</f>
        <v/>
      </c>
      <c r="P201" s="66"/>
      <c r="Q201" s="177" t="str">
        <f ca="1">IF(P201="","", INDIRECT("base!"&amp;ADDRESS(MATCH(CONCATENATE(N201,"|",P201),base!$G$2:'base'!$G$1817,0)+1,6,4)))</f>
        <v/>
      </c>
      <c r="R201" s="66" t="s">
        <v>3691</v>
      </c>
    </row>
    <row r="202" spans="1:18" x14ac:dyDescent="0.25">
      <c r="A202" s="164">
        <v>1</v>
      </c>
      <c r="B202" s="176">
        <f>IF(AND(G202&lt;&gt;"",H202&gt;0,I202&lt;&gt;"",J202&lt;&gt;0,K202&lt;&gt;0),COUNT($B$11:B201)+1,"")</f>
        <v>191</v>
      </c>
      <c r="C202" s="188" t="s">
        <v>4436</v>
      </c>
      <c r="D202" s="199" t="s">
        <v>3802</v>
      </c>
      <c r="E202" s="197">
        <v>143</v>
      </c>
      <c r="F202" s="179">
        <v>45546</v>
      </c>
      <c r="G202" s="193" t="s">
        <v>4437</v>
      </c>
      <c r="H202" s="180">
        <v>4</v>
      </c>
      <c r="I202" s="196" t="s">
        <v>3701</v>
      </c>
      <c r="J202" s="181">
        <v>533.74</v>
      </c>
      <c r="K202" s="154">
        <f t="shared" si="3"/>
        <v>2134.96</v>
      </c>
      <c r="L202" s="146">
        <v>0.21249999999999999</v>
      </c>
      <c r="M202" s="146">
        <v>1.1288</v>
      </c>
      <c r="N202" s="72"/>
      <c r="O202" s="177" t="str">
        <f ca="1">IF(N202="","", INDIRECT("base!"&amp;ADDRESS(MATCH(N202,base!$C$2:'base'!$C$133,0)+1,4,4)))</f>
        <v/>
      </c>
      <c r="P202" s="66"/>
      <c r="Q202" s="177" t="str">
        <f ca="1">IF(P202="","", INDIRECT("base!"&amp;ADDRESS(MATCH(CONCATENATE(N202,"|",P202),base!$G$2:'base'!$G$1817,0)+1,6,4)))</f>
        <v/>
      </c>
      <c r="R202" s="66" t="s">
        <v>3691</v>
      </c>
    </row>
    <row r="203" spans="1:18" x14ac:dyDescent="0.25">
      <c r="A203" s="164">
        <v>1</v>
      </c>
      <c r="B203" s="176">
        <f>IF(AND(G203&lt;&gt;"",H203&gt;0,I203&lt;&gt;"",J203&lt;&gt;0,K203&lt;&gt;0),COUNT($B$11:B202)+1,"")</f>
        <v>192</v>
      </c>
      <c r="C203" s="188" t="s">
        <v>4438</v>
      </c>
      <c r="D203" s="199" t="s">
        <v>3802</v>
      </c>
      <c r="E203" s="197">
        <v>144</v>
      </c>
      <c r="F203" s="179">
        <v>45547</v>
      </c>
      <c r="G203" s="193" t="s">
        <v>4439</v>
      </c>
      <c r="H203" s="180">
        <v>4</v>
      </c>
      <c r="I203" s="196" t="s">
        <v>3701</v>
      </c>
      <c r="J203" s="181">
        <v>537.39</v>
      </c>
      <c r="K203" s="154">
        <f t="shared" si="3"/>
        <v>2149.56</v>
      </c>
      <c r="L203" s="146">
        <v>0.21249999999999999</v>
      </c>
      <c r="M203" s="146">
        <v>1.1288</v>
      </c>
      <c r="N203" s="72"/>
      <c r="O203" s="177" t="str">
        <f ca="1">IF(N203="","", INDIRECT("base!"&amp;ADDRESS(MATCH(N203,base!$C$2:'base'!$C$133,0)+1,4,4)))</f>
        <v/>
      </c>
      <c r="P203" s="66"/>
      <c r="Q203" s="177" t="str">
        <f ca="1">IF(P203="","", INDIRECT("base!"&amp;ADDRESS(MATCH(CONCATENATE(N203,"|",P203),base!$G$2:'base'!$G$1817,0)+1,6,4)))</f>
        <v/>
      </c>
      <c r="R203" s="66" t="s">
        <v>3691</v>
      </c>
    </row>
    <row r="204" spans="1:18" x14ac:dyDescent="0.25">
      <c r="A204" s="164">
        <v>1</v>
      </c>
      <c r="B204" s="176">
        <f>IF(AND(G204&lt;&gt;"",H204&gt;0,I204&lt;&gt;"",J204&lt;&gt;0,K204&lt;&gt;0),COUNT($B$11:B203)+1,"")</f>
        <v>193</v>
      </c>
      <c r="C204" s="188" t="s">
        <v>4440</v>
      </c>
      <c r="D204" s="199" t="s">
        <v>3802</v>
      </c>
      <c r="E204" s="197">
        <v>146</v>
      </c>
      <c r="F204" s="179">
        <v>45536</v>
      </c>
      <c r="G204" s="193" t="s">
        <v>4441</v>
      </c>
      <c r="H204" s="180">
        <v>1</v>
      </c>
      <c r="I204" s="196" t="s">
        <v>3701</v>
      </c>
      <c r="J204" s="181">
        <v>545.61</v>
      </c>
      <c r="K204" s="154">
        <f t="shared" si="3"/>
        <v>545.61</v>
      </c>
      <c r="L204" s="146">
        <v>0.21249999999999999</v>
      </c>
      <c r="M204" s="146">
        <v>1.1288</v>
      </c>
      <c r="N204" s="72"/>
      <c r="O204" s="177" t="str">
        <f ca="1">IF(N204="","", INDIRECT("base!"&amp;ADDRESS(MATCH(N204,base!$C$2:'base'!$C$133,0)+1,4,4)))</f>
        <v/>
      </c>
      <c r="P204" s="66"/>
      <c r="Q204" s="177" t="str">
        <f ca="1">IF(P204="","", INDIRECT("base!"&amp;ADDRESS(MATCH(CONCATENATE(N204,"|",P204),base!$G$2:'base'!$G$1817,0)+1,6,4)))</f>
        <v/>
      </c>
      <c r="R204" s="66" t="s">
        <v>3691</v>
      </c>
    </row>
    <row r="205" spans="1:18" ht="25.5" x14ac:dyDescent="0.25">
      <c r="A205" s="164">
        <v>1</v>
      </c>
      <c r="B205" s="176">
        <f>IF(AND(G205&lt;&gt;"",H205&gt;0,I205&lt;&gt;"",J205&lt;&gt;0,K205&lt;&gt;0),COUNT($B$11:B204)+1,"")</f>
        <v>194</v>
      </c>
      <c r="C205" s="188" t="s">
        <v>4442</v>
      </c>
      <c r="D205" s="188" t="s">
        <v>4032</v>
      </c>
      <c r="E205" s="197">
        <v>53004</v>
      </c>
      <c r="F205" s="179">
        <v>45537</v>
      </c>
      <c r="G205" s="189" t="s">
        <v>4443</v>
      </c>
      <c r="H205" s="180">
        <v>75</v>
      </c>
      <c r="I205" s="196" t="s">
        <v>3694</v>
      </c>
      <c r="J205" s="181">
        <v>365.65</v>
      </c>
      <c r="K205" s="154">
        <f t="shared" si="3"/>
        <v>27423.75</v>
      </c>
      <c r="L205" s="146">
        <v>0.21249999999999999</v>
      </c>
      <c r="M205" s="146">
        <v>1.1288</v>
      </c>
      <c r="N205" s="72"/>
      <c r="O205" s="177" t="str">
        <f ca="1">IF(N205="","", INDIRECT("base!"&amp;ADDRESS(MATCH(N205,base!$C$2:'base'!$C$133,0)+1,4,4)))</f>
        <v/>
      </c>
      <c r="P205" s="66"/>
      <c r="Q205" s="177" t="str">
        <f ca="1">IF(P205="","", INDIRECT("base!"&amp;ADDRESS(MATCH(CONCATENATE(N205,"|",P205),base!$G$2:'base'!$G$1817,0)+1,6,4)))</f>
        <v/>
      </c>
      <c r="R205" s="66" t="s">
        <v>3691</v>
      </c>
    </row>
    <row r="206" spans="1:18" ht="38.25" x14ac:dyDescent="0.25">
      <c r="A206" s="164">
        <v>1</v>
      </c>
      <c r="B206" s="176">
        <f>IF(AND(G206&lt;&gt;"",H206&gt;0,I206&lt;&gt;"",J206&lt;&gt;0,K206&lt;&gt;0),COUNT($B$11:B205)+1,"")</f>
        <v>195</v>
      </c>
      <c r="C206" s="188" t="s">
        <v>4444</v>
      </c>
      <c r="D206" s="188" t="s">
        <v>3776</v>
      </c>
      <c r="E206" s="197">
        <v>99253</v>
      </c>
      <c r="F206" s="179">
        <v>45538</v>
      </c>
      <c r="G206" s="189" t="s">
        <v>4445</v>
      </c>
      <c r="H206" s="180">
        <v>20</v>
      </c>
      <c r="I206" s="196" t="s">
        <v>3701</v>
      </c>
      <c r="J206" s="181">
        <v>687.56</v>
      </c>
      <c r="K206" s="154">
        <f t="shared" si="3"/>
        <v>13751.2</v>
      </c>
      <c r="L206" s="146">
        <v>0.21249999999999999</v>
      </c>
      <c r="M206" s="146">
        <v>1.1288</v>
      </c>
      <c r="N206" s="72"/>
      <c r="O206" s="177" t="str">
        <f ca="1">IF(N206="","", INDIRECT("base!"&amp;ADDRESS(MATCH(N206,base!$C$2:'base'!$C$133,0)+1,4,4)))</f>
        <v/>
      </c>
      <c r="P206" s="66"/>
      <c r="Q206" s="177" t="str">
        <f ca="1">IF(P206="","", INDIRECT("base!"&amp;ADDRESS(MATCH(CONCATENATE(N206,"|",P206),base!$G$2:'base'!$G$1817,0)+1,6,4)))</f>
        <v/>
      </c>
      <c r="R206" s="66" t="s">
        <v>3691</v>
      </c>
    </row>
    <row r="207" spans="1:18" ht="63.75" x14ac:dyDescent="0.25">
      <c r="A207" s="164">
        <v>1</v>
      </c>
      <c r="B207" s="176">
        <f>IF(AND(G207&lt;&gt;"",H207&gt;0,I207&lt;&gt;"",J207&lt;&gt;0,K207&lt;&gt;0),COUNT($B$11:B206)+1,"")</f>
        <v>196</v>
      </c>
      <c r="C207" s="188" t="s">
        <v>4446</v>
      </c>
      <c r="D207" s="188" t="s">
        <v>3800</v>
      </c>
      <c r="E207" s="197" t="s">
        <v>4447</v>
      </c>
      <c r="F207" s="179">
        <v>45539</v>
      </c>
      <c r="G207" s="189" t="s">
        <v>4448</v>
      </c>
      <c r="H207" s="180">
        <v>2</v>
      </c>
      <c r="I207" s="196" t="s">
        <v>3701</v>
      </c>
      <c r="J207" s="181">
        <v>1236.45</v>
      </c>
      <c r="K207" s="154">
        <f t="shared" si="3"/>
        <v>2472.9</v>
      </c>
      <c r="L207" s="146">
        <v>0.21249999999999999</v>
      </c>
      <c r="M207" s="146">
        <v>1.1288</v>
      </c>
      <c r="N207" s="72"/>
      <c r="O207" s="177" t="str">
        <f ca="1">IF(N207="","", INDIRECT("base!"&amp;ADDRESS(MATCH(N207,base!$C$2:'base'!$C$133,0)+1,4,4)))</f>
        <v/>
      </c>
      <c r="P207" s="66"/>
      <c r="Q207" s="177" t="str">
        <f ca="1">IF(P207="","", INDIRECT("base!"&amp;ADDRESS(MATCH(CONCATENATE(N207,"|",P207),base!$G$2:'base'!$G$1817,0)+1,6,4)))</f>
        <v/>
      </c>
      <c r="R207" s="66" t="s">
        <v>3691</v>
      </c>
    </row>
    <row r="208" spans="1:18" ht="38.25" x14ac:dyDescent="0.25">
      <c r="A208" s="164">
        <v>1</v>
      </c>
      <c r="B208" s="176">
        <f>IF(AND(G208&lt;&gt;"",H208&gt;0,I208&lt;&gt;"",J208&lt;&gt;0,K208&lt;&gt;0),COUNT($B$11:B207)+1,"")</f>
        <v>197</v>
      </c>
      <c r="C208" s="188" t="s">
        <v>4449</v>
      </c>
      <c r="D208" s="188" t="s">
        <v>3776</v>
      </c>
      <c r="E208" s="197">
        <v>97902</v>
      </c>
      <c r="F208" s="179">
        <v>45540</v>
      </c>
      <c r="G208" s="189" t="s">
        <v>4450</v>
      </c>
      <c r="H208" s="180">
        <v>17</v>
      </c>
      <c r="I208" s="196" t="s">
        <v>3701</v>
      </c>
      <c r="J208" s="181">
        <v>710.33</v>
      </c>
      <c r="K208" s="154">
        <f t="shared" si="3"/>
        <v>12075.61</v>
      </c>
      <c r="L208" s="146">
        <v>0.21249999999999999</v>
      </c>
      <c r="M208" s="146">
        <v>1.1288</v>
      </c>
      <c r="N208" s="72"/>
      <c r="O208" s="177" t="str">
        <f ca="1">IF(N208="","", INDIRECT("base!"&amp;ADDRESS(MATCH(N208,base!$C$2:'base'!$C$133,0)+1,4,4)))</f>
        <v/>
      </c>
      <c r="P208" s="66"/>
      <c r="Q208" s="177" t="str">
        <f ca="1">IF(P208="","", INDIRECT("base!"&amp;ADDRESS(MATCH(CONCATENATE(N208,"|",P208),base!$G$2:'base'!$G$1817,0)+1,6,4)))</f>
        <v/>
      </c>
      <c r="R208" s="66" t="s">
        <v>3691</v>
      </c>
    </row>
    <row r="209" spans="1:18" ht="38.25" x14ac:dyDescent="0.25">
      <c r="A209" s="164">
        <v>1</v>
      </c>
      <c r="B209" s="176">
        <f>IF(AND(G209&lt;&gt;"",H209&gt;0,I209&lt;&gt;"",J209&lt;&gt;0,K209&lt;&gt;0),COUNT($B$11:B208)+1,"")</f>
        <v>198</v>
      </c>
      <c r="C209" s="188" t="s">
        <v>4451</v>
      </c>
      <c r="D209" s="188" t="s">
        <v>3776</v>
      </c>
      <c r="E209" s="197">
        <v>98102</v>
      </c>
      <c r="F209" s="179">
        <v>45541</v>
      </c>
      <c r="G209" s="189" t="s">
        <v>4452</v>
      </c>
      <c r="H209" s="180">
        <v>1</v>
      </c>
      <c r="I209" s="196" t="s">
        <v>3701</v>
      </c>
      <c r="J209" s="181">
        <v>212.5</v>
      </c>
      <c r="K209" s="154">
        <f t="shared" si="3"/>
        <v>212.5</v>
      </c>
      <c r="L209" s="146">
        <v>0.21249999999999999</v>
      </c>
      <c r="M209" s="146">
        <v>1.1288</v>
      </c>
      <c r="N209" s="72"/>
      <c r="O209" s="177" t="str">
        <f ca="1">IF(N209="","", INDIRECT("base!"&amp;ADDRESS(MATCH(N209,base!$C$2:'base'!$C$133,0)+1,4,4)))</f>
        <v/>
      </c>
      <c r="P209" s="66"/>
      <c r="Q209" s="177" t="str">
        <f ca="1">IF(P209="","", INDIRECT("base!"&amp;ADDRESS(MATCH(CONCATENATE(N209,"|",P209),base!$G$2:'base'!$G$1817,0)+1,6,4)))</f>
        <v/>
      </c>
      <c r="R209" s="66" t="s">
        <v>3691</v>
      </c>
    </row>
    <row r="210" spans="1:18" ht="25.5" x14ac:dyDescent="0.25">
      <c r="A210" s="164">
        <v>1</v>
      </c>
      <c r="B210" s="176">
        <f>IF(AND(G210&lt;&gt;"",H210&gt;0,I210&lt;&gt;"",J210&lt;&gt;0,K210&lt;&gt;0),COUNT($B$11:B209)+1,"")</f>
        <v>199</v>
      </c>
      <c r="C210" s="188" t="s">
        <v>4453</v>
      </c>
      <c r="D210" s="188" t="s">
        <v>3792</v>
      </c>
      <c r="E210" s="197">
        <v>4525</v>
      </c>
      <c r="F210" s="179">
        <v>45542</v>
      </c>
      <c r="G210" s="189" t="s">
        <v>4454</v>
      </c>
      <c r="H210" s="180">
        <v>1</v>
      </c>
      <c r="I210" s="196" t="s">
        <v>3701</v>
      </c>
      <c r="J210" s="181">
        <v>4885.8599999999997</v>
      </c>
      <c r="K210" s="154">
        <f t="shared" si="3"/>
        <v>4885.8599999999997</v>
      </c>
      <c r="L210" s="146">
        <v>0.21249999999999999</v>
      </c>
      <c r="M210" s="146">
        <v>1.1288</v>
      </c>
      <c r="N210" s="72"/>
      <c r="O210" s="177" t="str">
        <f ca="1">IF(N210="","", INDIRECT("base!"&amp;ADDRESS(MATCH(N210,base!$C$2:'base'!$C$133,0)+1,4,4)))</f>
        <v/>
      </c>
      <c r="P210" s="66"/>
      <c r="Q210" s="177" t="str">
        <f ca="1">IF(P210="","", INDIRECT("base!"&amp;ADDRESS(MATCH(CONCATENATE(N210,"|",P210),base!$G$2:'base'!$G$1817,0)+1,6,4)))</f>
        <v/>
      </c>
      <c r="R210" s="66" t="s">
        <v>3691</v>
      </c>
    </row>
    <row r="211" spans="1:18" ht="25.5" x14ac:dyDescent="0.25">
      <c r="A211" s="164">
        <v>1</v>
      </c>
      <c r="B211" s="176">
        <f>IF(AND(G211&lt;&gt;"",H211&gt;0,I211&lt;&gt;"",J211&lt;&gt;0,K211&lt;&gt;0),COUNT($B$11:B210)+1,"")</f>
        <v>200</v>
      </c>
      <c r="C211" s="188" t="s">
        <v>4455</v>
      </c>
      <c r="D211" s="188" t="s">
        <v>3792</v>
      </c>
      <c r="E211" s="197">
        <v>7312</v>
      </c>
      <c r="F211" s="179">
        <v>45543</v>
      </c>
      <c r="G211" s="189" t="s">
        <v>4456</v>
      </c>
      <c r="H211" s="180">
        <v>1</v>
      </c>
      <c r="I211" s="196" t="s">
        <v>3701</v>
      </c>
      <c r="J211" s="181">
        <v>14819.66</v>
      </c>
      <c r="K211" s="154">
        <f t="shared" si="3"/>
        <v>14819.66</v>
      </c>
      <c r="L211" s="146">
        <v>0.21249999999999999</v>
      </c>
      <c r="M211" s="146">
        <v>1.1288</v>
      </c>
      <c r="N211" s="72"/>
      <c r="O211" s="177" t="str">
        <f ca="1">IF(N211="","", INDIRECT("base!"&amp;ADDRESS(MATCH(N211,base!$C$2:'base'!$C$133,0)+1,4,4)))</f>
        <v/>
      </c>
      <c r="P211" s="66"/>
      <c r="Q211" s="177" t="str">
        <f ca="1">IF(P211="","", INDIRECT("base!"&amp;ADDRESS(MATCH(CONCATENATE(N211,"|",P211),base!$G$2:'base'!$G$1817,0)+1,6,4)))</f>
        <v/>
      </c>
      <c r="R211" s="66" t="s">
        <v>3691</v>
      </c>
    </row>
    <row r="212" spans="1:18" ht="38.25" x14ac:dyDescent="0.25">
      <c r="A212" s="164">
        <v>1</v>
      </c>
      <c r="B212" s="176">
        <f>IF(AND(G212&lt;&gt;"",H212&gt;0,I212&lt;&gt;"",J212&lt;&gt;0,K212&lt;&gt;0),COUNT($B$11:B211)+1,"")</f>
        <v>201</v>
      </c>
      <c r="C212" s="188" t="s">
        <v>4457</v>
      </c>
      <c r="D212" s="188" t="s">
        <v>3776</v>
      </c>
      <c r="E212" s="197">
        <v>104329</v>
      </c>
      <c r="F212" s="179">
        <v>45544</v>
      </c>
      <c r="G212" s="189" t="s">
        <v>4458</v>
      </c>
      <c r="H212" s="180">
        <v>23</v>
      </c>
      <c r="I212" s="196" t="s">
        <v>3701</v>
      </c>
      <c r="J212" s="181">
        <v>96.74</v>
      </c>
      <c r="K212" s="154">
        <f t="shared" si="3"/>
        <v>2225.02</v>
      </c>
      <c r="L212" s="146">
        <v>0.21249999999999999</v>
      </c>
      <c r="M212" s="146">
        <v>1.1288</v>
      </c>
      <c r="N212" s="72"/>
      <c r="O212" s="177" t="str">
        <f ca="1">IF(N212="","", INDIRECT("base!"&amp;ADDRESS(MATCH(N212,base!$C$2:'base'!$C$133,0)+1,4,4)))</f>
        <v/>
      </c>
      <c r="P212" s="66"/>
      <c r="Q212" s="177" t="str">
        <f ca="1">IF(P212="","", INDIRECT("base!"&amp;ADDRESS(MATCH(CONCATENATE(N212,"|",P212),base!$G$2:'base'!$G$1817,0)+1,6,4)))</f>
        <v/>
      </c>
      <c r="R212" s="66" t="s">
        <v>3691</v>
      </c>
    </row>
    <row r="213" spans="1:18" ht="38.25" x14ac:dyDescent="0.25">
      <c r="A213" s="164">
        <v>1</v>
      </c>
      <c r="B213" s="176">
        <f>IF(AND(G213&lt;&gt;"",H213&gt;0,I213&lt;&gt;"",J213&lt;&gt;0,K213&lt;&gt;0),COUNT($B$11:B212)+1,"")</f>
        <v>202</v>
      </c>
      <c r="C213" s="188" t="s">
        <v>4459</v>
      </c>
      <c r="D213" s="188" t="s">
        <v>3776</v>
      </c>
      <c r="E213" s="197">
        <v>104327</v>
      </c>
      <c r="F213" s="179">
        <v>45545</v>
      </c>
      <c r="G213" s="189" t="s">
        <v>4460</v>
      </c>
      <c r="H213" s="180">
        <v>7</v>
      </c>
      <c r="I213" s="196" t="s">
        <v>3701</v>
      </c>
      <c r="J213" s="181">
        <v>23.55</v>
      </c>
      <c r="K213" s="154">
        <f t="shared" si="3"/>
        <v>164.85</v>
      </c>
      <c r="L213" s="146">
        <v>0.21249999999999999</v>
      </c>
      <c r="M213" s="146">
        <v>1.1288</v>
      </c>
      <c r="N213" s="72"/>
      <c r="O213" s="177" t="str">
        <f ca="1">IF(N213="","", INDIRECT("base!"&amp;ADDRESS(MATCH(N213,base!$C$2:'base'!$C$133,0)+1,4,4)))</f>
        <v/>
      </c>
      <c r="P213" s="66"/>
      <c r="Q213" s="177" t="str">
        <f ca="1">IF(P213="","", INDIRECT("base!"&amp;ADDRESS(MATCH(CONCATENATE(N213,"|",P213),base!$G$2:'base'!$G$1817,0)+1,6,4)))</f>
        <v/>
      </c>
      <c r="R213" s="66" t="s">
        <v>3691</v>
      </c>
    </row>
    <row r="214" spans="1:18" ht="25.5" x14ac:dyDescent="0.25">
      <c r="A214" s="164">
        <v>1</v>
      </c>
      <c r="B214" s="176">
        <f>IF(AND(G214&lt;&gt;"",H214&gt;0,I214&lt;&gt;"",J214&lt;&gt;0,K214&lt;&gt;0),COUNT($B$11:B213)+1,"")</f>
        <v>203</v>
      </c>
      <c r="C214" s="188" t="s">
        <v>4461</v>
      </c>
      <c r="D214" s="188" t="s">
        <v>4032</v>
      </c>
      <c r="E214" s="197">
        <v>53037</v>
      </c>
      <c r="F214" s="179">
        <v>45546</v>
      </c>
      <c r="G214" s="189" t="s">
        <v>4462</v>
      </c>
      <c r="H214" s="180">
        <v>14</v>
      </c>
      <c r="I214" s="196" t="s">
        <v>3701</v>
      </c>
      <c r="J214" s="181">
        <v>50.97</v>
      </c>
      <c r="K214" s="154">
        <f t="shared" si="3"/>
        <v>713.58</v>
      </c>
      <c r="L214" s="146">
        <v>0.21249999999999999</v>
      </c>
      <c r="M214" s="146">
        <v>1.1288</v>
      </c>
      <c r="N214" s="72"/>
      <c r="O214" s="177" t="str">
        <f ca="1">IF(N214="","", INDIRECT("base!"&amp;ADDRESS(MATCH(N214,base!$C$2:'base'!$C$133,0)+1,4,4)))</f>
        <v/>
      </c>
      <c r="P214" s="66"/>
      <c r="Q214" s="177" t="str">
        <f ca="1">IF(P214="","", INDIRECT("base!"&amp;ADDRESS(MATCH(CONCATENATE(N214,"|",P214),base!$G$2:'base'!$G$1817,0)+1,6,4)))</f>
        <v/>
      </c>
      <c r="R214" s="66" t="s">
        <v>3691</v>
      </c>
    </row>
    <row r="215" spans="1:18" ht="38.25" x14ac:dyDescent="0.25">
      <c r="A215" s="164">
        <v>1</v>
      </c>
      <c r="B215" s="176">
        <f>IF(AND(G215&lt;&gt;"",H215&gt;0,I215&lt;&gt;"",J215&lt;&gt;0,K215&lt;&gt;0),COUNT($B$11:B214)+1,"")</f>
        <v>204</v>
      </c>
      <c r="C215" s="188" t="s">
        <v>4463</v>
      </c>
      <c r="D215" s="188" t="s">
        <v>3776</v>
      </c>
      <c r="E215" s="197">
        <v>89724</v>
      </c>
      <c r="F215" s="179">
        <v>45547</v>
      </c>
      <c r="G215" s="189" t="s">
        <v>4464</v>
      </c>
      <c r="H215" s="180">
        <v>54</v>
      </c>
      <c r="I215" s="196" t="s">
        <v>3701</v>
      </c>
      <c r="J215" s="181">
        <v>13.19</v>
      </c>
      <c r="K215" s="154">
        <f t="shared" si="3"/>
        <v>712.26</v>
      </c>
      <c r="L215" s="146">
        <v>0.21249999999999999</v>
      </c>
      <c r="M215" s="146">
        <v>1.1288</v>
      </c>
      <c r="N215" s="72"/>
      <c r="O215" s="177" t="str">
        <f ca="1">IF(N215="","", INDIRECT("base!"&amp;ADDRESS(MATCH(N215,base!$C$2:'base'!$C$133,0)+1,4,4)))</f>
        <v/>
      </c>
      <c r="P215" s="66"/>
      <c r="Q215" s="177" t="str">
        <f ca="1">IF(P215="","", INDIRECT("base!"&amp;ADDRESS(MATCH(CONCATENATE(N215,"|",P215),base!$G$2:'base'!$G$1817,0)+1,6,4)))</f>
        <v/>
      </c>
      <c r="R215" s="66" t="s">
        <v>3691</v>
      </c>
    </row>
    <row r="216" spans="1:18" ht="38.25" x14ac:dyDescent="0.25">
      <c r="A216" s="164">
        <v>1</v>
      </c>
      <c r="B216" s="176">
        <f>IF(AND(G216&lt;&gt;"",H216&gt;0,I216&lt;&gt;"",J216&lt;&gt;0,K216&lt;&gt;0),COUNT($B$11:B215)+1,"")</f>
        <v>205</v>
      </c>
      <c r="C216" s="199" t="s">
        <v>4465</v>
      </c>
      <c r="D216" s="199" t="s">
        <v>3776</v>
      </c>
      <c r="E216" s="200">
        <v>104173</v>
      </c>
      <c r="F216" s="179">
        <v>45536</v>
      </c>
      <c r="G216" s="198" t="s">
        <v>4466</v>
      </c>
      <c r="H216" s="180">
        <v>10</v>
      </c>
      <c r="I216" s="196" t="s">
        <v>3701</v>
      </c>
      <c r="J216" s="181">
        <v>105.16</v>
      </c>
      <c r="K216" s="154">
        <f t="shared" si="3"/>
        <v>1051.5999999999999</v>
      </c>
      <c r="L216" s="146">
        <v>0.21249999999999999</v>
      </c>
      <c r="M216" s="146">
        <v>1.1288</v>
      </c>
      <c r="N216" s="72"/>
      <c r="O216" s="177" t="str">
        <f ca="1">IF(N216="","", INDIRECT("base!"&amp;ADDRESS(MATCH(N216,base!$C$2:'base'!$C$133,0)+1,4,4)))</f>
        <v/>
      </c>
      <c r="P216" s="66"/>
      <c r="Q216" s="177" t="str">
        <f ca="1">IF(P216="","", INDIRECT("base!"&amp;ADDRESS(MATCH(CONCATENATE(N216,"|",P216),base!$G$2:'base'!$G$1817,0)+1,6,4)))</f>
        <v/>
      </c>
      <c r="R216" s="66" t="s">
        <v>3691</v>
      </c>
    </row>
    <row r="217" spans="1:18" x14ac:dyDescent="0.25">
      <c r="A217" s="164">
        <v>1</v>
      </c>
      <c r="B217" s="176">
        <f>IF(AND(G217&lt;&gt;"",H217&gt;0,I217&lt;&gt;"",J217&lt;&gt;0,K217&lt;&gt;0),COUNT($B$11:B216)+1,"")</f>
        <v>206</v>
      </c>
      <c r="C217" s="199" t="s">
        <v>4467</v>
      </c>
      <c r="D217" s="188" t="s">
        <v>4032</v>
      </c>
      <c r="E217" s="200">
        <v>172656</v>
      </c>
      <c r="F217" s="179">
        <v>45537</v>
      </c>
      <c r="G217" s="198" t="s">
        <v>4468</v>
      </c>
      <c r="H217" s="180">
        <v>49</v>
      </c>
      <c r="I217" s="196" t="s">
        <v>3701</v>
      </c>
      <c r="J217" s="181">
        <v>187.62</v>
      </c>
      <c r="K217" s="154">
        <f t="shared" si="3"/>
        <v>9193.3799999999992</v>
      </c>
      <c r="L217" s="146">
        <v>0.21249999999999999</v>
      </c>
      <c r="M217" s="146">
        <v>1.1288</v>
      </c>
      <c r="N217" s="72"/>
      <c r="O217" s="177" t="str">
        <f ca="1">IF(N217="","", INDIRECT("base!"&amp;ADDRESS(MATCH(N217,base!$C$2:'base'!$C$133,0)+1,4,4)))</f>
        <v/>
      </c>
      <c r="P217" s="66"/>
      <c r="Q217" s="177" t="str">
        <f ca="1">IF(P217="","", INDIRECT("base!"&amp;ADDRESS(MATCH(CONCATENATE(N217,"|",P217),base!$G$2:'base'!$G$1817,0)+1,6,4)))</f>
        <v/>
      </c>
      <c r="R217" s="66" t="s">
        <v>3691</v>
      </c>
    </row>
    <row r="218" spans="1:18" x14ac:dyDescent="0.25">
      <c r="A218" s="164">
        <v>1</v>
      </c>
      <c r="B218" s="176">
        <f>IF(AND(G218&lt;&gt;"",H218&gt;0,I218&lt;&gt;"",J218&lt;&gt;0,K218&lt;&gt;0),COUNT($B$11:B217)+1,"")</f>
        <v>207</v>
      </c>
      <c r="C218" s="199" t="s">
        <v>4469</v>
      </c>
      <c r="D218" s="188" t="s">
        <v>4032</v>
      </c>
      <c r="E218" s="200">
        <v>53048</v>
      </c>
      <c r="F218" s="179">
        <v>45538</v>
      </c>
      <c r="G218" s="198" t="s">
        <v>4470</v>
      </c>
      <c r="H218" s="180">
        <v>1</v>
      </c>
      <c r="I218" s="196" t="s">
        <v>3701</v>
      </c>
      <c r="J218" s="181">
        <v>30.56</v>
      </c>
      <c r="K218" s="154">
        <f t="shared" si="3"/>
        <v>30.56</v>
      </c>
      <c r="L218" s="146">
        <v>0.21249999999999999</v>
      </c>
      <c r="M218" s="146">
        <v>1.1288</v>
      </c>
      <c r="N218" s="72"/>
      <c r="O218" s="177" t="str">
        <f ca="1">IF(N218="","", INDIRECT("base!"&amp;ADDRESS(MATCH(N218,base!$C$2:'base'!$C$133,0)+1,4,4)))</f>
        <v/>
      </c>
      <c r="P218" s="66"/>
      <c r="Q218" s="177" t="str">
        <f ca="1">IF(P218="","", INDIRECT("base!"&amp;ADDRESS(MATCH(CONCATENATE(N218,"|",P218),base!$G$2:'base'!$G$1817,0)+1,6,4)))</f>
        <v/>
      </c>
      <c r="R218" s="66" t="s">
        <v>3691</v>
      </c>
    </row>
    <row r="219" spans="1:18" x14ac:dyDescent="0.25">
      <c r="A219" s="164">
        <v>1</v>
      </c>
      <c r="B219" s="176">
        <f>IF(AND(G219&lt;&gt;"",H219&gt;0,I219&lt;&gt;"",J219&lt;&gt;0,K219&lt;&gt;0),COUNT($B$11:B218)+1,"")</f>
        <v>208</v>
      </c>
      <c r="C219" s="199" t="s">
        <v>4471</v>
      </c>
      <c r="D219" s="188" t="s">
        <v>4032</v>
      </c>
      <c r="E219" s="200">
        <v>53048</v>
      </c>
      <c r="F219" s="179">
        <v>45539</v>
      </c>
      <c r="G219" s="198" t="s">
        <v>4472</v>
      </c>
      <c r="H219" s="180">
        <v>9</v>
      </c>
      <c r="I219" s="196" t="s">
        <v>3701</v>
      </c>
      <c r="J219" s="181">
        <v>30.56</v>
      </c>
      <c r="K219" s="154">
        <f t="shared" si="3"/>
        <v>275.04000000000002</v>
      </c>
      <c r="L219" s="146">
        <v>0.21249999999999999</v>
      </c>
      <c r="M219" s="146">
        <v>1.1288</v>
      </c>
      <c r="N219" s="72"/>
      <c r="O219" s="177" t="str">
        <f ca="1">IF(N219="","", INDIRECT("base!"&amp;ADDRESS(MATCH(N219,base!$C$2:'base'!$C$133,0)+1,4,4)))</f>
        <v/>
      </c>
      <c r="P219" s="66"/>
      <c r="Q219" s="177" t="str">
        <f ca="1">IF(P219="","", INDIRECT("base!"&amp;ADDRESS(MATCH(CONCATENATE(N219,"|",P219),base!$G$2:'base'!$G$1817,0)+1,6,4)))</f>
        <v/>
      </c>
      <c r="R219" s="66" t="s">
        <v>3691</v>
      </c>
    </row>
    <row r="220" spans="1:18" x14ac:dyDescent="0.25">
      <c r="A220" s="164">
        <v>1</v>
      </c>
      <c r="B220" s="176">
        <f>IF(AND(G220&lt;&gt;"",H220&gt;0,I220&lt;&gt;"",J220&lt;&gt;0,K220&lt;&gt;0),COUNT($B$11:B219)+1,"")</f>
        <v>209</v>
      </c>
      <c r="C220" s="199" t="s">
        <v>4473</v>
      </c>
      <c r="D220" s="188" t="s">
        <v>4032</v>
      </c>
      <c r="E220" s="200">
        <v>53902</v>
      </c>
      <c r="F220" s="179">
        <v>45540</v>
      </c>
      <c r="G220" s="198" t="s">
        <v>4474</v>
      </c>
      <c r="H220" s="180">
        <v>9</v>
      </c>
      <c r="I220" s="196" t="s">
        <v>3701</v>
      </c>
      <c r="J220" s="181">
        <v>25.42</v>
      </c>
      <c r="K220" s="154">
        <f t="shared" si="3"/>
        <v>228.78</v>
      </c>
      <c r="L220" s="146">
        <v>0.21249999999999999</v>
      </c>
      <c r="M220" s="146">
        <v>1.1288</v>
      </c>
      <c r="N220" s="72"/>
      <c r="O220" s="177" t="str">
        <f ca="1">IF(N220="","", INDIRECT("base!"&amp;ADDRESS(MATCH(N220,base!$C$2:'base'!$C$133,0)+1,4,4)))</f>
        <v/>
      </c>
      <c r="P220" s="66"/>
      <c r="Q220" s="177" t="str">
        <f ca="1">IF(P220="","", INDIRECT("base!"&amp;ADDRESS(MATCH(CONCATENATE(N220,"|",P220),base!$G$2:'base'!$G$1817,0)+1,6,4)))</f>
        <v/>
      </c>
      <c r="R220" s="66" t="s">
        <v>3691</v>
      </c>
    </row>
    <row r="221" spans="1:18" ht="38.25" x14ac:dyDescent="0.25">
      <c r="A221" s="164">
        <v>1</v>
      </c>
      <c r="B221" s="176">
        <f>IF(AND(G221&lt;&gt;"",H221&gt;0,I221&lt;&gt;"",J221&lt;&gt;0,K221&lt;&gt;0),COUNT($B$11:B220)+1,"")</f>
        <v>210</v>
      </c>
      <c r="C221" s="188" t="s">
        <v>4475</v>
      </c>
      <c r="D221" s="188" t="s">
        <v>3776</v>
      </c>
      <c r="E221" s="197">
        <v>89546</v>
      </c>
      <c r="F221" s="179">
        <v>45541</v>
      </c>
      <c r="G221" s="189" t="s">
        <v>4476</v>
      </c>
      <c r="H221" s="180">
        <v>30</v>
      </c>
      <c r="I221" s="196" t="s">
        <v>3701</v>
      </c>
      <c r="J221" s="181">
        <v>13.95</v>
      </c>
      <c r="K221" s="154">
        <f t="shared" si="3"/>
        <v>418.5</v>
      </c>
      <c r="L221" s="146">
        <v>0.21249999999999999</v>
      </c>
      <c r="M221" s="146">
        <v>1.1288</v>
      </c>
      <c r="N221" s="72"/>
      <c r="O221" s="177" t="str">
        <f ca="1">IF(N221="","", INDIRECT("base!"&amp;ADDRESS(MATCH(N221,base!$C$2:'base'!$C$133,0)+1,4,4)))</f>
        <v/>
      </c>
      <c r="P221" s="66"/>
      <c r="Q221" s="177" t="str">
        <f ca="1">IF(P221="","", INDIRECT("base!"&amp;ADDRESS(MATCH(CONCATENATE(N221,"|",P221),base!$G$2:'base'!$G$1817,0)+1,6,4)))</f>
        <v/>
      </c>
      <c r="R221" s="66" t="s">
        <v>3691</v>
      </c>
    </row>
    <row r="222" spans="1:18" ht="38.25" x14ac:dyDescent="0.25">
      <c r="A222" s="164">
        <v>1</v>
      </c>
      <c r="B222" s="176">
        <f>IF(AND(G222&lt;&gt;"",H222&gt;0,I222&lt;&gt;"",J222&lt;&gt;0,K222&lt;&gt;0),COUNT($B$11:B221)+1,"")</f>
        <v>211</v>
      </c>
      <c r="C222" s="188" t="s">
        <v>4477</v>
      </c>
      <c r="D222" s="188" t="s">
        <v>3776</v>
      </c>
      <c r="E222" s="197">
        <v>89587</v>
      </c>
      <c r="F222" s="179">
        <v>45542</v>
      </c>
      <c r="G222" s="189" t="s">
        <v>4478</v>
      </c>
      <c r="H222" s="180">
        <v>48</v>
      </c>
      <c r="I222" s="196" t="s">
        <v>3701</v>
      </c>
      <c r="J222" s="181">
        <v>62.16</v>
      </c>
      <c r="K222" s="154">
        <f t="shared" si="3"/>
        <v>2983.68</v>
      </c>
      <c r="L222" s="146">
        <v>0.21249999999999999</v>
      </c>
      <c r="M222" s="146">
        <v>1.1288</v>
      </c>
      <c r="N222" s="72"/>
      <c r="O222" s="177" t="str">
        <f ca="1">IF(N222="","", INDIRECT("base!"&amp;ADDRESS(MATCH(N222,base!$C$2:'base'!$C$133,0)+1,4,4)))</f>
        <v/>
      </c>
      <c r="P222" s="66"/>
      <c r="Q222" s="177" t="str">
        <f ca="1">IF(P222="","", INDIRECT("base!"&amp;ADDRESS(MATCH(CONCATENATE(N222,"|",P222),base!$G$2:'base'!$G$1817,0)+1,6,4)))</f>
        <v/>
      </c>
      <c r="R222" s="66" t="s">
        <v>3691</v>
      </c>
    </row>
    <row r="223" spans="1:18" ht="38.25" x14ac:dyDescent="0.25">
      <c r="A223" s="164">
        <v>1</v>
      </c>
      <c r="B223" s="176">
        <f>IF(AND(G223&lt;&gt;"",H223&gt;0,I223&lt;&gt;"",J223&lt;&gt;0,K223&lt;&gt;0),COUNT($B$11:B222)+1,"")</f>
        <v>212</v>
      </c>
      <c r="C223" s="188" t="s">
        <v>4479</v>
      </c>
      <c r="D223" s="188" t="s">
        <v>3776</v>
      </c>
      <c r="E223" s="197">
        <v>89585</v>
      </c>
      <c r="F223" s="179">
        <v>45543</v>
      </c>
      <c r="G223" s="189" t="s">
        <v>4480</v>
      </c>
      <c r="H223" s="180">
        <v>54</v>
      </c>
      <c r="I223" s="196" t="s">
        <v>3701</v>
      </c>
      <c r="J223" s="181">
        <v>56.52</v>
      </c>
      <c r="K223" s="154">
        <f t="shared" si="3"/>
        <v>3052.08</v>
      </c>
      <c r="L223" s="146">
        <v>0.21249999999999999</v>
      </c>
      <c r="M223" s="146">
        <v>1.1288</v>
      </c>
      <c r="N223" s="72"/>
      <c r="O223" s="177" t="str">
        <f ca="1">IF(N223="","", INDIRECT("base!"&amp;ADDRESS(MATCH(N223,base!$C$2:'base'!$C$133,0)+1,4,4)))</f>
        <v/>
      </c>
      <c r="P223" s="66"/>
      <c r="Q223" s="177" t="str">
        <f ca="1">IF(P223="","", INDIRECT("base!"&amp;ADDRESS(MATCH(CONCATENATE(N223,"|",P223),base!$G$2:'base'!$G$1817,0)+1,6,4)))</f>
        <v/>
      </c>
      <c r="R223" s="66" t="s">
        <v>3691</v>
      </c>
    </row>
    <row r="224" spans="1:18" ht="38.25" x14ac:dyDescent="0.25">
      <c r="A224" s="164">
        <v>1</v>
      </c>
      <c r="B224" s="176">
        <f>IF(AND(G224&lt;&gt;"",H224&gt;0,I224&lt;&gt;"",J224&lt;&gt;0,K224&lt;&gt;0),COUNT($B$11:B223)+1,"")</f>
        <v>213</v>
      </c>
      <c r="C224" s="188" t="s">
        <v>4481</v>
      </c>
      <c r="D224" s="188" t="s">
        <v>3776</v>
      </c>
      <c r="E224" s="197">
        <v>89582</v>
      </c>
      <c r="F224" s="179">
        <v>45544</v>
      </c>
      <c r="G224" s="189" t="s">
        <v>4482</v>
      </c>
      <c r="H224" s="180">
        <v>28</v>
      </c>
      <c r="I224" s="196" t="s">
        <v>3701</v>
      </c>
      <c r="J224" s="181">
        <v>42.09</v>
      </c>
      <c r="K224" s="154">
        <f t="shared" si="3"/>
        <v>1178.52</v>
      </c>
      <c r="L224" s="146">
        <v>0.21249999999999999</v>
      </c>
      <c r="M224" s="146">
        <v>1.1288</v>
      </c>
      <c r="N224" s="72"/>
      <c r="O224" s="177" t="str">
        <f ca="1">IF(N224="","", INDIRECT("base!"&amp;ADDRESS(MATCH(N224,base!$C$2:'base'!$C$133,0)+1,4,4)))</f>
        <v/>
      </c>
      <c r="P224" s="66"/>
      <c r="Q224" s="177" t="str">
        <f ca="1">IF(P224="","", INDIRECT("base!"&amp;ADDRESS(MATCH(CONCATENATE(N224,"|",P224),base!$G$2:'base'!$G$1817,0)+1,6,4)))</f>
        <v/>
      </c>
      <c r="R224" s="66" t="s">
        <v>3691</v>
      </c>
    </row>
    <row r="225" spans="1:18" ht="38.25" x14ac:dyDescent="0.25">
      <c r="A225" s="164">
        <v>1</v>
      </c>
      <c r="B225" s="176">
        <f>IF(AND(G225&lt;&gt;"",H225&gt;0,I225&lt;&gt;"",J225&lt;&gt;0,K225&lt;&gt;0),COUNT($B$11:B224)+1,"")</f>
        <v>214</v>
      </c>
      <c r="C225" s="188" t="s">
        <v>4483</v>
      </c>
      <c r="D225" s="188" t="s">
        <v>3776</v>
      </c>
      <c r="E225" s="197">
        <v>89520</v>
      </c>
      <c r="F225" s="179">
        <v>45545</v>
      </c>
      <c r="G225" s="189" t="s">
        <v>4484</v>
      </c>
      <c r="H225" s="180">
        <v>34</v>
      </c>
      <c r="I225" s="196" t="s">
        <v>3701</v>
      </c>
      <c r="J225" s="181">
        <v>19.8</v>
      </c>
      <c r="K225" s="154">
        <f t="shared" si="3"/>
        <v>673.2</v>
      </c>
      <c r="L225" s="146">
        <v>0.21249999999999999</v>
      </c>
      <c r="M225" s="146">
        <v>1.1288</v>
      </c>
      <c r="N225" s="72"/>
      <c r="O225" s="177" t="str">
        <f ca="1">IF(N225="","", INDIRECT("base!"&amp;ADDRESS(MATCH(N225,base!$C$2:'base'!$C$133,0)+1,4,4)))</f>
        <v/>
      </c>
      <c r="P225" s="66"/>
      <c r="Q225" s="177" t="str">
        <f ca="1">IF(P225="","", INDIRECT("base!"&amp;ADDRESS(MATCH(CONCATENATE(N225,"|",P225),base!$G$2:'base'!$G$1817,0)+1,6,4)))</f>
        <v/>
      </c>
      <c r="R225" s="66" t="s">
        <v>3691</v>
      </c>
    </row>
    <row r="226" spans="1:18" ht="38.25" x14ac:dyDescent="0.25">
      <c r="A226" s="164">
        <v>1</v>
      </c>
      <c r="B226" s="176">
        <f>IF(AND(G226&lt;&gt;"",H226&gt;0,I226&lt;&gt;"",J226&lt;&gt;0,K226&lt;&gt;0),COUNT($B$11:B225)+1,"")</f>
        <v>215</v>
      </c>
      <c r="C226" s="188" t="s">
        <v>4485</v>
      </c>
      <c r="D226" s="188" t="s">
        <v>3776</v>
      </c>
      <c r="E226" s="197">
        <v>89516</v>
      </c>
      <c r="F226" s="179">
        <v>45546</v>
      </c>
      <c r="G226" s="189" t="s">
        <v>4486</v>
      </c>
      <c r="H226" s="180">
        <v>32</v>
      </c>
      <c r="I226" s="196" t="s">
        <v>3701</v>
      </c>
      <c r="J226" s="181">
        <v>10.58</v>
      </c>
      <c r="K226" s="154">
        <f t="shared" si="3"/>
        <v>338.56</v>
      </c>
      <c r="L226" s="146">
        <v>0.21249999999999999</v>
      </c>
      <c r="M226" s="146">
        <v>1.1288</v>
      </c>
      <c r="N226" s="72"/>
      <c r="O226" s="177" t="str">
        <f ca="1">IF(N226="","", INDIRECT("base!"&amp;ADDRESS(MATCH(N226,base!$C$2:'base'!$C$133,0)+1,4,4)))</f>
        <v/>
      </c>
      <c r="P226" s="66"/>
      <c r="Q226" s="177" t="str">
        <f ca="1">IF(P226="","", INDIRECT("base!"&amp;ADDRESS(MATCH(CONCATENATE(N226,"|",P226),base!$G$2:'base'!$G$1817,0)+1,6,4)))</f>
        <v/>
      </c>
      <c r="R226" s="66" t="s">
        <v>3691</v>
      </c>
    </row>
    <row r="227" spans="1:18" ht="38.25" x14ac:dyDescent="0.25">
      <c r="A227" s="164">
        <v>1</v>
      </c>
      <c r="B227" s="176">
        <f>IF(AND(G227&lt;&gt;"",H227&gt;0,I227&lt;&gt;"",J227&lt;&gt;0,K227&lt;&gt;0),COUNT($B$11:B226)+1,"")</f>
        <v>216</v>
      </c>
      <c r="C227" s="199" t="s">
        <v>4487</v>
      </c>
      <c r="D227" s="199" t="s">
        <v>3776</v>
      </c>
      <c r="E227" s="200">
        <v>89584</v>
      </c>
      <c r="F227" s="179">
        <v>45547</v>
      </c>
      <c r="G227" s="198" t="s">
        <v>4488</v>
      </c>
      <c r="H227" s="180">
        <v>19</v>
      </c>
      <c r="I227" s="196" t="s">
        <v>3701</v>
      </c>
      <c r="J227" s="181">
        <v>55.21</v>
      </c>
      <c r="K227" s="154">
        <f t="shared" si="3"/>
        <v>1048.99</v>
      </c>
      <c r="L227" s="146">
        <v>0.21249999999999999</v>
      </c>
      <c r="M227" s="146">
        <v>1.1288</v>
      </c>
      <c r="N227" s="72"/>
      <c r="O227" s="177" t="str">
        <f ca="1">IF(N227="","", INDIRECT("base!"&amp;ADDRESS(MATCH(N227,base!$C$2:'base'!$C$133,0)+1,4,4)))</f>
        <v/>
      </c>
      <c r="P227" s="66"/>
      <c r="Q227" s="177" t="str">
        <f ca="1">IF(P227="","", INDIRECT("base!"&amp;ADDRESS(MATCH(CONCATENATE(N227,"|",P227),base!$G$2:'base'!$G$1817,0)+1,6,4)))</f>
        <v/>
      </c>
      <c r="R227" s="66" t="s">
        <v>3691</v>
      </c>
    </row>
    <row r="228" spans="1:18" ht="38.25" x14ac:dyDescent="0.25">
      <c r="A228" s="164">
        <v>1</v>
      </c>
      <c r="B228" s="176">
        <f>IF(AND(G228&lt;&gt;"",H228&gt;0,I228&lt;&gt;"",J228&lt;&gt;0,K228&lt;&gt;0),COUNT($B$11:B227)+1,"")</f>
        <v>217</v>
      </c>
      <c r="C228" s="188" t="s">
        <v>4489</v>
      </c>
      <c r="D228" s="188" t="s">
        <v>3776</v>
      </c>
      <c r="E228" s="197">
        <v>89581</v>
      </c>
      <c r="F228" s="179">
        <v>45536</v>
      </c>
      <c r="G228" s="189" t="s">
        <v>4490</v>
      </c>
      <c r="H228" s="180">
        <v>10</v>
      </c>
      <c r="I228" s="196" t="s">
        <v>3701</v>
      </c>
      <c r="J228" s="181">
        <v>42.09</v>
      </c>
      <c r="K228" s="154">
        <f t="shared" si="3"/>
        <v>420.9</v>
      </c>
      <c r="L228" s="146">
        <v>0.21249999999999999</v>
      </c>
      <c r="M228" s="146">
        <v>1.1288</v>
      </c>
      <c r="N228" s="72"/>
      <c r="O228" s="177" t="str">
        <f ca="1">IF(N228="","", INDIRECT("base!"&amp;ADDRESS(MATCH(N228,base!$C$2:'base'!$C$133,0)+1,4,4)))</f>
        <v/>
      </c>
      <c r="P228" s="66"/>
      <c r="Q228" s="177" t="str">
        <f ca="1">IF(P228="","", INDIRECT("base!"&amp;ADDRESS(MATCH(CONCATENATE(N228,"|",P228),base!$G$2:'base'!$G$1817,0)+1,6,4)))</f>
        <v/>
      </c>
      <c r="R228" s="66" t="s">
        <v>3691</v>
      </c>
    </row>
    <row r="229" spans="1:18" ht="38.25" x14ac:dyDescent="0.25">
      <c r="A229" s="164">
        <v>1</v>
      </c>
      <c r="B229" s="176">
        <f>IF(AND(G229&lt;&gt;"",H229&gt;0,I229&lt;&gt;"",J229&lt;&gt;0,K229&lt;&gt;0),COUNT($B$11:B228)+1,"")</f>
        <v>218</v>
      </c>
      <c r="C229" s="188" t="s">
        <v>4491</v>
      </c>
      <c r="D229" s="188" t="s">
        <v>3776</v>
      </c>
      <c r="E229" s="197">
        <v>89518</v>
      </c>
      <c r="F229" s="179">
        <v>45537</v>
      </c>
      <c r="G229" s="189" t="s">
        <v>4492</v>
      </c>
      <c r="H229" s="180">
        <v>67</v>
      </c>
      <c r="I229" s="196" t="s">
        <v>3701</v>
      </c>
      <c r="J229" s="181">
        <v>18.87</v>
      </c>
      <c r="K229" s="154">
        <f t="shared" si="3"/>
        <v>1264.29</v>
      </c>
      <c r="L229" s="146">
        <v>0.21249999999999999</v>
      </c>
      <c r="M229" s="146">
        <v>1.1288</v>
      </c>
      <c r="N229" s="72"/>
      <c r="O229" s="177" t="str">
        <f ca="1">IF(N229="","", INDIRECT("base!"&amp;ADDRESS(MATCH(N229,base!$C$2:'base'!$C$133,0)+1,4,4)))</f>
        <v/>
      </c>
      <c r="P229" s="66"/>
      <c r="Q229" s="177" t="str">
        <f ca="1">IF(P229="","", INDIRECT("base!"&amp;ADDRESS(MATCH(CONCATENATE(N229,"|",P229),base!$G$2:'base'!$G$1817,0)+1,6,4)))</f>
        <v/>
      </c>
      <c r="R229" s="66" t="s">
        <v>3691</v>
      </c>
    </row>
    <row r="230" spans="1:18" ht="38.25" x14ac:dyDescent="0.25">
      <c r="A230" s="164">
        <v>1</v>
      </c>
      <c r="B230" s="176">
        <f>IF(AND(G230&lt;&gt;"",H230&gt;0,I230&lt;&gt;"",J230&lt;&gt;0,K230&lt;&gt;0),COUNT($B$11:B229)+1,"")</f>
        <v>219</v>
      </c>
      <c r="C230" s="188" t="s">
        <v>4493</v>
      </c>
      <c r="D230" s="188" t="s">
        <v>3776</v>
      </c>
      <c r="E230" s="197">
        <v>89514</v>
      </c>
      <c r="F230" s="179">
        <v>45538</v>
      </c>
      <c r="G230" s="189" t="s">
        <v>4494</v>
      </c>
      <c r="H230" s="180">
        <v>64</v>
      </c>
      <c r="I230" s="196" t="s">
        <v>3701</v>
      </c>
      <c r="J230" s="181">
        <v>10.47</v>
      </c>
      <c r="K230" s="154">
        <f t="shared" si="3"/>
        <v>670.08</v>
      </c>
      <c r="L230" s="146">
        <v>0.21249999999999999</v>
      </c>
      <c r="M230" s="146">
        <v>1.1288</v>
      </c>
      <c r="N230" s="72"/>
      <c r="O230" s="177" t="str">
        <f ca="1">IF(N230="","", INDIRECT("base!"&amp;ADDRESS(MATCH(N230,base!$C$2:'base'!$C$133,0)+1,4,4)))</f>
        <v/>
      </c>
      <c r="P230" s="66"/>
      <c r="Q230" s="177" t="str">
        <f ca="1">IF(P230="","", INDIRECT("base!"&amp;ADDRESS(MATCH(CONCATENATE(N230,"|",P230),base!$G$2:'base'!$G$1817,0)+1,6,4)))</f>
        <v/>
      </c>
      <c r="R230" s="66" t="s">
        <v>3691</v>
      </c>
    </row>
    <row r="231" spans="1:18" ht="38.25" x14ac:dyDescent="0.25">
      <c r="A231" s="164">
        <v>1</v>
      </c>
      <c r="B231" s="176">
        <f>IF(AND(G231&lt;&gt;"",H231&gt;0,I231&lt;&gt;"",J231&lt;&gt;0,K231&lt;&gt;0),COUNT($B$11:B230)+1,"")</f>
        <v>220</v>
      </c>
      <c r="C231" s="199" t="s">
        <v>4495</v>
      </c>
      <c r="D231" s="199" t="s">
        <v>3776</v>
      </c>
      <c r="E231" s="200">
        <v>89567</v>
      </c>
      <c r="F231" s="179">
        <v>45539</v>
      </c>
      <c r="G231" s="198" t="s">
        <v>4496</v>
      </c>
      <c r="H231" s="180">
        <v>32</v>
      </c>
      <c r="I231" s="196" t="s">
        <v>3701</v>
      </c>
      <c r="J231" s="181">
        <v>99.66</v>
      </c>
      <c r="K231" s="154">
        <f t="shared" si="3"/>
        <v>3189.12</v>
      </c>
      <c r="L231" s="146">
        <v>0.21249999999999999</v>
      </c>
      <c r="M231" s="146">
        <v>1.1288</v>
      </c>
      <c r="N231" s="72"/>
      <c r="O231" s="177" t="str">
        <f ca="1">IF(N231="","", INDIRECT("base!"&amp;ADDRESS(MATCH(N231,base!$C$2:'base'!$C$133,0)+1,4,4)))</f>
        <v/>
      </c>
      <c r="P231" s="66"/>
      <c r="Q231" s="177" t="str">
        <f ca="1">IF(P231="","", INDIRECT("base!"&amp;ADDRESS(MATCH(CONCATENATE(N231,"|",P231),base!$G$2:'base'!$G$1817,0)+1,6,4)))</f>
        <v/>
      </c>
      <c r="R231" s="66" t="s">
        <v>3691</v>
      </c>
    </row>
    <row r="232" spans="1:18" ht="38.25" x14ac:dyDescent="0.25">
      <c r="A232" s="164">
        <v>1</v>
      </c>
      <c r="B232" s="176">
        <f>IF(AND(G232&lt;&gt;"",H232&gt;0,I232&lt;&gt;"",J232&lt;&gt;0,K232&lt;&gt;0),COUNT($B$11:B231)+1,"")</f>
        <v>221</v>
      </c>
      <c r="C232" s="199" t="s">
        <v>4497</v>
      </c>
      <c r="D232" s="199" t="s">
        <v>3776</v>
      </c>
      <c r="E232" s="200">
        <v>89569</v>
      </c>
      <c r="F232" s="179">
        <v>45540</v>
      </c>
      <c r="G232" s="198" t="s">
        <v>4498</v>
      </c>
      <c r="H232" s="180">
        <v>3</v>
      </c>
      <c r="I232" s="196" t="s">
        <v>3701</v>
      </c>
      <c r="J232" s="181">
        <v>116.33</v>
      </c>
      <c r="K232" s="154">
        <f t="shared" si="3"/>
        <v>348.99</v>
      </c>
      <c r="L232" s="146">
        <v>0.21249999999999999</v>
      </c>
      <c r="M232" s="146">
        <v>1.1288</v>
      </c>
      <c r="N232" s="72"/>
      <c r="O232" s="177" t="str">
        <f ca="1">IF(N232="","", INDIRECT("base!"&amp;ADDRESS(MATCH(N232,base!$C$2:'base'!$C$133,0)+1,4,4)))</f>
        <v/>
      </c>
      <c r="P232" s="66"/>
      <c r="Q232" s="177" t="str">
        <f ca="1">IF(P232="","", INDIRECT("base!"&amp;ADDRESS(MATCH(CONCATENATE(N232,"|",P232),base!$G$2:'base'!$G$1817,0)+1,6,4)))</f>
        <v/>
      </c>
      <c r="R232" s="66" t="s">
        <v>3691</v>
      </c>
    </row>
    <row r="233" spans="1:18" ht="38.25" x14ac:dyDescent="0.25">
      <c r="A233" s="164">
        <v>1</v>
      </c>
      <c r="B233" s="176">
        <f>IF(AND(G233&lt;&gt;"",H233&gt;0,I233&lt;&gt;"",J233&lt;&gt;0,K233&lt;&gt;0),COUNT($B$11:B232)+1,"")</f>
        <v>222</v>
      </c>
      <c r="C233" s="188" t="s">
        <v>4499</v>
      </c>
      <c r="D233" s="188" t="s">
        <v>3776</v>
      </c>
      <c r="E233" s="197">
        <v>89692</v>
      </c>
      <c r="F233" s="179">
        <v>45541</v>
      </c>
      <c r="G233" s="189" t="s">
        <v>4500</v>
      </c>
      <c r="H233" s="180">
        <v>21</v>
      </c>
      <c r="I233" s="196" t="s">
        <v>3701</v>
      </c>
      <c r="J233" s="181">
        <v>126.82</v>
      </c>
      <c r="K233" s="154">
        <f t="shared" si="3"/>
        <v>2663.22</v>
      </c>
      <c r="L233" s="146">
        <v>0.21249999999999999</v>
      </c>
      <c r="M233" s="146">
        <v>1.1288</v>
      </c>
      <c r="N233" s="72"/>
      <c r="O233" s="177" t="str">
        <f ca="1">IF(N233="","", INDIRECT("base!"&amp;ADDRESS(MATCH(N233,base!$C$2:'base'!$C$133,0)+1,4,4)))</f>
        <v/>
      </c>
      <c r="P233" s="66"/>
      <c r="Q233" s="177" t="str">
        <f ca="1">IF(P233="","", INDIRECT("base!"&amp;ADDRESS(MATCH(CONCATENATE(N233,"|",P233),base!$G$2:'base'!$G$1817,0)+1,6,4)))</f>
        <v/>
      </c>
      <c r="R233" s="66" t="s">
        <v>3691</v>
      </c>
    </row>
    <row r="234" spans="1:18" ht="38.25" x14ac:dyDescent="0.25">
      <c r="A234" s="164">
        <v>1</v>
      </c>
      <c r="B234" s="176">
        <f>IF(AND(G234&lt;&gt;"",H234&gt;0,I234&lt;&gt;"",J234&lt;&gt;0,K234&lt;&gt;0),COUNT($B$11:B233)+1,"")</f>
        <v>223</v>
      </c>
      <c r="C234" s="188" t="s">
        <v>4501</v>
      </c>
      <c r="D234" s="188" t="s">
        <v>3776</v>
      </c>
      <c r="E234" s="197">
        <v>89685</v>
      </c>
      <c r="F234" s="179">
        <v>45542</v>
      </c>
      <c r="G234" s="189" t="s">
        <v>4502</v>
      </c>
      <c r="H234" s="180">
        <v>13</v>
      </c>
      <c r="I234" s="196" t="s">
        <v>3701</v>
      </c>
      <c r="J234" s="181">
        <v>76.27</v>
      </c>
      <c r="K234" s="154">
        <f t="shared" si="3"/>
        <v>991.51</v>
      </c>
      <c r="L234" s="146">
        <v>0.21249999999999999</v>
      </c>
      <c r="M234" s="146">
        <v>1.1288</v>
      </c>
      <c r="N234" s="72"/>
      <c r="O234" s="177" t="str">
        <f ca="1">IF(N234="","", INDIRECT("base!"&amp;ADDRESS(MATCH(N234,base!$C$2:'base'!$C$133,0)+1,4,4)))</f>
        <v/>
      </c>
      <c r="P234" s="66"/>
      <c r="Q234" s="177" t="str">
        <f ca="1">IF(P234="","", INDIRECT("base!"&amp;ADDRESS(MATCH(CONCATENATE(N234,"|",P234),base!$G$2:'base'!$G$1817,0)+1,6,4)))</f>
        <v/>
      </c>
      <c r="R234" s="66" t="s">
        <v>3691</v>
      </c>
    </row>
    <row r="235" spans="1:18" ht="38.25" x14ac:dyDescent="0.25">
      <c r="A235" s="164">
        <v>1</v>
      </c>
      <c r="B235" s="176">
        <f>IF(AND(G235&lt;&gt;"",H235&gt;0,I235&lt;&gt;"",J235&lt;&gt;0,K235&lt;&gt;0),COUNT($B$11:B234)+1,"")</f>
        <v>224</v>
      </c>
      <c r="C235" s="188" t="s">
        <v>4503</v>
      </c>
      <c r="D235" s="188" t="s">
        <v>3776</v>
      </c>
      <c r="E235" s="197">
        <v>89563</v>
      </c>
      <c r="F235" s="179">
        <v>45543</v>
      </c>
      <c r="G235" s="189" t="s">
        <v>4504</v>
      </c>
      <c r="H235" s="180">
        <v>17</v>
      </c>
      <c r="I235" s="196" t="s">
        <v>3701</v>
      </c>
      <c r="J235" s="181">
        <v>43.05</v>
      </c>
      <c r="K235" s="154">
        <f t="shared" si="3"/>
        <v>731.85</v>
      </c>
      <c r="L235" s="146">
        <v>0.21249999999999999</v>
      </c>
      <c r="M235" s="146">
        <v>1.1288</v>
      </c>
      <c r="N235" s="72"/>
      <c r="O235" s="177" t="str">
        <f ca="1">IF(N235="","", INDIRECT("base!"&amp;ADDRESS(MATCH(N235,base!$C$2:'base'!$C$133,0)+1,4,4)))</f>
        <v/>
      </c>
      <c r="P235" s="66"/>
      <c r="Q235" s="177" t="str">
        <f ca="1">IF(P235="","", INDIRECT("base!"&amp;ADDRESS(MATCH(CONCATENATE(N235,"|",P235),base!$G$2:'base'!$G$1817,0)+1,6,4)))</f>
        <v/>
      </c>
      <c r="R235" s="66" t="s">
        <v>3691</v>
      </c>
    </row>
    <row r="236" spans="1:18" ht="38.25" x14ac:dyDescent="0.25">
      <c r="A236" s="164">
        <v>1</v>
      </c>
      <c r="B236" s="176">
        <f>IF(AND(G236&lt;&gt;"",H236&gt;0,I236&lt;&gt;"",J236&lt;&gt;0,K236&lt;&gt;0),COUNT($B$11:B235)+1,"")</f>
        <v>225</v>
      </c>
      <c r="C236" s="199" t="s">
        <v>4505</v>
      </c>
      <c r="D236" s="199" t="s">
        <v>3776</v>
      </c>
      <c r="E236" s="200">
        <v>89671</v>
      </c>
      <c r="F236" s="179">
        <v>45544</v>
      </c>
      <c r="G236" s="198" t="s">
        <v>4506</v>
      </c>
      <c r="H236" s="180">
        <v>7</v>
      </c>
      <c r="I236" s="196" t="s">
        <v>3701</v>
      </c>
      <c r="J236" s="181">
        <v>55.9</v>
      </c>
      <c r="K236" s="154">
        <f t="shared" si="3"/>
        <v>391.3</v>
      </c>
      <c r="L236" s="146">
        <v>0.21249999999999999</v>
      </c>
      <c r="M236" s="146">
        <v>1.1288</v>
      </c>
      <c r="N236" s="72"/>
      <c r="O236" s="177" t="str">
        <f ca="1">IF(N236="","", INDIRECT("base!"&amp;ADDRESS(MATCH(N236,base!$C$2:'base'!$C$133,0)+1,4,4)))</f>
        <v/>
      </c>
      <c r="P236" s="66"/>
      <c r="Q236" s="177" t="str">
        <f ca="1">IF(P236="","", INDIRECT("base!"&amp;ADDRESS(MATCH(CONCATENATE(N236,"|",P236),base!$G$2:'base'!$G$1817,0)+1,6,4)))</f>
        <v/>
      </c>
      <c r="R236" s="66" t="s">
        <v>3691</v>
      </c>
    </row>
    <row r="237" spans="1:18" ht="38.25" x14ac:dyDescent="0.25">
      <c r="A237" s="164">
        <v>1</v>
      </c>
      <c r="B237" s="176">
        <f>IF(AND(G237&lt;&gt;"",H237&gt;0,I237&lt;&gt;"",J237&lt;&gt;0,K237&lt;&gt;0),COUNT($B$11:B236)+1,"")</f>
        <v>226</v>
      </c>
      <c r="C237" s="188" t="s">
        <v>4507</v>
      </c>
      <c r="D237" s="188" t="s">
        <v>3776</v>
      </c>
      <c r="E237" s="197">
        <v>89673</v>
      </c>
      <c r="F237" s="179">
        <v>45545</v>
      </c>
      <c r="G237" s="189" t="s">
        <v>4508</v>
      </c>
      <c r="H237" s="180">
        <v>3</v>
      </c>
      <c r="I237" s="196" t="s">
        <v>3701</v>
      </c>
      <c r="J237" s="181">
        <v>44.28</v>
      </c>
      <c r="K237" s="154">
        <f t="shared" si="3"/>
        <v>132.84</v>
      </c>
      <c r="L237" s="146">
        <v>0.21249999999999999</v>
      </c>
      <c r="M237" s="146">
        <v>1.1288</v>
      </c>
      <c r="N237" s="72"/>
      <c r="O237" s="177" t="str">
        <f ca="1">IF(N237="","", INDIRECT("base!"&amp;ADDRESS(MATCH(N237,base!$C$2:'base'!$C$133,0)+1,4,4)))</f>
        <v/>
      </c>
      <c r="P237" s="66"/>
      <c r="Q237" s="177" t="str">
        <f ca="1">IF(P237="","", INDIRECT("base!"&amp;ADDRESS(MATCH(CONCATENATE(N237,"|",P237),base!$G$2:'base'!$G$1817,0)+1,6,4)))</f>
        <v/>
      </c>
      <c r="R237" s="66" t="s">
        <v>3691</v>
      </c>
    </row>
    <row r="238" spans="1:18" ht="38.25" x14ac:dyDescent="0.25">
      <c r="A238" s="164">
        <v>1</v>
      </c>
      <c r="B238" s="176">
        <f>IF(AND(G238&lt;&gt;"",H238&gt;0,I238&lt;&gt;"",J238&lt;&gt;0,K238&lt;&gt;0),COUNT($B$11:B237)+1,"")</f>
        <v>227</v>
      </c>
      <c r="C238" s="188" t="s">
        <v>4509</v>
      </c>
      <c r="D238" s="188" t="s">
        <v>3776</v>
      </c>
      <c r="E238" s="197">
        <v>89549</v>
      </c>
      <c r="F238" s="179">
        <v>45546</v>
      </c>
      <c r="G238" s="189" t="s">
        <v>4510</v>
      </c>
      <c r="H238" s="180">
        <v>21</v>
      </c>
      <c r="I238" s="196" t="s">
        <v>3701</v>
      </c>
      <c r="J238" s="181">
        <v>23.59</v>
      </c>
      <c r="K238" s="154">
        <f t="shared" si="3"/>
        <v>495.39</v>
      </c>
      <c r="L238" s="146">
        <v>0.21249999999999999</v>
      </c>
      <c r="M238" s="146">
        <v>1.1288</v>
      </c>
      <c r="N238" s="72"/>
      <c r="O238" s="177" t="str">
        <f ca="1">IF(N238="","", INDIRECT("base!"&amp;ADDRESS(MATCH(N238,base!$C$2:'base'!$C$133,0)+1,4,4)))</f>
        <v/>
      </c>
      <c r="P238" s="66"/>
      <c r="Q238" s="177" t="str">
        <f ca="1">IF(P238="","", INDIRECT("base!"&amp;ADDRESS(MATCH(CONCATENATE(N238,"|",P238),base!$G$2:'base'!$G$1817,0)+1,6,4)))</f>
        <v/>
      </c>
      <c r="R238" s="66" t="s">
        <v>3691</v>
      </c>
    </row>
    <row r="239" spans="1:18" ht="38.25" x14ac:dyDescent="0.25">
      <c r="A239" s="164">
        <v>1</v>
      </c>
      <c r="B239" s="176">
        <f>IF(AND(G239&lt;&gt;"",H239&gt;0,I239&lt;&gt;"",J239&lt;&gt;0,K239&lt;&gt;0),COUNT($B$11:B238)+1,"")</f>
        <v>228</v>
      </c>
      <c r="C239" s="188" t="s">
        <v>4511</v>
      </c>
      <c r="D239" s="188" t="s">
        <v>3776</v>
      </c>
      <c r="E239" s="197">
        <v>89571</v>
      </c>
      <c r="F239" s="179">
        <v>45547</v>
      </c>
      <c r="G239" s="189" t="s">
        <v>4512</v>
      </c>
      <c r="H239" s="180">
        <v>15</v>
      </c>
      <c r="I239" s="196" t="s">
        <v>3701</v>
      </c>
      <c r="J239" s="181">
        <v>86.35</v>
      </c>
      <c r="K239" s="154">
        <f t="shared" si="3"/>
        <v>1295.25</v>
      </c>
      <c r="L239" s="146">
        <v>0.21249999999999999</v>
      </c>
      <c r="M239" s="146">
        <v>1.1288</v>
      </c>
      <c r="N239" s="72"/>
      <c r="O239" s="177" t="str">
        <f ca="1">IF(N239="","", INDIRECT("base!"&amp;ADDRESS(MATCH(N239,base!$C$2:'base'!$C$133,0)+1,4,4)))</f>
        <v/>
      </c>
      <c r="P239" s="66"/>
      <c r="Q239" s="177" t="str">
        <f ca="1">IF(P239="","", INDIRECT("base!"&amp;ADDRESS(MATCH(CONCATENATE(N239,"|",P239),base!$G$2:'base'!$G$1817,0)+1,6,4)))</f>
        <v/>
      </c>
      <c r="R239" s="66" t="s">
        <v>3691</v>
      </c>
    </row>
    <row r="240" spans="1:18" ht="38.25" x14ac:dyDescent="0.25">
      <c r="A240" s="164">
        <v>1</v>
      </c>
      <c r="B240" s="176">
        <f>IF(AND(G240&lt;&gt;"",H240&gt;0,I240&lt;&gt;"",J240&lt;&gt;0,K240&lt;&gt;0),COUNT($B$11:B239)+1,"")</f>
        <v>229</v>
      </c>
      <c r="C240" s="188" t="s">
        <v>4513</v>
      </c>
      <c r="D240" s="188" t="s">
        <v>3776</v>
      </c>
      <c r="E240" s="197">
        <v>89687</v>
      </c>
      <c r="F240" s="179">
        <v>45536</v>
      </c>
      <c r="G240" s="189" t="s">
        <v>4514</v>
      </c>
      <c r="H240" s="180">
        <v>4</v>
      </c>
      <c r="I240" s="196" t="s">
        <v>3701</v>
      </c>
      <c r="J240" s="181">
        <v>65.7</v>
      </c>
      <c r="K240" s="154">
        <f t="shared" si="3"/>
        <v>262.8</v>
      </c>
      <c r="L240" s="146">
        <v>0.21249999999999999</v>
      </c>
      <c r="M240" s="146">
        <v>1.1288</v>
      </c>
      <c r="N240" s="72"/>
      <c r="O240" s="177" t="str">
        <f ca="1">IF(N240="","", INDIRECT("base!"&amp;ADDRESS(MATCH(N240,base!$C$2:'base'!$C$133,0)+1,4,4)))</f>
        <v/>
      </c>
      <c r="P240" s="66"/>
      <c r="Q240" s="177" t="str">
        <f ca="1">IF(P240="","", INDIRECT("base!"&amp;ADDRESS(MATCH(CONCATENATE(N240,"|",P240),base!$G$2:'base'!$G$1817,0)+1,6,4)))</f>
        <v/>
      </c>
      <c r="R240" s="66" t="s">
        <v>3691</v>
      </c>
    </row>
    <row r="241" spans="1:18" ht="38.25" x14ac:dyDescent="0.25">
      <c r="A241" s="164">
        <v>1</v>
      </c>
      <c r="B241" s="176">
        <f>IF(AND(G241&lt;&gt;"",H241&gt;0,I241&lt;&gt;"",J241&lt;&gt;0,K241&lt;&gt;0),COUNT($B$11:B240)+1,"")</f>
        <v>230</v>
      </c>
      <c r="C241" s="188" t="s">
        <v>4515</v>
      </c>
      <c r="D241" s="188" t="s">
        <v>3776</v>
      </c>
      <c r="E241" s="197">
        <v>89566</v>
      </c>
      <c r="F241" s="179">
        <v>45537</v>
      </c>
      <c r="G241" s="189" t="s">
        <v>4516</v>
      </c>
      <c r="H241" s="180">
        <v>11</v>
      </c>
      <c r="I241" s="196" t="s">
        <v>3701</v>
      </c>
      <c r="J241" s="181">
        <v>58.87</v>
      </c>
      <c r="K241" s="154">
        <f t="shared" si="3"/>
        <v>647.57000000000005</v>
      </c>
      <c r="L241" s="146">
        <v>0.21249999999999999</v>
      </c>
      <c r="M241" s="146">
        <v>1.1288</v>
      </c>
      <c r="N241" s="72"/>
      <c r="O241" s="177" t="str">
        <f ca="1">IF(N241="","", INDIRECT("base!"&amp;ADDRESS(MATCH(N241,base!$C$2:'base'!$C$133,0)+1,4,4)))</f>
        <v/>
      </c>
      <c r="P241" s="66"/>
      <c r="Q241" s="177" t="str">
        <f ca="1">IF(P241="","", INDIRECT("base!"&amp;ADDRESS(MATCH(CONCATENATE(N241,"|",P241),base!$G$2:'base'!$G$1817,0)+1,6,4)))</f>
        <v/>
      </c>
      <c r="R241" s="66" t="s">
        <v>3691</v>
      </c>
    </row>
    <row r="242" spans="1:18" ht="38.25" x14ac:dyDescent="0.25">
      <c r="A242" s="164">
        <v>1</v>
      </c>
      <c r="B242" s="176">
        <f>IF(AND(G242&lt;&gt;"",H242&gt;0,I242&lt;&gt;"",J242&lt;&gt;0,K242&lt;&gt;0),COUNT($B$11:B241)+1,"")</f>
        <v>231</v>
      </c>
      <c r="C242" s="188" t="s">
        <v>4517</v>
      </c>
      <c r="D242" s="188" t="s">
        <v>3776</v>
      </c>
      <c r="E242" s="197">
        <v>89825</v>
      </c>
      <c r="F242" s="179">
        <v>45538</v>
      </c>
      <c r="G242" s="189" t="s">
        <v>4518</v>
      </c>
      <c r="H242" s="180">
        <v>52</v>
      </c>
      <c r="I242" s="196" t="s">
        <v>3701</v>
      </c>
      <c r="J242" s="181">
        <v>21.52</v>
      </c>
      <c r="K242" s="154">
        <f t="shared" ref="K242:K305" si="4">IFERROR(IF(H242*J242&lt;&gt;0,ROUND(ROUND(H242,4)*ROUND(J242,4),2),""),"")</f>
        <v>1119.04</v>
      </c>
      <c r="L242" s="146">
        <v>0.21249999999999999</v>
      </c>
      <c r="M242" s="146">
        <v>1.1288</v>
      </c>
      <c r="N242" s="72"/>
      <c r="O242" s="177" t="str">
        <f ca="1">IF(N242="","", INDIRECT("base!"&amp;ADDRESS(MATCH(N242,base!$C$2:'base'!$C$133,0)+1,4,4)))</f>
        <v/>
      </c>
      <c r="P242" s="66"/>
      <c r="Q242" s="177" t="str">
        <f ca="1">IF(P242="","", INDIRECT("base!"&amp;ADDRESS(MATCH(CONCATENATE(N242,"|",P242),base!$G$2:'base'!$G$1817,0)+1,6,4)))</f>
        <v/>
      </c>
      <c r="R242" s="66" t="s">
        <v>3691</v>
      </c>
    </row>
    <row r="243" spans="1:18" ht="38.25" x14ac:dyDescent="0.25">
      <c r="A243" s="164">
        <v>1</v>
      </c>
      <c r="B243" s="176">
        <f>IF(AND(G243&lt;&gt;"",H243&gt;0,I243&lt;&gt;"",J243&lt;&gt;0,K243&lt;&gt;0),COUNT($B$11:B242)+1,"")</f>
        <v>232</v>
      </c>
      <c r="C243" s="188" t="s">
        <v>4519</v>
      </c>
      <c r="D243" s="188" t="s">
        <v>3776</v>
      </c>
      <c r="E243" s="197">
        <v>89559</v>
      </c>
      <c r="F243" s="179">
        <v>45539</v>
      </c>
      <c r="G243" s="189" t="s">
        <v>4520</v>
      </c>
      <c r="H243" s="180">
        <v>52</v>
      </c>
      <c r="I243" s="196" t="s">
        <v>3701</v>
      </c>
      <c r="J243" s="181">
        <v>83.1</v>
      </c>
      <c r="K243" s="154">
        <f t="shared" si="4"/>
        <v>4321.2</v>
      </c>
      <c r="L243" s="146">
        <v>0.21249999999999999</v>
      </c>
      <c r="M243" s="146">
        <v>1.1288</v>
      </c>
      <c r="N243" s="72"/>
      <c r="O243" s="177" t="str">
        <f ca="1">IF(N243="","", INDIRECT("base!"&amp;ADDRESS(MATCH(N243,base!$C$2:'base'!$C$133,0)+1,4,4)))</f>
        <v/>
      </c>
      <c r="P243" s="66"/>
      <c r="Q243" s="177" t="str">
        <f ca="1">IF(P243="","", INDIRECT("base!"&amp;ADDRESS(MATCH(CONCATENATE(N243,"|",P243),base!$G$2:'base'!$G$1817,0)+1,6,4)))</f>
        <v/>
      </c>
      <c r="R243" s="66" t="s">
        <v>3691</v>
      </c>
    </row>
    <row r="244" spans="1:18" ht="25.5" x14ac:dyDescent="0.25">
      <c r="A244" s="164">
        <v>1</v>
      </c>
      <c r="B244" s="176">
        <f>IF(AND(G244&lt;&gt;"",H244&gt;0,I244&lt;&gt;"",J244&lt;&gt;0,K244&lt;&gt;0),COUNT($B$11:B243)+1,"")</f>
        <v>233</v>
      </c>
      <c r="C244" s="188" t="s">
        <v>4521</v>
      </c>
      <c r="D244" s="188" t="s">
        <v>3776</v>
      </c>
      <c r="E244" s="197">
        <v>104166</v>
      </c>
      <c r="F244" s="179">
        <v>45540</v>
      </c>
      <c r="G244" s="189" t="s">
        <v>4522</v>
      </c>
      <c r="H244" s="180">
        <v>121.4</v>
      </c>
      <c r="I244" s="196" t="s">
        <v>3694</v>
      </c>
      <c r="J244" s="181">
        <v>94.86</v>
      </c>
      <c r="K244" s="154">
        <f t="shared" si="4"/>
        <v>11516</v>
      </c>
      <c r="L244" s="146">
        <v>0.21249999999999999</v>
      </c>
      <c r="M244" s="146">
        <v>1.1288</v>
      </c>
      <c r="N244" s="72"/>
      <c r="O244" s="177" t="str">
        <f ca="1">IF(N244="","", INDIRECT("base!"&amp;ADDRESS(MATCH(N244,base!$C$2:'base'!$C$133,0)+1,4,4)))</f>
        <v/>
      </c>
      <c r="P244" s="66"/>
      <c r="Q244" s="177" t="str">
        <f ca="1">IF(P244="","", INDIRECT("base!"&amp;ADDRESS(MATCH(CONCATENATE(N244,"|",P244),base!$G$2:'base'!$G$1817,0)+1,6,4)))</f>
        <v/>
      </c>
      <c r="R244" s="66" t="s">
        <v>3691</v>
      </c>
    </row>
    <row r="245" spans="1:18" ht="25.5" x14ac:dyDescent="0.25">
      <c r="A245" s="164">
        <v>1</v>
      </c>
      <c r="B245" s="176">
        <f>IF(AND(G245&lt;&gt;"",H245&gt;0,I245&lt;&gt;"",J245&lt;&gt;0,K245&lt;&gt;0),COUNT($B$11:B244)+1,"")</f>
        <v>234</v>
      </c>
      <c r="C245" s="188" t="s">
        <v>4523</v>
      </c>
      <c r="D245" s="188" t="s">
        <v>3776</v>
      </c>
      <c r="E245" s="197">
        <v>89512</v>
      </c>
      <c r="F245" s="179">
        <v>45541</v>
      </c>
      <c r="G245" s="189" t="s">
        <v>4524</v>
      </c>
      <c r="H245" s="180">
        <v>528.10000000000014</v>
      </c>
      <c r="I245" s="196" t="s">
        <v>3694</v>
      </c>
      <c r="J245" s="181">
        <v>63.06</v>
      </c>
      <c r="K245" s="154">
        <f t="shared" si="4"/>
        <v>33301.99</v>
      </c>
      <c r="L245" s="146">
        <v>0.21249999999999999</v>
      </c>
      <c r="M245" s="146">
        <v>1.1288</v>
      </c>
      <c r="N245" s="72"/>
      <c r="O245" s="177" t="str">
        <f ca="1">IF(N245="","", INDIRECT("base!"&amp;ADDRESS(MATCH(N245,base!$C$2:'base'!$C$133,0)+1,4,4)))</f>
        <v/>
      </c>
      <c r="P245" s="66"/>
      <c r="Q245" s="177" t="str">
        <f ca="1">IF(P245="","", INDIRECT("base!"&amp;ADDRESS(MATCH(CONCATENATE(N245,"|",P245),base!$G$2:'base'!$G$1817,0)+1,6,4)))</f>
        <v/>
      </c>
      <c r="R245" s="66" t="s">
        <v>3691</v>
      </c>
    </row>
    <row r="246" spans="1:18" ht="25.5" x14ac:dyDescent="0.25">
      <c r="A246" s="164">
        <v>1</v>
      </c>
      <c r="B246" s="176">
        <f>IF(AND(G246&lt;&gt;"",H246&gt;0,I246&lt;&gt;"",J246&lt;&gt;0,K246&lt;&gt;0),COUNT($B$11:B245)+1,"")</f>
        <v>235</v>
      </c>
      <c r="C246" s="188" t="s">
        <v>4525</v>
      </c>
      <c r="D246" s="188" t="s">
        <v>3776</v>
      </c>
      <c r="E246" s="197">
        <v>89511</v>
      </c>
      <c r="F246" s="179">
        <v>45542</v>
      </c>
      <c r="G246" s="189" t="s">
        <v>4526</v>
      </c>
      <c r="H246" s="180">
        <v>52</v>
      </c>
      <c r="I246" s="196" t="s">
        <v>3694</v>
      </c>
      <c r="J246" s="181">
        <v>49.71</v>
      </c>
      <c r="K246" s="154">
        <f t="shared" si="4"/>
        <v>2584.92</v>
      </c>
      <c r="L246" s="146">
        <v>0.21249999999999999</v>
      </c>
      <c r="M246" s="146">
        <v>1.1288</v>
      </c>
      <c r="N246" s="72"/>
      <c r="O246" s="177" t="str">
        <f ca="1">IF(N246="","", INDIRECT("base!"&amp;ADDRESS(MATCH(N246,base!$C$2:'base'!$C$133,0)+1,4,4)))</f>
        <v/>
      </c>
      <c r="P246" s="66"/>
      <c r="Q246" s="177" t="str">
        <f ca="1">IF(P246="","", INDIRECT("base!"&amp;ADDRESS(MATCH(CONCATENATE(N246,"|",P246),base!$G$2:'base'!$G$1817,0)+1,6,4)))</f>
        <v/>
      </c>
      <c r="R246" s="66" t="s">
        <v>3691</v>
      </c>
    </row>
    <row r="247" spans="1:18" ht="25.5" x14ac:dyDescent="0.25">
      <c r="A247" s="164">
        <v>1</v>
      </c>
      <c r="B247" s="176">
        <f>IF(AND(G247&lt;&gt;"",H247&gt;0,I247&lt;&gt;"",J247&lt;&gt;0,K247&lt;&gt;0),COUNT($B$11:B246)+1,"")</f>
        <v>236</v>
      </c>
      <c r="C247" s="188" t="s">
        <v>4527</v>
      </c>
      <c r="D247" s="188" t="s">
        <v>3776</v>
      </c>
      <c r="E247" s="197">
        <v>89509</v>
      </c>
      <c r="F247" s="179">
        <v>45543</v>
      </c>
      <c r="G247" s="189" t="s">
        <v>4528</v>
      </c>
      <c r="H247" s="180">
        <v>150.80000000000004</v>
      </c>
      <c r="I247" s="196" t="s">
        <v>3694</v>
      </c>
      <c r="J247" s="181">
        <v>29.17</v>
      </c>
      <c r="K247" s="154">
        <f t="shared" si="4"/>
        <v>4398.84</v>
      </c>
      <c r="L247" s="146">
        <v>0.21249999999999999</v>
      </c>
      <c r="M247" s="146">
        <v>1.1288</v>
      </c>
      <c r="N247" s="72"/>
      <c r="O247" s="177" t="str">
        <f ca="1">IF(N247="","", INDIRECT("base!"&amp;ADDRESS(MATCH(N247,base!$C$2:'base'!$C$133,0)+1,4,4)))</f>
        <v/>
      </c>
      <c r="P247" s="66"/>
      <c r="Q247" s="177" t="str">
        <f ca="1">IF(P247="","", INDIRECT("base!"&amp;ADDRESS(MATCH(CONCATENATE(N247,"|",P247),base!$G$2:'base'!$G$1817,0)+1,6,4)))</f>
        <v/>
      </c>
      <c r="R247" s="66" t="s">
        <v>3691</v>
      </c>
    </row>
    <row r="248" spans="1:18" ht="25.5" x14ac:dyDescent="0.25">
      <c r="A248" s="164">
        <v>1</v>
      </c>
      <c r="B248" s="176">
        <f>IF(AND(G248&lt;&gt;"",H248&gt;0,I248&lt;&gt;"",J248&lt;&gt;0,K248&lt;&gt;0),COUNT($B$11:B247)+1,"")</f>
        <v>237</v>
      </c>
      <c r="C248" s="188" t="s">
        <v>4529</v>
      </c>
      <c r="D248" s="188" t="s">
        <v>3776</v>
      </c>
      <c r="E248" s="197">
        <v>89508</v>
      </c>
      <c r="F248" s="179">
        <v>45544</v>
      </c>
      <c r="G248" s="189" t="s">
        <v>4530</v>
      </c>
      <c r="H248" s="180">
        <v>68.900000000000006</v>
      </c>
      <c r="I248" s="196" t="s">
        <v>3694</v>
      </c>
      <c r="J248" s="181">
        <v>21.58</v>
      </c>
      <c r="K248" s="154">
        <f t="shared" si="4"/>
        <v>1486.86</v>
      </c>
      <c r="L248" s="146">
        <v>0.21249999999999999</v>
      </c>
      <c r="M248" s="146">
        <v>1.1288</v>
      </c>
      <c r="N248" s="72"/>
      <c r="O248" s="177" t="str">
        <f ca="1">IF(N248="","", INDIRECT("base!"&amp;ADDRESS(MATCH(N248,base!$C$2:'base'!$C$133,0)+1,4,4)))</f>
        <v/>
      </c>
      <c r="P248" s="66"/>
      <c r="Q248" s="177" t="str">
        <f ca="1">IF(P248="","", INDIRECT("base!"&amp;ADDRESS(MATCH(CONCATENATE(N248,"|",P248),base!$G$2:'base'!$G$1817,0)+1,6,4)))</f>
        <v/>
      </c>
      <c r="R248" s="66" t="s">
        <v>3691</v>
      </c>
    </row>
    <row r="249" spans="1:18" ht="25.5" x14ac:dyDescent="0.25">
      <c r="A249" s="164">
        <v>1</v>
      </c>
      <c r="B249" s="176">
        <f>IF(AND(G249&lt;&gt;"",H249&gt;0,I249&lt;&gt;"",J249&lt;&gt;0,K249&lt;&gt;0),COUNT($B$11:B248)+1,"")</f>
        <v>238</v>
      </c>
      <c r="C249" s="188" t="s">
        <v>4531</v>
      </c>
      <c r="D249" s="188" t="s">
        <v>3800</v>
      </c>
      <c r="E249" s="197" t="s">
        <v>4532</v>
      </c>
      <c r="F249" s="179">
        <v>45545</v>
      </c>
      <c r="G249" s="193" t="s">
        <v>4533</v>
      </c>
      <c r="H249" s="180">
        <v>25.6</v>
      </c>
      <c r="I249" s="196" t="s">
        <v>3694</v>
      </c>
      <c r="J249" s="181">
        <v>640.25</v>
      </c>
      <c r="K249" s="154">
        <f t="shared" si="4"/>
        <v>16390.400000000001</v>
      </c>
      <c r="L249" s="146">
        <v>0.15579999999999999</v>
      </c>
      <c r="M249" s="146">
        <v>1.1288</v>
      </c>
      <c r="N249" s="72"/>
      <c r="O249" s="177" t="str">
        <f ca="1">IF(N249="","", INDIRECT("base!"&amp;ADDRESS(MATCH(N249,base!$C$2:'base'!$C$133,0)+1,4,4)))</f>
        <v/>
      </c>
      <c r="P249" s="66"/>
      <c r="Q249" s="177" t="str">
        <f ca="1">IF(P249="","", INDIRECT("base!"&amp;ADDRESS(MATCH(CONCATENATE(N249,"|",P249),base!$G$2:'base'!$G$1817,0)+1,6,4)))</f>
        <v/>
      </c>
      <c r="R249" s="66" t="s">
        <v>3691</v>
      </c>
    </row>
    <row r="250" spans="1:18" ht="25.5" x14ac:dyDescent="0.25">
      <c r="A250" s="164">
        <v>1</v>
      </c>
      <c r="B250" s="176">
        <f>IF(AND(G250&lt;&gt;"",H250&gt;0,I250&lt;&gt;"",J250&lt;&gt;0,K250&lt;&gt;0),COUNT($B$11:B249)+1,"")</f>
        <v>239</v>
      </c>
      <c r="C250" s="188" t="s">
        <v>4534</v>
      </c>
      <c r="D250" s="188" t="s">
        <v>3792</v>
      </c>
      <c r="E250" s="197">
        <v>90696</v>
      </c>
      <c r="F250" s="179">
        <v>45546</v>
      </c>
      <c r="G250" s="193" t="s">
        <v>4535</v>
      </c>
      <c r="H250" s="180">
        <v>52.5</v>
      </c>
      <c r="I250" s="196" t="s">
        <v>3694</v>
      </c>
      <c r="J250" s="181">
        <v>138.96</v>
      </c>
      <c r="K250" s="154">
        <f t="shared" si="4"/>
        <v>7295.4</v>
      </c>
      <c r="L250" s="146">
        <v>0.21249999999999999</v>
      </c>
      <c r="M250" s="146">
        <v>1.1288</v>
      </c>
      <c r="N250" s="72"/>
      <c r="O250" s="177" t="str">
        <f ca="1">IF(N250="","", INDIRECT("base!"&amp;ADDRESS(MATCH(N250,base!$C$2:'base'!$C$133,0)+1,4,4)))</f>
        <v/>
      </c>
      <c r="P250" s="66"/>
      <c r="Q250" s="177" t="str">
        <f ca="1">IF(P250="","", INDIRECT("base!"&amp;ADDRESS(MATCH(CONCATENATE(N250,"|",P250),base!$G$2:'base'!$G$1817,0)+1,6,4)))</f>
        <v/>
      </c>
      <c r="R250" s="66" t="s">
        <v>3691</v>
      </c>
    </row>
    <row r="251" spans="1:18" ht="25.5" x14ac:dyDescent="0.25">
      <c r="A251" s="164">
        <v>1</v>
      </c>
      <c r="B251" s="176">
        <f>IF(AND(G251&lt;&gt;"",H251&gt;0,I251&lt;&gt;"",J251&lt;&gt;0,K251&lt;&gt;0),COUNT($B$11:B250)+1,"")</f>
        <v>240</v>
      </c>
      <c r="C251" s="188" t="s">
        <v>4536</v>
      </c>
      <c r="D251" s="188" t="s">
        <v>3776</v>
      </c>
      <c r="E251" s="197">
        <v>7672</v>
      </c>
      <c r="F251" s="179">
        <v>45547</v>
      </c>
      <c r="G251" s="189" t="s">
        <v>4537</v>
      </c>
      <c r="H251" s="180">
        <v>16.600000000000001</v>
      </c>
      <c r="I251" s="196" t="s">
        <v>3694</v>
      </c>
      <c r="J251" s="181">
        <v>506.2</v>
      </c>
      <c r="K251" s="154">
        <f t="shared" si="4"/>
        <v>8402.92</v>
      </c>
      <c r="L251" s="146">
        <v>0.15579999999999999</v>
      </c>
      <c r="M251" s="146">
        <v>1.1288</v>
      </c>
      <c r="N251" s="72"/>
      <c r="O251" s="177" t="str">
        <f ca="1">IF(N251="","", INDIRECT("base!"&amp;ADDRESS(MATCH(N251,base!$C$2:'base'!$C$133,0)+1,4,4)))</f>
        <v/>
      </c>
      <c r="P251" s="66"/>
      <c r="Q251" s="177" t="str">
        <f ca="1">IF(P251="","", INDIRECT("base!"&amp;ADDRESS(MATCH(CONCATENATE(N251,"|",P251),base!$G$2:'base'!$G$1817,0)+1,6,4)))</f>
        <v/>
      </c>
      <c r="R251" s="66" t="s">
        <v>3691</v>
      </c>
    </row>
    <row r="252" spans="1:18" ht="25.5" x14ac:dyDescent="0.25">
      <c r="A252" s="164">
        <v>1</v>
      </c>
      <c r="B252" s="176">
        <f>IF(AND(G252&lt;&gt;"",H252&gt;0,I252&lt;&gt;"",J252&lt;&gt;0,K252&lt;&gt;0),COUNT($B$11:B251)+1,"")</f>
        <v>241</v>
      </c>
      <c r="C252" s="188" t="s">
        <v>4538</v>
      </c>
      <c r="D252" s="188" t="s">
        <v>3776</v>
      </c>
      <c r="E252" s="197">
        <v>42576</v>
      </c>
      <c r="F252" s="179">
        <v>45536</v>
      </c>
      <c r="G252" s="189" t="s">
        <v>4539</v>
      </c>
      <c r="H252" s="180">
        <v>3</v>
      </c>
      <c r="I252" s="196" t="s">
        <v>3694</v>
      </c>
      <c r="J252" s="181">
        <v>197.02</v>
      </c>
      <c r="K252" s="154">
        <f t="shared" si="4"/>
        <v>591.05999999999995</v>
      </c>
      <c r="L252" s="146">
        <v>0.15579999999999999</v>
      </c>
      <c r="M252" s="146">
        <v>1.1288</v>
      </c>
      <c r="N252" s="72"/>
      <c r="O252" s="177" t="str">
        <f ca="1">IF(N252="","", INDIRECT("base!"&amp;ADDRESS(MATCH(N252,base!$C$2:'base'!$C$133,0)+1,4,4)))</f>
        <v/>
      </c>
      <c r="P252" s="66"/>
      <c r="Q252" s="177" t="str">
        <f ca="1">IF(P252="","", INDIRECT("base!"&amp;ADDRESS(MATCH(CONCATENATE(N252,"|",P252),base!$G$2:'base'!$G$1817,0)+1,6,4)))</f>
        <v/>
      </c>
      <c r="R252" s="66" t="s">
        <v>3691</v>
      </c>
    </row>
    <row r="253" spans="1:18" x14ac:dyDescent="0.25">
      <c r="A253" s="164">
        <v>1</v>
      </c>
      <c r="B253" s="176">
        <f>IF(AND(G253&lt;&gt;"",H253&gt;0,I253&lt;&gt;"",J253&lt;&gt;0,K253&lt;&gt;0),COUNT($B$11:B252)+1,"")</f>
        <v>242</v>
      </c>
      <c r="C253" s="188" t="s">
        <v>4540</v>
      </c>
      <c r="D253" s="188" t="s">
        <v>3800</v>
      </c>
      <c r="E253" s="197">
        <v>73740</v>
      </c>
      <c r="F253" s="179">
        <v>45537</v>
      </c>
      <c r="G253" s="189" t="s">
        <v>4541</v>
      </c>
      <c r="H253" s="180">
        <v>1</v>
      </c>
      <c r="I253" s="196" t="s">
        <v>3701</v>
      </c>
      <c r="J253" s="181">
        <v>33.5</v>
      </c>
      <c r="K253" s="154">
        <f t="shared" si="4"/>
        <v>33.5</v>
      </c>
      <c r="L253" s="146">
        <v>0.15579999999999999</v>
      </c>
      <c r="M253" s="146">
        <v>1.1288</v>
      </c>
      <c r="N253" s="72"/>
      <c r="O253" s="177" t="str">
        <f ca="1">IF(N253="","", INDIRECT("base!"&amp;ADDRESS(MATCH(N253,base!$C$2:'base'!$C$133,0)+1,4,4)))</f>
        <v/>
      </c>
      <c r="P253" s="66"/>
      <c r="Q253" s="177" t="str">
        <f ca="1">IF(P253="","", INDIRECT("base!"&amp;ADDRESS(MATCH(CONCATENATE(N253,"|",P253),base!$G$2:'base'!$G$1817,0)+1,6,4)))</f>
        <v/>
      </c>
      <c r="R253" s="66" t="s">
        <v>3691</v>
      </c>
    </row>
    <row r="254" spans="1:18" ht="25.5" x14ac:dyDescent="0.25">
      <c r="A254" s="164">
        <v>1</v>
      </c>
      <c r="B254" s="176">
        <f>IF(AND(G254&lt;&gt;"",H254&gt;0,I254&lt;&gt;"",J254&lt;&gt;0,K254&lt;&gt;0),COUNT($B$11:B253)+1,"")</f>
        <v>243</v>
      </c>
      <c r="C254" s="188" t="s">
        <v>4542</v>
      </c>
      <c r="D254" s="188" t="s">
        <v>3776</v>
      </c>
      <c r="E254" s="197">
        <v>97438</v>
      </c>
      <c r="F254" s="179">
        <v>45538</v>
      </c>
      <c r="G254" s="189" t="s">
        <v>4543</v>
      </c>
      <c r="H254" s="180">
        <v>4</v>
      </c>
      <c r="I254" s="196" t="s">
        <v>3701</v>
      </c>
      <c r="J254" s="181">
        <v>143.68</v>
      </c>
      <c r="K254" s="154">
        <f t="shared" si="4"/>
        <v>574.72</v>
      </c>
      <c r="L254" s="146">
        <v>0.21249999999999999</v>
      </c>
      <c r="M254" s="146">
        <v>1.1288</v>
      </c>
      <c r="N254" s="72"/>
      <c r="O254" s="177" t="str">
        <f ca="1">IF(N254="","", INDIRECT("base!"&amp;ADDRESS(MATCH(N254,base!$C$2:'base'!$C$133,0)+1,4,4)))</f>
        <v/>
      </c>
      <c r="P254" s="66"/>
      <c r="Q254" s="177" t="str">
        <f ca="1">IF(P254="","", INDIRECT("base!"&amp;ADDRESS(MATCH(CONCATENATE(N254,"|",P254),base!$G$2:'base'!$G$1817,0)+1,6,4)))</f>
        <v/>
      </c>
      <c r="R254" s="66" t="s">
        <v>3691</v>
      </c>
    </row>
    <row r="255" spans="1:18" x14ac:dyDescent="0.25">
      <c r="A255" s="164">
        <v>1</v>
      </c>
      <c r="B255" s="176">
        <f>IF(AND(G255&lt;&gt;"",H255&gt;0,I255&lt;&gt;"",J255&lt;&gt;0,K255&lt;&gt;0),COUNT($B$11:B254)+1,"")</f>
        <v>244</v>
      </c>
      <c r="C255" s="199" t="s">
        <v>4544</v>
      </c>
      <c r="D255" s="199" t="s">
        <v>3800</v>
      </c>
      <c r="E255" s="200" t="s">
        <v>4545</v>
      </c>
      <c r="F255" s="179">
        <v>45539</v>
      </c>
      <c r="G255" s="198" t="s">
        <v>4546</v>
      </c>
      <c r="H255" s="180">
        <v>4</v>
      </c>
      <c r="I255" s="196" t="s">
        <v>3701</v>
      </c>
      <c r="J255" s="181">
        <v>266.87</v>
      </c>
      <c r="K255" s="154">
        <f t="shared" si="4"/>
        <v>1067.48</v>
      </c>
      <c r="L255" s="146">
        <v>0.21249999999999999</v>
      </c>
      <c r="M255" s="146">
        <v>1.1288</v>
      </c>
      <c r="N255" s="72"/>
      <c r="O255" s="177" t="str">
        <f ca="1">IF(N255="","", INDIRECT("base!"&amp;ADDRESS(MATCH(N255,base!$C$2:'base'!$C$133,0)+1,4,4)))</f>
        <v/>
      </c>
      <c r="P255" s="66"/>
      <c r="Q255" s="177" t="str">
        <f ca="1">IF(P255="","", INDIRECT("base!"&amp;ADDRESS(MATCH(CONCATENATE(N255,"|",P255),base!$G$2:'base'!$G$1817,0)+1,6,4)))</f>
        <v/>
      </c>
      <c r="R255" s="66" t="s">
        <v>3691</v>
      </c>
    </row>
    <row r="256" spans="1:18" x14ac:dyDescent="0.25">
      <c r="A256" s="164">
        <v>1</v>
      </c>
      <c r="B256" s="176">
        <f>IF(AND(G256&lt;&gt;"",H256&gt;0,I256&lt;&gt;"",J256&lt;&gt;0,K256&lt;&gt;0),COUNT($B$11:B255)+1,"")</f>
        <v>245</v>
      </c>
      <c r="C256" s="199" t="s">
        <v>4547</v>
      </c>
      <c r="D256" s="199" t="s">
        <v>3800</v>
      </c>
      <c r="E256" s="200" t="s">
        <v>4548</v>
      </c>
      <c r="F256" s="179">
        <v>45540</v>
      </c>
      <c r="G256" s="198" t="s">
        <v>4549</v>
      </c>
      <c r="H256" s="180">
        <v>8</v>
      </c>
      <c r="I256" s="196" t="s">
        <v>3701</v>
      </c>
      <c r="J256" s="181">
        <v>1122.71</v>
      </c>
      <c r="K256" s="154">
        <f t="shared" si="4"/>
        <v>8981.68</v>
      </c>
      <c r="L256" s="146">
        <v>0.21249999999999999</v>
      </c>
      <c r="M256" s="146">
        <v>1.1288</v>
      </c>
      <c r="N256" s="72"/>
      <c r="O256" s="177" t="str">
        <f ca="1">IF(N256="","", INDIRECT("base!"&amp;ADDRESS(MATCH(N256,base!$C$2:'base'!$C$133,0)+1,4,4)))</f>
        <v/>
      </c>
      <c r="P256" s="66"/>
      <c r="Q256" s="177" t="str">
        <f ca="1">IF(P256="","", INDIRECT("base!"&amp;ADDRESS(MATCH(CONCATENATE(N256,"|",P256),base!$G$2:'base'!$G$1817,0)+1,6,4)))</f>
        <v/>
      </c>
      <c r="R256" s="66" t="s">
        <v>3691</v>
      </c>
    </row>
    <row r="257" spans="1:18" x14ac:dyDescent="0.25">
      <c r="A257" s="164">
        <v>1</v>
      </c>
      <c r="B257" s="176">
        <f>IF(AND(G257&lt;&gt;"",H257&gt;0,I257&lt;&gt;"",J257&lt;&gt;0,K257&lt;&gt;0),COUNT($B$11:B256)+1,"")</f>
        <v>246</v>
      </c>
      <c r="C257" s="199" t="s">
        <v>4550</v>
      </c>
      <c r="D257" s="199" t="s">
        <v>4032</v>
      </c>
      <c r="E257" s="200">
        <v>3053</v>
      </c>
      <c r="F257" s="179">
        <v>45541</v>
      </c>
      <c r="G257" s="198" t="s">
        <v>4551</v>
      </c>
      <c r="H257" s="180">
        <v>4</v>
      </c>
      <c r="I257" s="196" t="s">
        <v>3701</v>
      </c>
      <c r="J257" s="181">
        <v>80.69</v>
      </c>
      <c r="K257" s="154">
        <f t="shared" si="4"/>
        <v>322.76</v>
      </c>
      <c r="L257" s="146">
        <v>0.15579999999999999</v>
      </c>
      <c r="M257" s="146">
        <v>1.1288</v>
      </c>
      <c r="N257" s="72"/>
      <c r="O257" s="177" t="str">
        <f ca="1">IF(N257="","", INDIRECT("base!"&amp;ADDRESS(MATCH(N257,base!$C$2:'base'!$C$133,0)+1,4,4)))</f>
        <v/>
      </c>
      <c r="P257" s="66"/>
      <c r="Q257" s="177" t="str">
        <f ca="1">IF(P257="","", INDIRECT("base!"&amp;ADDRESS(MATCH(CONCATENATE(N257,"|",P257),base!$G$2:'base'!$G$1817,0)+1,6,4)))</f>
        <v/>
      </c>
      <c r="R257" s="66" t="s">
        <v>3691</v>
      </c>
    </row>
    <row r="258" spans="1:18" x14ac:dyDescent="0.25">
      <c r="A258" s="164">
        <v>1</v>
      </c>
      <c r="B258" s="176">
        <f>IF(AND(G258&lt;&gt;"",H258&gt;0,I258&lt;&gt;"",J258&lt;&gt;0,K258&lt;&gt;0),COUNT($B$11:B257)+1,"")</f>
        <v>247</v>
      </c>
      <c r="C258" s="199" t="s">
        <v>4552</v>
      </c>
      <c r="D258" s="199" t="s">
        <v>3800</v>
      </c>
      <c r="E258" s="200">
        <v>40396</v>
      </c>
      <c r="F258" s="179">
        <v>45542</v>
      </c>
      <c r="G258" s="198" t="s">
        <v>4553</v>
      </c>
      <c r="H258" s="180">
        <v>4</v>
      </c>
      <c r="I258" s="196" t="s">
        <v>3701</v>
      </c>
      <c r="J258" s="181">
        <v>33.119999999999997</v>
      </c>
      <c r="K258" s="154">
        <f t="shared" si="4"/>
        <v>132.47999999999999</v>
      </c>
      <c r="L258" s="146">
        <v>0.15579999999999999</v>
      </c>
      <c r="M258" s="146">
        <v>1.1288</v>
      </c>
      <c r="N258" s="72"/>
      <c r="O258" s="177" t="str">
        <f ca="1">IF(N258="","", INDIRECT("base!"&amp;ADDRESS(MATCH(N258,base!$C$2:'base'!$C$133,0)+1,4,4)))</f>
        <v/>
      </c>
      <c r="P258" s="66"/>
      <c r="Q258" s="177" t="str">
        <f ca="1">IF(P258="","", INDIRECT("base!"&amp;ADDRESS(MATCH(CONCATENATE(N258,"|",P258),base!$G$2:'base'!$G$1817,0)+1,6,4)))</f>
        <v/>
      </c>
      <c r="R258" s="66" t="s">
        <v>3691</v>
      </c>
    </row>
    <row r="259" spans="1:18" ht="51" x14ac:dyDescent="0.25">
      <c r="A259" s="164">
        <v>1</v>
      </c>
      <c r="B259" s="176">
        <f>IF(AND(G259&lt;&gt;"",H259&gt;0,I259&lt;&gt;"",J259&lt;&gt;0,K259&lt;&gt;0),COUNT($B$11:B258)+1,"")</f>
        <v>248</v>
      </c>
      <c r="C259" s="188" t="s">
        <v>4554</v>
      </c>
      <c r="D259" s="188" t="s">
        <v>3776</v>
      </c>
      <c r="E259" s="197">
        <v>92849</v>
      </c>
      <c r="F259" s="179">
        <v>45543</v>
      </c>
      <c r="G259" s="189" t="s">
        <v>4555</v>
      </c>
      <c r="H259" s="180">
        <v>3</v>
      </c>
      <c r="I259" s="196" t="s">
        <v>3694</v>
      </c>
      <c r="J259" s="181">
        <v>263.75</v>
      </c>
      <c r="K259" s="154">
        <f t="shared" si="4"/>
        <v>791.25</v>
      </c>
      <c r="L259" s="146">
        <v>0.21249999999999999</v>
      </c>
      <c r="M259" s="146">
        <v>1.1288</v>
      </c>
      <c r="N259" s="72"/>
      <c r="O259" s="177" t="str">
        <f ca="1">IF(N259="","", INDIRECT("base!"&amp;ADDRESS(MATCH(N259,base!$C$2:'base'!$C$133,0)+1,4,4)))</f>
        <v/>
      </c>
      <c r="P259" s="66"/>
      <c r="Q259" s="177" t="str">
        <f ca="1">IF(P259="","", INDIRECT("base!"&amp;ADDRESS(MATCH(CONCATENATE(N259,"|",P259),base!$G$2:'base'!$G$1817,0)+1,6,4)))</f>
        <v/>
      </c>
      <c r="R259" s="66" t="s">
        <v>3691</v>
      </c>
    </row>
    <row r="260" spans="1:18" ht="25.5" x14ac:dyDescent="0.25">
      <c r="A260" s="164">
        <v>1</v>
      </c>
      <c r="B260" s="176">
        <f>IF(AND(G260&lt;&gt;"",H260&gt;0,I260&lt;&gt;"",J260&lt;&gt;0,K260&lt;&gt;0),COUNT($B$11:B259)+1,"")</f>
        <v>249</v>
      </c>
      <c r="C260" s="188" t="s">
        <v>4556</v>
      </c>
      <c r="D260" s="188" t="s">
        <v>3792</v>
      </c>
      <c r="E260" s="197">
        <v>4421</v>
      </c>
      <c r="F260" s="179">
        <v>45544</v>
      </c>
      <c r="G260" s="193" t="s">
        <v>4557</v>
      </c>
      <c r="H260" s="180">
        <v>12</v>
      </c>
      <c r="I260" s="196" t="s">
        <v>3694</v>
      </c>
      <c r="J260" s="181">
        <v>355.11</v>
      </c>
      <c r="K260" s="154">
        <f t="shared" si="4"/>
        <v>4261.32</v>
      </c>
      <c r="L260" s="146">
        <v>0.21249999999999999</v>
      </c>
      <c r="M260" s="146">
        <v>1.1288</v>
      </c>
      <c r="N260" s="72"/>
      <c r="O260" s="177" t="str">
        <f ca="1">IF(N260="","", INDIRECT("base!"&amp;ADDRESS(MATCH(N260,base!$C$2:'base'!$C$133,0)+1,4,4)))</f>
        <v/>
      </c>
      <c r="P260" s="66"/>
      <c r="Q260" s="177" t="str">
        <f ca="1">IF(P260="","", INDIRECT("base!"&amp;ADDRESS(MATCH(CONCATENATE(N260,"|",P260),base!$G$2:'base'!$G$1817,0)+1,6,4)))</f>
        <v/>
      </c>
      <c r="R260" s="66" t="s">
        <v>3691</v>
      </c>
    </row>
    <row r="261" spans="1:18" ht="25.5" x14ac:dyDescent="0.25">
      <c r="A261" s="164">
        <v>1</v>
      </c>
      <c r="B261" s="176">
        <f>IF(AND(G261&lt;&gt;"",H261&gt;0,I261&lt;&gt;"",J261&lt;&gt;0,K261&lt;&gt;0),COUNT($B$11:B260)+1,"")</f>
        <v>250</v>
      </c>
      <c r="C261" s="188" t="s">
        <v>4558</v>
      </c>
      <c r="D261" s="188" t="s">
        <v>3800</v>
      </c>
      <c r="E261" s="197" t="s">
        <v>4559</v>
      </c>
      <c r="F261" s="179">
        <v>45545</v>
      </c>
      <c r="G261" s="193" t="s">
        <v>4560</v>
      </c>
      <c r="H261" s="180">
        <v>285.39999999999998</v>
      </c>
      <c r="I261" s="196" t="s">
        <v>3694</v>
      </c>
      <c r="J261" s="181">
        <v>344.67</v>
      </c>
      <c r="K261" s="154">
        <f t="shared" si="4"/>
        <v>98368.82</v>
      </c>
      <c r="L261" s="146">
        <v>0.21249999999999999</v>
      </c>
      <c r="M261" s="146">
        <v>1.1288</v>
      </c>
      <c r="N261" s="72"/>
      <c r="O261" s="177" t="str">
        <f ca="1">IF(N261="","", INDIRECT("base!"&amp;ADDRESS(MATCH(N261,base!$C$2:'base'!$C$133,0)+1,4,4)))</f>
        <v/>
      </c>
      <c r="P261" s="66"/>
      <c r="Q261" s="177" t="str">
        <f ca="1">IF(P261="","", INDIRECT("base!"&amp;ADDRESS(MATCH(CONCATENATE(N261,"|",P261),base!$G$2:'base'!$G$1817,0)+1,6,4)))</f>
        <v/>
      </c>
      <c r="R261" s="66" t="s">
        <v>3691</v>
      </c>
    </row>
    <row r="262" spans="1:18" ht="25.5" x14ac:dyDescent="0.25">
      <c r="A262" s="164">
        <v>1</v>
      </c>
      <c r="B262" s="176">
        <f>IF(AND(G262&lt;&gt;"",H262&gt;0,I262&lt;&gt;"",J262&lt;&gt;0,K262&lt;&gt;0),COUNT($B$11:B261)+1,"")</f>
        <v>251</v>
      </c>
      <c r="C262" s="188" t="s">
        <v>4561</v>
      </c>
      <c r="D262" s="188" t="s">
        <v>3800</v>
      </c>
      <c r="E262" s="197" t="s">
        <v>4562</v>
      </c>
      <c r="F262" s="179">
        <v>45546</v>
      </c>
      <c r="G262" s="193" t="s">
        <v>4563</v>
      </c>
      <c r="H262" s="180">
        <v>17.899999999999999</v>
      </c>
      <c r="I262" s="196" t="s">
        <v>3694</v>
      </c>
      <c r="J262" s="181">
        <v>437.34</v>
      </c>
      <c r="K262" s="154">
        <f t="shared" si="4"/>
        <v>7828.39</v>
      </c>
      <c r="L262" s="146">
        <v>0.21249999999999999</v>
      </c>
      <c r="M262" s="146">
        <v>1.1288</v>
      </c>
      <c r="N262" s="72"/>
      <c r="O262" s="177" t="str">
        <f ca="1">IF(N262="","", INDIRECT("base!"&amp;ADDRESS(MATCH(N262,base!$C$2:'base'!$C$133,0)+1,4,4)))</f>
        <v/>
      </c>
      <c r="P262" s="66"/>
      <c r="Q262" s="177" t="str">
        <f ca="1">IF(P262="","", INDIRECT("base!"&amp;ADDRESS(MATCH(CONCATENATE(N262,"|",P262),base!$G$2:'base'!$G$1817,0)+1,6,4)))</f>
        <v/>
      </c>
      <c r="R262" s="66" t="s">
        <v>3691</v>
      </c>
    </row>
    <row r="263" spans="1:18" x14ac:dyDescent="0.25">
      <c r="A263" s="164">
        <v>1</v>
      </c>
      <c r="B263" s="176">
        <f>IF(AND(G263&lt;&gt;"",H263&gt;0,I263&lt;&gt;"",J263&lt;&gt;0,K263&lt;&gt;0),COUNT($B$11:B262)+1,"")</f>
        <v>252</v>
      </c>
      <c r="C263" s="199" t="s">
        <v>4564</v>
      </c>
      <c r="D263" s="188" t="s">
        <v>3800</v>
      </c>
      <c r="E263" s="200" t="s">
        <v>4565</v>
      </c>
      <c r="F263" s="179">
        <v>45547</v>
      </c>
      <c r="G263" s="198" t="s">
        <v>4566</v>
      </c>
      <c r="H263" s="180">
        <v>4</v>
      </c>
      <c r="I263" s="196" t="s">
        <v>3701</v>
      </c>
      <c r="J263" s="181">
        <v>684.1</v>
      </c>
      <c r="K263" s="154">
        <f t="shared" si="4"/>
        <v>2736.4</v>
      </c>
      <c r="L263" s="146">
        <v>0.21249999999999999</v>
      </c>
      <c r="M263" s="146">
        <v>1.1288</v>
      </c>
      <c r="N263" s="72"/>
      <c r="O263" s="177" t="str">
        <f ca="1">IF(N263="","", INDIRECT("base!"&amp;ADDRESS(MATCH(N263,base!$C$2:'base'!$C$133,0)+1,4,4)))</f>
        <v/>
      </c>
      <c r="P263" s="66"/>
      <c r="Q263" s="177" t="str">
        <f ca="1">IF(P263="","", INDIRECT("base!"&amp;ADDRESS(MATCH(CONCATENATE(N263,"|",P263),base!$G$2:'base'!$G$1817,0)+1,6,4)))</f>
        <v/>
      </c>
      <c r="R263" s="66" t="s">
        <v>3691</v>
      </c>
    </row>
    <row r="264" spans="1:18" ht="25.5" x14ac:dyDescent="0.25">
      <c r="A264" s="164">
        <v>1</v>
      </c>
      <c r="B264" s="176">
        <f>IF(AND(G264&lt;&gt;"",H264&gt;0,I264&lt;&gt;"",J264&lt;&gt;0,K264&lt;&gt;0),COUNT($B$11:B263)+1,"")</f>
        <v>253</v>
      </c>
      <c r="C264" s="188" t="s">
        <v>4567</v>
      </c>
      <c r="D264" s="188" t="s">
        <v>3800</v>
      </c>
      <c r="E264" s="197" t="s">
        <v>4568</v>
      </c>
      <c r="F264" s="179">
        <v>45536</v>
      </c>
      <c r="G264" s="193" t="s">
        <v>4569</v>
      </c>
      <c r="H264" s="180">
        <v>4</v>
      </c>
      <c r="I264" s="196" t="s">
        <v>3701</v>
      </c>
      <c r="J264" s="181">
        <v>1496.21</v>
      </c>
      <c r="K264" s="154">
        <f t="shared" si="4"/>
        <v>5984.84</v>
      </c>
      <c r="L264" s="146">
        <v>0.21249999999999999</v>
      </c>
      <c r="M264" s="146">
        <v>1.1288</v>
      </c>
      <c r="N264" s="72"/>
      <c r="O264" s="177" t="str">
        <f ca="1">IF(N264="","", INDIRECT("base!"&amp;ADDRESS(MATCH(N264,base!$C$2:'base'!$C$133,0)+1,4,4)))</f>
        <v/>
      </c>
      <c r="P264" s="66"/>
      <c r="Q264" s="177" t="str">
        <f ca="1">IF(P264="","", INDIRECT("base!"&amp;ADDRESS(MATCH(CONCATENATE(N264,"|",P264),base!$G$2:'base'!$G$1817,0)+1,6,4)))</f>
        <v/>
      </c>
      <c r="R264" s="66" t="s">
        <v>3691</v>
      </c>
    </row>
    <row r="265" spans="1:18" ht="25.5" x14ac:dyDescent="0.25">
      <c r="A265" s="164">
        <v>1</v>
      </c>
      <c r="B265" s="176">
        <f>IF(AND(G265&lt;&gt;"",H265&gt;0,I265&lt;&gt;"",J265&lt;&gt;0,K265&lt;&gt;0),COUNT($B$11:B264)+1,"")</f>
        <v>254</v>
      </c>
      <c r="C265" s="199" t="s">
        <v>4570</v>
      </c>
      <c r="D265" s="188" t="s">
        <v>3800</v>
      </c>
      <c r="E265" s="200" t="s">
        <v>4571</v>
      </c>
      <c r="F265" s="179">
        <v>45537</v>
      </c>
      <c r="G265" s="198" t="s">
        <v>4572</v>
      </c>
      <c r="H265" s="180">
        <v>4</v>
      </c>
      <c r="I265" s="196" t="s">
        <v>3701</v>
      </c>
      <c r="J265" s="181">
        <v>384.68</v>
      </c>
      <c r="K265" s="154">
        <f t="shared" si="4"/>
        <v>1538.72</v>
      </c>
      <c r="L265" s="146">
        <v>0.21249999999999999</v>
      </c>
      <c r="M265" s="146">
        <v>1.1288</v>
      </c>
      <c r="N265" s="72"/>
      <c r="O265" s="177" t="str">
        <f ca="1">IF(N265="","", INDIRECT("base!"&amp;ADDRESS(MATCH(N265,base!$C$2:'base'!$C$133,0)+1,4,4)))</f>
        <v/>
      </c>
      <c r="P265" s="66"/>
      <c r="Q265" s="177" t="str">
        <f ca="1">IF(P265="","", INDIRECT("base!"&amp;ADDRESS(MATCH(CONCATENATE(N265,"|",P265),base!$G$2:'base'!$G$1817,0)+1,6,4)))</f>
        <v/>
      </c>
      <c r="R265" s="66" t="s">
        <v>3691</v>
      </c>
    </row>
    <row r="266" spans="1:18" x14ac:dyDescent="0.25">
      <c r="A266" s="164">
        <v>1</v>
      </c>
      <c r="B266" s="176">
        <f>IF(AND(G266&lt;&gt;"",H266&gt;0,I266&lt;&gt;"",J266&lt;&gt;0,K266&lt;&gt;0),COUNT($B$11:B265)+1,"")</f>
        <v>255</v>
      </c>
      <c r="C266" s="188" t="s">
        <v>4573</v>
      </c>
      <c r="D266" s="188" t="s">
        <v>3800</v>
      </c>
      <c r="E266" s="197" t="s">
        <v>4574</v>
      </c>
      <c r="F266" s="179">
        <v>45538</v>
      </c>
      <c r="G266" s="193" t="s">
        <v>4575</v>
      </c>
      <c r="H266" s="180">
        <v>4</v>
      </c>
      <c r="I266" s="196" t="s">
        <v>3701</v>
      </c>
      <c r="J266" s="181">
        <v>559.49</v>
      </c>
      <c r="K266" s="154">
        <f t="shared" si="4"/>
        <v>2237.96</v>
      </c>
      <c r="L266" s="146">
        <v>0.21249999999999999</v>
      </c>
      <c r="M266" s="146">
        <v>1.1288</v>
      </c>
      <c r="N266" s="72"/>
      <c r="O266" s="177" t="str">
        <f ca="1">IF(N266="","", INDIRECT("base!"&amp;ADDRESS(MATCH(N266,base!$C$2:'base'!$C$133,0)+1,4,4)))</f>
        <v/>
      </c>
      <c r="P266" s="66"/>
      <c r="Q266" s="177" t="str">
        <f ca="1">IF(P266="","", INDIRECT("base!"&amp;ADDRESS(MATCH(CONCATENATE(N266,"|",P266),base!$G$2:'base'!$G$1817,0)+1,6,4)))</f>
        <v/>
      </c>
      <c r="R266" s="66" t="s">
        <v>3691</v>
      </c>
    </row>
    <row r="267" spans="1:18" ht="25.5" x14ac:dyDescent="0.25">
      <c r="A267" s="164">
        <v>1</v>
      </c>
      <c r="B267" s="176">
        <f>IF(AND(G267&lt;&gt;"",H267&gt;0,I267&lt;&gt;"",J267&lt;&gt;0,K267&lt;&gt;0),COUNT($B$11:B266)+1,"")</f>
        <v>256</v>
      </c>
      <c r="C267" s="188" t="s">
        <v>4576</v>
      </c>
      <c r="D267" s="188" t="s">
        <v>3800</v>
      </c>
      <c r="E267" s="200" t="s">
        <v>4577</v>
      </c>
      <c r="F267" s="179">
        <v>45539</v>
      </c>
      <c r="G267" s="198" t="s">
        <v>4578</v>
      </c>
      <c r="H267" s="180">
        <v>54</v>
      </c>
      <c r="I267" s="196" t="s">
        <v>3701</v>
      </c>
      <c r="J267" s="181">
        <v>272.77</v>
      </c>
      <c r="K267" s="154">
        <f t="shared" si="4"/>
        <v>14729.58</v>
      </c>
      <c r="L267" s="146">
        <v>0.21249999999999999</v>
      </c>
      <c r="M267" s="146">
        <v>1.1288</v>
      </c>
      <c r="N267" s="72"/>
      <c r="O267" s="177" t="str">
        <f ca="1">IF(N267="","", INDIRECT("base!"&amp;ADDRESS(MATCH(N267,base!$C$2:'base'!$C$133,0)+1,4,4)))</f>
        <v/>
      </c>
      <c r="P267" s="66"/>
      <c r="Q267" s="177" t="str">
        <f ca="1">IF(P267="","", INDIRECT("base!"&amp;ADDRESS(MATCH(CONCATENATE(N267,"|",P267),base!$G$2:'base'!$G$1817,0)+1,6,4)))</f>
        <v/>
      </c>
      <c r="R267" s="66" t="s">
        <v>3691</v>
      </c>
    </row>
    <row r="268" spans="1:18" ht="25.5" x14ac:dyDescent="0.25">
      <c r="A268" s="164">
        <v>1</v>
      </c>
      <c r="B268" s="176">
        <f>IF(AND(G268&lt;&gt;"",H268&gt;0,I268&lt;&gt;"",J268&lt;&gt;0,K268&lt;&gt;0),COUNT($B$11:B267)+1,"")</f>
        <v>257</v>
      </c>
      <c r="C268" s="188" t="s">
        <v>4579</v>
      </c>
      <c r="D268" s="188" t="s">
        <v>3800</v>
      </c>
      <c r="E268" s="200" t="s">
        <v>4580</v>
      </c>
      <c r="F268" s="179">
        <v>45540</v>
      </c>
      <c r="G268" s="198" t="s">
        <v>4581</v>
      </c>
      <c r="H268" s="180">
        <v>7</v>
      </c>
      <c r="I268" s="196" t="s">
        <v>3701</v>
      </c>
      <c r="J268" s="181">
        <v>309.8</v>
      </c>
      <c r="K268" s="154">
        <f t="shared" si="4"/>
        <v>2168.6</v>
      </c>
      <c r="L268" s="146">
        <v>0.21249999999999999</v>
      </c>
      <c r="M268" s="146">
        <v>1.1288</v>
      </c>
      <c r="N268" s="72"/>
      <c r="O268" s="177" t="str">
        <f ca="1">IF(N268="","", INDIRECT("base!"&amp;ADDRESS(MATCH(N268,base!$C$2:'base'!$C$133,0)+1,4,4)))</f>
        <v/>
      </c>
      <c r="P268" s="66"/>
      <c r="Q268" s="177" t="str">
        <f ca="1">IF(P268="","", INDIRECT("base!"&amp;ADDRESS(MATCH(CONCATENATE(N268,"|",P268),base!$G$2:'base'!$G$1817,0)+1,6,4)))</f>
        <v/>
      </c>
      <c r="R268" s="66" t="s">
        <v>3691</v>
      </c>
    </row>
    <row r="269" spans="1:18" x14ac:dyDescent="0.25">
      <c r="A269" s="164">
        <v>1</v>
      </c>
      <c r="B269" s="176">
        <f>IF(AND(G269&lt;&gt;"",H269&gt;0,I269&lt;&gt;"",J269&lt;&gt;0,K269&lt;&gt;0),COUNT($B$11:B268)+1,"")</f>
        <v>258</v>
      </c>
      <c r="C269" s="199" t="s">
        <v>4582</v>
      </c>
      <c r="D269" s="199" t="s">
        <v>3792</v>
      </c>
      <c r="E269" s="200">
        <v>13988</v>
      </c>
      <c r="F269" s="179">
        <v>45541</v>
      </c>
      <c r="G269" s="201" t="s">
        <v>4583</v>
      </c>
      <c r="H269" s="180">
        <v>2</v>
      </c>
      <c r="I269" s="196" t="s">
        <v>3701</v>
      </c>
      <c r="J269" s="181">
        <v>1681.09</v>
      </c>
      <c r="K269" s="154">
        <f t="shared" si="4"/>
        <v>3362.18</v>
      </c>
      <c r="L269" s="146">
        <v>0.21249999999999999</v>
      </c>
      <c r="M269" s="146">
        <v>1.1288</v>
      </c>
      <c r="N269" s="72"/>
      <c r="O269" s="177" t="str">
        <f ca="1">IF(N269="","", INDIRECT("base!"&amp;ADDRESS(MATCH(N269,base!$C$2:'base'!$C$133,0)+1,4,4)))</f>
        <v/>
      </c>
      <c r="P269" s="66"/>
      <c r="Q269" s="177" t="str">
        <f ca="1">IF(P269="","", INDIRECT("base!"&amp;ADDRESS(MATCH(CONCATENATE(N269,"|",P269),base!$G$2:'base'!$G$1817,0)+1,6,4)))</f>
        <v/>
      </c>
      <c r="R269" s="66" t="s">
        <v>3691</v>
      </c>
    </row>
    <row r="270" spans="1:18" x14ac:dyDescent="0.25">
      <c r="A270" s="164">
        <v>1</v>
      </c>
      <c r="B270" s="176">
        <f>IF(AND(G270&lt;&gt;"",H270&gt;0,I270&lt;&gt;"",J270&lt;&gt;0,K270&lt;&gt;0),COUNT($B$11:B269)+1,"")</f>
        <v>259</v>
      </c>
      <c r="C270" s="199" t="s">
        <v>4584</v>
      </c>
      <c r="D270" s="199" t="s">
        <v>3985</v>
      </c>
      <c r="E270" s="200">
        <v>80581</v>
      </c>
      <c r="F270" s="179">
        <v>45542</v>
      </c>
      <c r="G270" s="198" t="s">
        <v>4585</v>
      </c>
      <c r="H270" s="180">
        <v>54</v>
      </c>
      <c r="I270" s="196" t="s">
        <v>3701</v>
      </c>
      <c r="J270" s="181">
        <v>12.71</v>
      </c>
      <c r="K270" s="154">
        <f t="shared" si="4"/>
        <v>686.34</v>
      </c>
      <c r="L270" s="146">
        <v>0.21249999999999999</v>
      </c>
      <c r="M270" s="146">
        <v>1.1288</v>
      </c>
      <c r="N270" s="72"/>
      <c r="O270" s="177" t="str">
        <f ca="1">IF(N270="","", INDIRECT("base!"&amp;ADDRESS(MATCH(N270,base!$C$2:'base'!$C$133,0)+1,4,4)))</f>
        <v/>
      </c>
      <c r="P270" s="66"/>
      <c r="Q270" s="177" t="str">
        <f ca="1">IF(P270="","", INDIRECT("base!"&amp;ADDRESS(MATCH(CONCATENATE(N270,"|",P270),base!$G$2:'base'!$G$1817,0)+1,6,4)))</f>
        <v/>
      </c>
      <c r="R270" s="66" t="s">
        <v>3691</v>
      </c>
    </row>
    <row r="271" spans="1:18" x14ac:dyDescent="0.25">
      <c r="A271" s="164">
        <v>1</v>
      </c>
      <c r="B271" s="176">
        <f>IF(AND(G271&lt;&gt;"",H271&gt;0,I271&lt;&gt;"",J271&lt;&gt;0,K271&lt;&gt;0),COUNT($B$11:B270)+1,"")</f>
        <v>260</v>
      </c>
      <c r="C271" s="199" t="s">
        <v>4586</v>
      </c>
      <c r="D271" s="199" t="s">
        <v>3985</v>
      </c>
      <c r="E271" s="200">
        <v>82401</v>
      </c>
      <c r="F271" s="179">
        <v>45543</v>
      </c>
      <c r="G271" s="198" t="s">
        <v>4587</v>
      </c>
      <c r="H271" s="180">
        <v>7</v>
      </c>
      <c r="I271" s="196" t="s">
        <v>3701</v>
      </c>
      <c r="J271" s="181">
        <v>7.82</v>
      </c>
      <c r="K271" s="154">
        <f t="shared" si="4"/>
        <v>54.74</v>
      </c>
      <c r="L271" s="146">
        <v>0.21249999999999999</v>
      </c>
      <c r="M271" s="146">
        <v>1.1288</v>
      </c>
      <c r="N271" s="72"/>
      <c r="O271" s="177" t="str">
        <f ca="1">IF(N271="","", INDIRECT("base!"&amp;ADDRESS(MATCH(N271,base!$C$2:'base'!$C$133,0)+1,4,4)))</f>
        <v/>
      </c>
      <c r="P271" s="66"/>
      <c r="Q271" s="177" t="str">
        <f ca="1">IF(P271="","", INDIRECT("base!"&amp;ADDRESS(MATCH(CONCATENATE(N271,"|",P271),base!$G$2:'base'!$G$1817,0)+1,6,4)))</f>
        <v/>
      </c>
      <c r="R271" s="66" t="s">
        <v>3691</v>
      </c>
    </row>
    <row r="272" spans="1:18" x14ac:dyDescent="0.25">
      <c r="A272" s="164">
        <v>1</v>
      </c>
      <c r="B272" s="176">
        <f>IF(AND(G272&lt;&gt;"",H272&gt;0,I272&lt;&gt;"",J272&lt;&gt;0,K272&lt;&gt;0),COUNT($B$11:B271)+1,"")</f>
        <v>261</v>
      </c>
      <c r="C272" s="188" t="s">
        <v>4588</v>
      </c>
      <c r="D272" s="188" t="s">
        <v>4032</v>
      </c>
      <c r="E272" s="197">
        <v>190074</v>
      </c>
      <c r="F272" s="179">
        <v>45544</v>
      </c>
      <c r="G272" s="189" t="s">
        <v>4589</v>
      </c>
      <c r="H272" s="180">
        <v>2</v>
      </c>
      <c r="I272" s="196" t="s">
        <v>3701</v>
      </c>
      <c r="J272" s="181">
        <v>20.61</v>
      </c>
      <c r="K272" s="154">
        <f t="shared" si="4"/>
        <v>41.22</v>
      </c>
      <c r="L272" s="146">
        <v>0.21249999999999999</v>
      </c>
      <c r="M272" s="146">
        <v>1.1288</v>
      </c>
      <c r="N272" s="72"/>
      <c r="O272" s="177" t="str">
        <f ca="1">IF(N272="","", INDIRECT("base!"&amp;ADDRESS(MATCH(N272,base!$C$2:'base'!$C$133,0)+1,4,4)))</f>
        <v/>
      </c>
      <c r="P272" s="66"/>
      <c r="Q272" s="177" t="str">
        <f ca="1">IF(P272="","", INDIRECT("base!"&amp;ADDRESS(MATCH(CONCATENATE(N272,"|",P272),base!$G$2:'base'!$G$1817,0)+1,6,4)))</f>
        <v/>
      </c>
      <c r="R272" s="66" t="s">
        <v>3691</v>
      </c>
    </row>
    <row r="273" spans="1:18" x14ac:dyDescent="0.25">
      <c r="A273" s="164">
        <v>1</v>
      </c>
      <c r="B273" s="176">
        <f>IF(AND(G273&lt;&gt;"",H273&gt;0,I273&lt;&gt;"",J273&lt;&gt;0,K273&lt;&gt;0),COUNT($B$11:B272)+1,"")</f>
        <v>262</v>
      </c>
      <c r="C273" s="188" t="s">
        <v>4590</v>
      </c>
      <c r="D273" s="188" t="s">
        <v>3792</v>
      </c>
      <c r="E273" s="197">
        <v>4883</v>
      </c>
      <c r="F273" s="179">
        <v>45545</v>
      </c>
      <c r="G273" s="193" t="s">
        <v>4591</v>
      </c>
      <c r="H273" s="180">
        <v>1</v>
      </c>
      <c r="I273" s="196" t="s">
        <v>3701</v>
      </c>
      <c r="J273" s="181">
        <v>777.81</v>
      </c>
      <c r="K273" s="154">
        <f t="shared" si="4"/>
        <v>777.81</v>
      </c>
      <c r="L273" s="146">
        <v>0.21249999999999999</v>
      </c>
      <c r="M273" s="146">
        <v>1.1288</v>
      </c>
      <c r="N273" s="72"/>
      <c r="O273" s="177" t="str">
        <f ca="1">IF(N273="","", INDIRECT("base!"&amp;ADDRESS(MATCH(N273,base!$C$2:'base'!$C$133,0)+1,4,4)))</f>
        <v/>
      </c>
      <c r="P273" s="66"/>
      <c r="Q273" s="177" t="str">
        <f ca="1">IF(P273="","", INDIRECT("base!"&amp;ADDRESS(MATCH(CONCATENATE(N273,"|",P273),base!$G$2:'base'!$G$1817,0)+1,6,4)))</f>
        <v/>
      </c>
      <c r="R273" s="66" t="s">
        <v>3691</v>
      </c>
    </row>
    <row r="274" spans="1:18" ht="38.25" x14ac:dyDescent="0.25">
      <c r="A274" s="164">
        <v>1</v>
      </c>
      <c r="B274" s="176">
        <f>IF(AND(G274&lt;&gt;"",H274&gt;0,I274&lt;&gt;"",J274&lt;&gt;0,K274&lt;&gt;0),COUNT($B$11:B273)+1,"")</f>
        <v>263</v>
      </c>
      <c r="C274" s="188" t="s">
        <v>4592</v>
      </c>
      <c r="D274" s="188" t="s">
        <v>3776</v>
      </c>
      <c r="E274" s="197">
        <v>98055</v>
      </c>
      <c r="F274" s="179">
        <v>45546</v>
      </c>
      <c r="G274" s="189" t="s">
        <v>4593</v>
      </c>
      <c r="H274" s="180">
        <v>3</v>
      </c>
      <c r="I274" s="196" t="s">
        <v>3701</v>
      </c>
      <c r="J274" s="181">
        <v>7588.4</v>
      </c>
      <c r="K274" s="154">
        <f t="shared" si="4"/>
        <v>22765.200000000001</v>
      </c>
      <c r="L274" s="146">
        <v>0.21249999999999999</v>
      </c>
      <c r="M274" s="146">
        <v>1.1288</v>
      </c>
      <c r="N274" s="72"/>
      <c r="O274" s="177" t="str">
        <f ca="1">IF(N274="","", INDIRECT("base!"&amp;ADDRESS(MATCH(N274,base!$C$2:'base'!$C$133,0)+1,4,4)))</f>
        <v/>
      </c>
      <c r="P274" s="66"/>
      <c r="Q274" s="177" t="str">
        <f ca="1">IF(P274="","", INDIRECT("base!"&amp;ADDRESS(MATCH(CONCATENATE(N274,"|",P274),base!$G$2:'base'!$G$1817,0)+1,6,4)))</f>
        <v/>
      </c>
      <c r="R274" s="66" t="s">
        <v>3691</v>
      </c>
    </row>
    <row r="275" spans="1:18" ht="38.25" x14ac:dyDescent="0.25">
      <c r="A275" s="164">
        <v>1</v>
      </c>
      <c r="B275" s="176">
        <f>IF(AND(G275&lt;&gt;"",H275&gt;0,I275&lt;&gt;"",J275&lt;&gt;0,K275&lt;&gt;0),COUNT($B$11:B274)+1,"")</f>
        <v>264</v>
      </c>
      <c r="C275" s="188" t="s">
        <v>4594</v>
      </c>
      <c r="D275" s="188" t="s">
        <v>3776</v>
      </c>
      <c r="E275" s="197">
        <v>98061</v>
      </c>
      <c r="F275" s="179">
        <v>45547</v>
      </c>
      <c r="G275" s="189" t="s">
        <v>4595</v>
      </c>
      <c r="H275" s="180">
        <v>3</v>
      </c>
      <c r="I275" s="196" t="s">
        <v>3701</v>
      </c>
      <c r="J275" s="181">
        <v>8993.67</v>
      </c>
      <c r="K275" s="154">
        <f t="shared" si="4"/>
        <v>26981.01</v>
      </c>
      <c r="L275" s="146">
        <v>0.21249999999999999</v>
      </c>
      <c r="M275" s="146">
        <v>1.1288</v>
      </c>
      <c r="N275" s="72"/>
      <c r="O275" s="177" t="str">
        <f ca="1">IF(N275="","", INDIRECT("base!"&amp;ADDRESS(MATCH(N275,base!$C$2:'base'!$C$133,0)+1,4,4)))</f>
        <v/>
      </c>
      <c r="P275" s="66"/>
      <c r="Q275" s="177" t="str">
        <f ca="1">IF(P275="","", INDIRECT("base!"&amp;ADDRESS(MATCH(CONCATENATE(N275,"|",P275),base!$G$2:'base'!$G$1817,0)+1,6,4)))</f>
        <v/>
      </c>
      <c r="R275" s="66" t="s">
        <v>3691</v>
      </c>
    </row>
    <row r="276" spans="1:18" ht="38.25" x14ac:dyDescent="0.25">
      <c r="A276" s="164">
        <v>1</v>
      </c>
      <c r="B276" s="176">
        <f>IF(AND(G276&lt;&gt;"",H276&gt;0,I276&lt;&gt;"",J276&lt;&gt;0,K276&lt;&gt;0),COUNT($B$11:B275)+1,"")</f>
        <v>265</v>
      </c>
      <c r="C276" s="188" t="s">
        <v>4596</v>
      </c>
      <c r="D276" s="199" t="s">
        <v>3776</v>
      </c>
      <c r="E276" s="200">
        <v>89021</v>
      </c>
      <c r="F276" s="179">
        <v>45536</v>
      </c>
      <c r="G276" s="198" t="s">
        <v>4597</v>
      </c>
      <c r="H276" s="180">
        <v>4</v>
      </c>
      <c r="I276" s="196" t="s">
        <v>3701</v>
      </c>
      <c r="J276" s="181">
        <v>19638.78</v>
      </c>
      <c r="K276" s="154">
        <f t="shared" si="4"/>
        <v>78555.12</v>
      </c>
      <c r="L276" s="146">
        <v>0.21249999999999999</v>
      </c>
      <c r="M276" s="146">
        <v>1.1288</v>
      </c>
      <c r="N276" s="72"/>
      <c r="O276" s="177" t="str">
        <f ca="1">IF(N276="","", INDIRECT("base!"&amp;ADDRESS(MATCH(N276,base!$C$2:'base'!$C$133,0)+1,4,4)))</f>
        <v/>
      </c>
      <c r="P276" s="66"/>
      <c r="Q276" s="177" t="str">
        <f ca="1">IF(P276="","", INDIRECT("base!"&amp;ADDRESS(MATCH(CONCATENATE(N276,"|",P276),base!$G$2:'base'!$G$1817,0)+1,6,4)))</f>
        <v/>
      </c>
      <c r="R276" s="66" t="s">
        <v>3691</v>
      </c>
    </row>
    <row r="277" spans="1:18" ht="38.25" x14ac:dyDescent="0.25">
      <c r="A277" s="164">
        <v>1</v>
      </c>
      <c r="B277" s="176">
        <f>IF(AND(G277&lt;&gt;"",H277&gt;0,I277&lt;&gt;"",J277&lt;&gt;0,K277&lt;&gt;0),COUNT($B$11:B276)+1,"")</f>
        <v>266</v>
      </c>
      <c r="C277" s="188" t="s">
        <v>4598</v>
      </c>
      <c r="D277" s="188" t="s">
        <v>3776</v>
      </c>
      <c r="E277" s="197">
        <v>94794</v>
      </c>
      <c r="F277" s="179">
        <v>45537</v>
      </c>
      <c r="G277" s="189" t="s">
        <v>4038</v>
      </c>
      <c r="H277" s="180">
        <v>16</v>
      </c>
      <c r="I277" s="196" t="s">
        <v>3701</v>
      </c>
      <c r="J277" s="181">
        <v>240.82</v>
      </c>
      <c r="K277" s="154">
        <f t="shared" si="4"/>
        <v>3853.12</v>
      </c>
      <c r="L277" s="146">
        <v>0.21249999999999999</v>
      </c>
      <c r="M277" s="146">
        <v>1.1288</v>
      </c>
      <c r="N277" s="72"/>
      <c r="O277" s="177" t="str">
        <f ca="1">IF(N277="","", INDIRECT("base!"&amp;ADDRESS(MATCH(N277,base!$C$2:'base'!$C$133,0)+1,4,4)))</f>
        <v/>
      </c>
      <c r="P277" s="66"/>
      <c r="Q277" s="177" t="str">
        <f ca="1">IF(P277="","", INDIRECT("base!"&amp;ADDRESS(MATCH(CONCATENATE(N277,"|",P277),base!$G$2:'base'!$G$1817,0)+1,6,4)))</f>
        <v/>
      </c>
      <c r="R277" s="66" t="s">
        <v>3691</v>
      </c>
    </row>
    <row r="278" spans="1:18" ht="38.25" x14ac:dyDescent="0.25">
      <c r="A278" s="164">
        <v>1</v>
      </c>
      <c r="B278" s="176">
        <f>IF(AND(G278&lt;&gt;"",H278&gt;0,I278&lt;&gt;"",J278&lt;&gt;0,K278&lt;&gt;0),COUNT($B$11:B277)+1,"")</f>
        <v>267</v>
      </c>
      <c r="C278" s="188" t="s">
        <v>4599</v>
      </c>
      <c r="D278" s="188" t="s">
        <v>3776</v>
      </c>
      <c r="E278" s="197">
        <v>94793</v>
      </c>
      <c r="F278" s="179">
        <v>45538</v>
      </c>
      <c r="G278" s="189" t="s">
        <v>4600</v>
      </c>
      <c r="H278" s="180">
        <v>11</v>
      </c>
      <c r="I278" s="196" t="s">
        <v>3701</v>
      </c>
      <c r="J278" s="181">
        <v>227.35</v>
      </c>
      <c r="K278" s="154">
        <f t="shared" si="4"/>
        <v>2500.85</v>
      </c>
      <c r="L278" s="146">
        <v>0.21249999999999999</v>
      </c>
      <c r="M278" s="146">
        <v>1.1288</v>
      </c>
      <c r="N278" s="72"/>
      <c r="O278" s="177" t="str">
        <f ca="1">IF(N278="","", INDIRECT("base!"&amp;ADDRESS(MATCH(N278,base!$C$2:'base'!$C$133,0)+1,4,4)))</f>
        <v/>
      </c>
      <c r="P278" s="66"/>
      <c r="Q278" s="177" t="str">
        <f ca="1">IF(P278="","", INDIRECT("base!"&amp;ADDRESS(MATCH(CONCATENATE(N278,"|",P278),base!$G$2:'base'!$G$1817,0)+1,6,4)))</f>
        <v/>
      </c>
      <c r="R278" s="66" t="s">
        <v>3691</v>
      </c>
    </row>
    <row r="279" spans="1:18" ht="38.25" x14ac:dyDescent="0.25">
      <c r="A279" s="164">
        <v>1</v>
      </c>
      <c r="B279" s="176">
        <f>IF(AND(G279&lt;&gt;"",H279&gt;0,I279&lt;&gt;"",J279&lt;&gt;0,K279&lt;&gt;0),COUNT($B$11:B278)+1,"")</f>
        <v>268</v>
      </c>
      <c r="C279" s="188" t="s">
        <v>4601</v>
      </c>
      <c r="D279" s="188" t="s">
        <v>3776</v>
      </c>
      <c r="E279" s="197">
        <v>94792</v>
      </c>
      <c r="F279" s="179">
        <v>45539</v>
      </c>
      <c r="G279" s="189" t="s">
        <v>4037</v>
      </c>
      <c r="H279" s="180">
        <v>10</v>
      </c>
      <c r="I279" s="196" t="s">
        <v>3701</v>
      </c>
      <c r="J279" s="181">
        <v>165.73</v>
      </c>
      <c r="K279" s="154">
        <f t="shared" si="4"/>
        <v>1657.3</v>
      </c>
      <c r="L279" s="146">
        <v>0.21249999999999999</v>
      </c>
      <c r="M279" s="146">
        <v>1.1288</v>
      </c>
      <c r="N279" s="72"/>
      <c r="O279" s="177" t="str">
        <f ca="1">IF(N279="","", INDIRECT("base!"&amp;ADDRESS(MATCH(N279,base!$C$2:'base'!$C$133,0)+1,4,4)))</f>
        <v/>
      </c>
      <c r="P279" s="66"/>
      <c r="Q279" s="177" t="str">
        <f ca="1">IF(P279="","", INDIRECT("base!"&amp;ADDRESS(MATCH(CONCATENATE(N279,"|",P279),base!$G$2:'base'!$G$1817,0)+1,6,4)))</f>
        <v/>
      </c>
      <c r="R279" s="66" t="s">
        <v>3691</v>
      </c>
    </row>
    <row r="280" spans="1:18" ht="38.25" x14ac:dyDescent="0.25">
      <c r="A280" s="164">
        <v>1</v>
      </c>
      <c r="B280" s="176">
        <f>IF(AND(G280&lt;&gt;"",H280&gt;0,I280&lt;&gt;"",J280&lt;&gt;0,K280&lt;&gt;0),COUNT($B$11:B279)+1,"")</f>
        <v>269</v>
      </c>
      <c r="C280" s="188" t="s">
        <v>4602</v>
      </c>
      <c r="D280" s="188" t="s">
        <v>3800</v>
      </c>
      <c r="E280" s="197" t="s">
        <v>4603</v>
      </c>
      <c r="F280" s="179">
        <v>45540</v>
      </c>
      <c r="G280" s="189" t="s">
        <v>4604</v>
      </c>
      <c r="H280" s="180">
        <v>4</v>
      </c>
      <c r="I280" s="196" t="s">
        <v>3701</v>
      </c>
      <c r="J280" s="181">
        <v>167.02</v>
      </c>
      <c r="K280" s="154">
        <f t="shared" si="4"/>
        <v>668.08</v>
      </c>
      <c r="L280" s="146">
        <v>0.21249999999999999</v>
      </c>
      <c r="M280" s="146">
        <v>1.1288</v>
      </c>
      <c r="N280" s="72"/>
      <c r="O280" s="177" t="str">
        <f ca="1">IF(N280="","", INDIRECT("base!"&amp;ADDRESS(MATCH(N280,base!$C$2:'base'!$C$133,0)+1,4,4)))</f>
        <v/>
      </c>
      <c r="P280" s="66"/>
      <c r="Q280" s="177" t="str">
        <f ca="1">IF(P280="","", INDIRECT("base!"&amp;ADDRESS(MATCH(CONCATENATE(N280,"|",P280),base!$G$2:'base'!$G$1817,0)+1,6,4)))</f>
        <v/>
      </c>
      <c r="R280" s="66" t="s">
        <v>3691</v>
      </c>
    </row>
    <row r="281" spans="1:18" ht="38.25" x14ac:dyDescent="0.25">
      <c r="A281" s="164">
        <v>1</v>
      </c>
      <c r="B281" s="176">
        <f>IF(AND(G281&lt;&gt;"",H281&gt;0,I281&lt;&gt;"",J281&lt;&gt;0,K281&lt;&gt;0),COUNT($B$11:B280)+1,"")</f>
        <v>270</v>
      </c>
      <c r="C281" s="188" t="s">
        <v>4605</v>
      </c>
      <c r="D281" s="188" t="s">
        <v>3800</v>
      </c>
      <c r="E281" s="197" t="s">
        <v>4606</v>
      </c>
      <c r="F281" s="179">
        <v>45541</v>
      </c>
      <c r="G281" s="189" t="s">
        <v>4607</v>
      </c>
      <c r="H281" s="180">
        <v>57</v>
      </c>
      <c r="I281" s="196" t="s">
        <v>3701</v>
      </c>
      <c r="J281" s="181">
        <v>108.62</v>
      </c>
      <c r="K281" s="154">
        <f t="shared" si="4"/>
        <v>6191.34</v>
      </c>
      <c r="L281" s="146">
        <v>0.21249999999999999</v>
      </c>
      <c r="M281" s="146">
        <v>1.1288</v>
      </c>
      <c r="N281" s="72"/>
      <c r="O281" s="177" t="str">
        <f ca="1">IF(N281="","", INDIRECT("base!"&amp;ADDRESS(MATCH(N281,base!$C$2:'base'!$C$133,0)+1,4,4)))</f>
        <v/>
      </c>
      <c r="P281" s="66"/>
      <c r="Q281" s="177" t="str">
        <f ca="1">IF(P281="","", INDIRECT("base!"&amp;ADDRESS(MATCH(CONCATENATE(N281,"|",P281),base!$G$2:'base'!$G$1817,0)+1,6,4)))</f>
        <v/>
      </c>
      <c r="R281" s="66" t="s">
        <v>3691</v>
      </c>
    </row>
    <row r="282" spans="1:18" ht="38.25" x14ac:dyDescent="0.25">
      <c r="A282" s="164">
        <v>1</v>
      </c>
      <c r="B282" s="176">
        <f>IF(AND(G282&lt;&gt;"",H282&gt;0,I282&lt;&gt;"",J282&lt;&gt;0,K282&lt;&gt;0),COUNT($B$11:B281)+1,"")</f>
        <v>271</v>
      </c>
      <c r="C282" s="188" t="s">
        <v>4608</v>
      </c>
      <c r="D282" s="188" t="s">
        <v>3776</v>
      </c>
      <c r="E282" s="197">
        <v>89985</v>
      </c>
      <c r="F282" s="179">
        <v>45542</v>
      </c>
      <c r="G282" s="189" t="s">
        <v>4039</v>
      </c>
      <c r="H282" s="180">
        <v>7</v>
      </c>
      <c r="I282" s="196" t="s">
        <v>3701</v>
      </c>
      <c r="J282" s="181">
        <v>129.07</v>
      </c>
      <c r="K282" s="154">
        <f t="shared" si="4"/>
        <v>903.49</v>
      </c>
      <c r="L282" s="146">
        <v>0.21249999999999999</v>
      </c>
      <c r="M282" s="146">
        <v>1.1288</v>
      </c>
      <c r="N282" s="72"/>
      <c r="O282" s="177" t="str">
        <f ca="1">IF(N282="","", INDIRECT("base!"&amp;ADDRESS(MATCH(N282,base!$C$2:'base'!$C$133,0)+1,4,4)))</f>
        <v/>
      </c>
      <c r="P282" s="66"/>
      <c r="Q282" s="177" t="str">
        <f ca="1">IF(P282="","", INDIRECT("base!"&amp;ADDRESS(MATCH(CONCATENATE(N282,"|",P282),base!$G$2:'base'!$G$1817,0)+1,6,4)))</f>
        <v/>
      </c>
      <c r="R282" s="66" t="s">
        <v>3691</v>
      </c>
    </row>
    <row r="283" spans="1:18" ht="25.5" x14ac:dyDescent="0.25">
      <c r="A283" s="164">
        <v>1</v>
      </c>
      <c r="B283" s="176">
        <f>IF(AND(G283&lt;&gt;"",H283&gt;0,I283&lt;&gt;"",J283&lt;&gt;0,K283&lt;&gt;0),COUNT($B$11:B282)+1,"")</f>
        <v>272</v>
      </c>
      <c r="C283" s="188" t="s">
        <v>4609</v>
      </c>
      <c r="D283" s="188" t="s">
        <v>3776</v>
      </c>
      <c r="E283" s="197">
        <v>103018</v>
      </c>
      <c r="F283" s="179">
        <v>45543</v>
      </c>
      <c r="G283" s="189" t="s">
        <v>4610</v>
      </c>
      <c r="H283" s="180">
        <v>2</v>
      </c>
      <c r="I283" s="196" t="s">
        <v>3701</v>
      </c>
      <c r="J283" s="181">
        <v>395.45</v>
      </c>
      <c r="K283" s="154">
        <f t="shared" si="4"/>
        <v>790.9</v>
      </c>
      <c r="L283" s="146">
        <v>0.21249999999999999</v>
      </c>
      <c r="M283" s="146">
        <v>1.1288</v>
      </c>
      <c r="N283" s="72"/>
      <c r="O283" s="177" t="str">
        <f ca="1">IF(N283="","", INDIRECT("base!"&amp;ADDRESS(MATCH(N283,base!$C$2:'base'!$C$133,0)+1,4,4)))</f>
        <v/>
      </c>
      <c r="P283" s="66"/>
      <c r="Q283" s="177" t="str">
        <f ca="1">IF(P283="","", INDIRECT("base!"&amp;ADDRESS(MATCH(CONCATENATE(N283,"|",P283),base!$G$2:'base'!$G$1817,0)+1,6,4)))</f>
        <v/>
      </c>
      <c r="R283" s="66" t="s">
        <v>3691</v>
      </c>
    </row>
    <row r="284" spans="1:18" ht="25.5" x14ac:dyDescent="0.25">
      <c r="A284" s="164">
        <v>1</v>
      </c>
      <c r="B284" s="176">
        <f>IF(AND(G284&lt;&gt;"",H284&gt;0,I284&lt;&gt;"",J284&lt;&gt;0,K284&lt;&gt;0),COUNT($B$11:B283)+1,"")</f>
        <v>273</v>
      </c>
      <c r="C284" s="188" t="s">
        <v>4611</v>
      </c>
      <c r="D284" s="188" t="s">
        <v>3776</v>
      </c>
      <c r="E284" s="197">
        <v>99621</v>
      </c>
      <c r="F284" s="179">
        <v>45544</v>
      </c>
      <c r="G284" s="189" t="s">
        <v>4612</v>
      </c>
      <c r="H284" s="180">
        <v>4</v>
      </c>
      <c r="I284" s="196" t="s">
        <v>3701</v>
      </c>
      <c r="J284" s="181">
        <v>294.32</v>
      </c>
      <c r="K284" s="154">
        <f t="shared" si="4"/>
        <v>1177.28</v>
      </c>
      <c r="L284" s="146">
        <v>0.21249999999999999</v>
      </c>
      <c r="M284" s="146">
        <v>1.1288</v>
      </c>
      <c r="N284" s="72"/>
      <c r="O284" s="177" t="str">
        <f ca="1">IF(N284="","", INDIRECT("base!"&amp;ADDRESS(MATCH(N284,base!$C$2:'base'!$C$133,0)+1,4,4)))</f>
        <v/>
      </c>
      <c r="P284" s="66"/>
      <c r="Q284" s="177" t="str">
        <f ca="1">IF(P284="","", INDIRECT("base!"&amp;ADDRESS(MATCH(CONCATENATE(N284,"|",P284),base!$G$2:'base'!$G$1817,0)+1,6,4)))</f>
        <v/>
      </c>
      <c r="R284" s="66" t="s">
        <v>3691</v>
      </c>
    </row>
    <row r="285" spans="1:18" ht="38.25" x14ac:dyDescent="0.25">
      <c r="A285" s="164">
        <v>1</v>
      </c>
      <c r="B285" s="176">
        <f>IF(AND(G285&lt;&gt;"",H285&gt;0,I285&lt;&gt;"",J285&lt;&gt;0,K285&lt;&gt;0),COUNT($B$11:B284)+1,"")</f>
        <v>274</v>
      </c>
      <c r="C285" s="188" t="s">
        <v>4613</v>
      </c>
      <c r="D285" s="188" t="s">
        <v>3776</v>
      </c>
      <c r="E285" s="197">
        <v>93063</v>
      </c>
      <c r="F285" s="179">
        <v>45545</v>
      </c>
      <c r="G285" s="189" t="s">
        <v>4614</v>
      </c>
      <c r="H285" s="180">
        <v>2</v>
      </c>
      <c r="I285" s="196" t="s">
        <v>3701</v>
      </c>
      <c r="J285" s="181">
        <v>788.91</v>
      </c>
      <c r="K285" s="154">
        <f t="shared" si="4"/>
        <v>1577.82</v>
      </c>
      <c r="L285" s="146">
        <v>0.21249999999999999</v>
      </c>
      <c r="M285" s="146">
        <v>1.1288</v>
      </c>
      <c r="N285" s="72"/>
      <c r="O285" s="177" t="str">
        <f ca="1">IF(N285="","", INDIRECT("base!"&amp;ADDRESS(MATCH(N285,base!$C$2:'base'!$C$133,0)+1,4,4)))</f>
        <v/>
      </c>
      <c r="P285" s="66"/>
      <c r="Q285" s="177" t="str">
        <f ca="1">IF(P285="","", INDIRECT("base!"&amp;ADDRESS(MATCH(CONCATENATE(N285,"|",P285),base!$G$2:'base'!$G$1817,0)+1,6,4)))</f>
        <v/>
      </c>
      <c r="R285" s="66" t="s">
        <v>3691</v>
      </c>
    </row>
    <row r="286" spans="1:18" ht="38.25" x14ac:dyDescent="0.25">
      <c r="A286" s="164">
        <v>1</v>
      </c>
      <c r="B286" s="176">
        <f>IF(AND(G286&lt;&gt;"",H286&gt;0,I286&lt;&gt;"",J286&lt;&gt;0,K286&lt;&gt;0),COUNT($B$11:B285)+1,"")</f>
        <v>275</v>
      </c>
      <c r="C286" s="188" t="s">
        <v>4615</v>
      </c>
      <c r="D286" s="188" t="s">
        <v>3776</v>
      </c>
      <c r="E286" s="197">
        <v>93052</v>
      </c>
      <c r="F286" s="179">
        <v>45546</v>
      </c>
      <c r="G286" s="189" t="s">
        <v>4616</v>
      </c>
      <c r="H286" s="180">
        <v>2</v>
      </c>
      <c r="I286" s="196" t="s">
        <v>3701</v>
      </c>
      <c r="J286" s="181">
        <v>625.67999999999995</v>
      </c>
      <c r="K286" s="154">
        <f t="shared" si="4"/>
        <v>1251.3599999999999</v>
      </c>
      <c r="L286" s="146">
        <v>0.21249999999999999</v>
      </c>
      <c r="M286" s="146">
        <v>1.1288</v>
      </c>
      <c r="N286" s="72"/>
      <c r="O286" s="177" t="str">
        <f ca="1">IF(N286="","", INDIRECT("base!"&amp;ADDRESS(MATCH(N286,base!$C$2:'base'!$C$133,0)+1,4,4)))</f>
        <v/>
      </c>
      <c r="P286" s="66"/>
      <c r="Q286" s="177" t="str">
        <f ca="1">IF(P286="","", INDIRECT("base!"&amp;ADDRESS(MATCH(CONCATENATE(N286,"|",P286),base!$G$2:'base'!$G$1817,0)+1,6,4)))</f>
        <v/>
      </c>
      <c r="R286" s="66" t="s">
        <v>3691</v>
      </c>
    </row>
    <row r="287" spans="1:18" ht="38.25" x14ac:dyDescent="0.25">
      <c r="A287" s="164">
        <v>1</v>
      </c>
      <c r="B287" s="176">
        <f>IF(AND(G287&lt;&gt;"",H287&gt;0,I287&lt;&gt;"",J287&lt;&gt;0,K287&lt;&gt;0),COUNT($B$11:B286)+1,"")</f>
        <v>276</v>
      </c>
      <c r="C287" s="188" t="s">
        <v>4617</v>
      </c>
      <c r="D287" s="188" t="s">
        <v>3776</v>
      </c>
      <c r="E287" s="197">
        <v>90373</v>
      </c>
      <c r="F287" s="179">
        <v>45547</v>
      </c>
      <c r="G287" s="189" t="s">
        <v>4618</v>
      </c>
      <c r="H287" s="180">
        <v>98</v>
      </c>
      <c r="I287" s="196" t="s">
        <v>3701</v>
      </c>
      <c r="J287" s="181">
        <v>16.350000000000001</v>
      </c>
      <c r="K287" s="154">
        <f t="shared" si="4"/>
        <v>1602.3</v>
      </c>
      <c r="L287" s="146">
        <v>0.21249999999999999</v>
      </c>
      <c r="M287" s="146">
        <v>1.1288</v>
      </c>
      <c r="N287" s="72"/>
      <c r="O287" s="177" t="str">
        <f ca="1">IF(N287="","", INDIRECT("base!"&amp;ADDRESS(MATCH(N287,base!$C$2:'base'!$C$133,0)+1,4,4)))</f>
        <v/>
      </c>
      <c r="P287" s="66"/>
      <c r="Q287" s="177" t="str">
        <f ca="1">IF(P287="","", INDIRECT("base!"&amp;ADDRESS(MATCH(CONCATENATE(N287,"|",P287),base!$G$2:'base'!$G$1817,0)+1,6,4)))</f>
        <v/>
      </c>
      <c r="R287" s="66" t="s">
        <v>3691</v>
      </c>
    </row>
    <row r="288" spans="1:18" ht="38.25" x14ac:dyDescent="0.25">
      <c r="A288" s="164">
        <v>1</v>
      </c>
      <c r="B288" s="176">
        <f>IF(AND(G288&lt;&gt;"",H288&gt;0,I288&lt;&gt;"",J288&lt;&gt;0,K288&lt;&gt;0),COUNT($B$11:B287)+1,"")</f>
        <v>277</v>
      </c>
      <c r="C288" s="188" t="s">
        <v>4619</v>
      </c>
      <c r="D288" s="188" t="s">
        <v>3776</v>
      </c>
      <c r="E288" s="197">
        <v>89366</v>
      </c>
      <c r="F288" s="179">
        <v>45536</v>
      </c>
      <c r="G288" s="189" t="s">
        <v>4620</v>
      </c>
      <c r="H288" s="180">
        <v>1</v>
      </c>
      <c r="I288" s="196" t="s">
        <v>3701</v>
      </c>
      <c r="J288" s="181">
        <v>20.39</v>
      </c>
      <c r="K288" s="154">
        <f t="shared" si="4"/>
        <v>20.39</v>
      </c>
      <c r="L288" s="146">
        <v>0.21249999999999999</v>
      </c>
      <c r="M288" s="146">
        <v>1.1288</v>
      </c>
      <c r="N288" s="72"/>
      <c r="O288" s="177" t="str">
        <f ca="1">IF(N288="","", INDIRECT("base!"&amp;ADDRESS(MATCH(N288,base!$C$2:'base'!$C$133,0)+1,4,4)))</f>
        <v/>
      </c>
      <c r="P288" s="66"/>
      <c r="Q288" s="177" t="str">
        <f ca="1">IF(P288="","", INDIRECT("base!"&amp;ADDRESS(MATCH(CONCATENATE(N288,"|",P288),base!$G$2:'base'!$G$1817,0)+1,6,4)))</f>
        <v/>
      </c>
      <c r="R288" s="66" t="s">
        <v>3691</v>
      </c>
    </row>
    <row r="289" spans="1:18" ht="51" x14ac:dyDescent="0.25">
      <c r="A289" s="164">
        <v>1</v>
      </c>
      <c r="B289" s="176">
        <f>IF(AND(G289&lt;&gt;"",H289&gt;0,I289&lt;&gt;"",J289&lt;&gt;0,K289&lt;&gt;0),COUNT($B$11:B288)+1,"")</f>
        <v>278</v>
      </c>
      <c r="C289" s="183" t="s">
        <v>4621</v>
      </c>
      <c r="D289" s="183" t="s">
        <v>3776</v>
      </c>
      <c r="E289" s="194">
        <v>94706</v>
      </c>
      <c r="F289" s="179">
        <v>45537</v>
      </c>
      <c r="G289" s="184" t="s">
        <v>4622</v>
      </c>
      <c r="H289" s="180">
        <v>11</v>
      </c>
      <c r="I289" s="196" t="s">
        <v>3701</v>
      </c>
      <c r="J289" s="181">
        <v>43.85</v>
      </c>
      <c r="K289" s="154">
        <f t="shared" si="4"/>
        <v>482.35</v>
      </c>
      <c r="L289" s="146">
        <v>0.21249999999999999</v>
      </c>
      <c r="M289" s="146">
        <v>1.1288</v>
      </c>
      <c r="N289" s="72"/>
      <c r="O289" s="177" t="str">
        <f ca="1">IF(N289="","", INDIRECT("base!"&amp;ADDRESS(MATCH(N289,base!$C$2:'base'!$C$133,0)+1,4,4)))</f>
        <v/>
      </c>
      <c r="P289" s="66"/>
      <c r="Q289" s="177" t="str">
        <f ca="1">IF(P289="","", INDIRECT("base!"&amp;ADDRESS(MATCH(CONCATENATE(N289,"|",P289),base!$G$2:'base'!$G$1817,0)+1,6,4)))</f>
        <v/>
      </c>
      <c r="R289" s="66" t="s">
        <v>3691</v>
      </c>
    </row>
    <row r="290" spans="1:18" ht="51" x14ac:dyDescent="0.25">
      <c r="A290" s="164">
        <v>1</v>
      </c>
      <c r="B290" s="176">
        <f>IF(AND(G290&lt;&gt;"",H290&gt;0,I290&lt;&gt;"",J290&lt;&gt;0,K290&lt;&gt;0),COUNT($B$11:B289)+1,"")</f>
        <v>279</v>
      </c>
      <c r="C290" s="183" t="s">
        <v>4623</v>
      </c>
      <c r="D290" s="183" t="s">
        <v>3776</v>
      </c>
      <c r="E290" s="194">
        <v>94705</v>
      </c>
      <c r="F290" s="179">
        <v>45538</v>
      </c>
      <c r="G290" s="184" t="s">
        <v>4624</v>
      </c>
      <c r="H290" s="180">
        <v>12</v>
      </c>
      <c r="I290" s="196" t="s">
        <v>3701</v>
      </c>
      <c r="J290" s="181">
        <v>44.8</v>
      </c>
      <c r="K290" s="154">
        <f t="shared" si="4"/>
        <v>537.6</v>
      </c>
      <c r="L290" s="146">
        <v>0.21249999999999999</v>
      </c>
      <c r="M290" s="146">
        <v>1.1288</v>
      </c>
      <c r="N290" s="72"/>
      <c r="O290" s="177" t="str">
        <f ca="1">IF(N290="","", INDIRECT("base!"&amp;ADDRESS(MATCH(N290,base!$C$2:'base'!$C$133,0)+1,4,4)))</f>
        <v/>
      </c>
      <c r="P290" s="66"/>
      <c r="Q290" s="177" t="str">
        <f ca="1">IF(P290="","", INDIRECT("base!"&amp;ADDRESS(MATCH(CONCATENATE(N290,"|",P290),base!$G$2:'base'!$G$1817,0)+1,6,4)))</f>
        <v/>
      </c>
      <c r="R290" s="66" t="s">
        <v>3691</v>
      </c>
    </row>
    <row r="291" spans="1:18" ht="51" x14ac:dyDescent="0.25">
      <c r="A291" s="164">
        <v>1</v>
      </c>
      <c r="B291" s="176">
        <f>IF(AND(G291&lt;&gt;"",H291&gt;0,I291&lt;&gt;"",J291&lt;&gt;0,K291&lt;&gt;0),COUNT($B$11:B290)+1,"")</f>
        <v>280</v>
      </c>
      <c r="C291" s="183" t="s">
        <v>4625</v>
      </c>
      <c r="D291" s="183" t="s">
        <v>3776</v>
      </c>
      <c r="E291" s="194">
        <v>89429</v>
      </c>
      <c r="F291" s="179">
        <v>45539</v>
      </c>
      <c r="G291" s="184" t="s">
        <v>4626</v>
      </c>
      <c r="H291" s="180">
        <v>254</v>
      </c>
      <c r="I291" s="196" t="s">
        <v>3701</v>
      </c>
      <c r="J291" s="181">
        <v>7.79</v>
      </c>
      <c r="K291" s="154">
        <f t="shared" si="4"/>
        <v>1978.66</v>
      </c>
      <c r="L291" s="146">
        <v>0.21249999999999999</v>
      </c>
      <c r="M291" s="146">
        <v>1.1288</v>
      </c>
      <c r="N291" s="72"/>
      <c r="O291" s="177" t="str">
        <f ca="1">IF(N291="","", INDIRECT("base!"&amp;ADDRESS(MATCH(N291,base!$C$2:'base'!$C$133,0)+1,4,4)))</f>
        <v/>
      </c>
      <c r="P291" s="66"/>
      <c r="Q291" s="177" t="str">
        <f ca="1">IF(P291="","", INDIRECT("base!"&amp;ADDRESS(MATCH(CONCATENATE(N291,"|",P291),base!$G$2:'base'!$G$1817,0)+1,6,4)))</f>
        <v/>
      </c>
      <c r="R291" s="66" t="s">
        <v>3691</v>
      </c>
    </row>
    <row r="292" spans="1:18" ht="38.25" x14ac:dyDescent="0.25">
      <c r="A292" s="164">
        <v>1</v>
      </c>
      <c r="B292" s="176">
        <f>IF(AND(G292&lt;&gt;"",H292&gt;0,I292&lt;&gt;"",J292&lt;&gt;0,K292&lt;&gt;0),COUNT($B$11:B291)+1,"")</f>
        <v>281</v>
      </c>
      <c r="C292" s="183" t="s">
        <v>4627</v>
      </c>
      <c r="D292" s="183" t="s">
        <v>3776</v>
      </c>
      <c r="E292" s="194">
        <v>89553</v>
      </c>
      <c r="F292" s="179">
        <v>45540</v>
      </c>
      <c r="G292" s="184" t="s">
        <v>4628</v>
      </c>
      <c r="H292" s="180">
        <v>24</v>
      </c>
      <c r="I292" s="196" t="s">
        <v>3701</v>
      </c>
      <c r="J292" s="181">
        <v>7.25</v>
      </c>
      <c r="K292" s="154">
        <f t="shared" si="4"/>
        <v>174</v>
      </c>
      <c r="L292" s="146">
        <v>0.21249999999999999</v>
      </c>
      <c r="M292" s="146">
        <v>1.1288</v>
      </c>
      <c r="N292" s="72"/>
      <c r="O292" s="177" t="str">
        <f ca="1">IF(N292="","", INDIRECT("base!"&amp;ADDRESS(MATCH(N292,base!$C$2:'base'!$C$133,0)+1,4,4)))</f>
        <v/>
      </c>
      <c r="P292" s="66"/>
      <c r="Q292" s="177" t="str">
        <f ca="1">IF(P292="","", INDIRECT("base!"&amp;ADDRESS(MATCH(CONCATENATE(N292,"|",P292),base!$G$2:'base'!$G$1817,0)+1,6,4)))</f>
        <v/>
      </c>
      <c r="R292" s="66" t="s">
        <v>3691</v>
      </c>
    </row>
    <row r="293" spans="1:18" ht="51" x14ac:dyDescent="0.25">
      <c r="A293" s="164">
        <v>1</v>
      </c>
      <c r="B293" s="176">
        <f>IF(AND(G293&lt;&gt;"",H293&gt;0,I293&lt;&gt;"",J293&lt;&gt;0,K293&lt;&gt;0),COUNT($B$11:B292)+1,"")</f>
        <v>282</v>
      </c>
      <c r="C293" s="183" t="s">
        <v>4629</v>
      </c>
      <c r="D293" s="183" t="s">
        <v>3776</v>
      </c>
      <c r="E293" s="194">
        <v>89572</v>
      </c>
      <c r="F293" s="179">
        <v>45541</v>
      </c>
      <c r="G293" s="184" t="s">
        <v>4630</v>
      </c>
      <c r="H293" s="180">
        <v>38</v>
      </c>
      <c r="I293" s="196" t="s">
        <v>3701</v>
      </c>
      <c r="J293" s="181">
        <v>10.85</v>
      </c>
      <c r="K293" s="154">
        <f t="shared" si="4"/>
        <v>412.3</v>
      </c>
      <c r="L293" s="146">
        <v>0.21249999999999999</v>
      </c>
      <c r="M293" s="146">
        <v>1.1288</v>
      </c>
      <c r="N293" s="72"/>
      <c r="O293" s="177" t="str">
        <f ca="1">IF(N293="","", INDIRECT("base!"&amp;ADDRESS(MATCH(N293,base!$C$2:'base'!$C$133,0)+1,4,4)))</f>
        <v/>
      </c>
      <c r="P293" s="66"/>
      <c r="Q293" s="177" t="str">
        <f ca="1">IF(P293="","", INDIRECT("base!"&amp;ADDRESS(MATCH(CONCATENATE(N293,"|",P293),base!$G$2:'base'!$G$1817,0)+1,6,4)))</f>
        <v/>
      </c>
      <c r="R293" s="66" t="s">
        <v>3691</v>
      </c>
    </row>
    <row r="294" spans="1:18" ht="51" x14ac:dyDescent="0.25">
      <c r="A294" s="164">
        <v>1</v>
      </c>
      <c r="B294" s="176">
        <f>IF(AND(G294&lt;&gt;"",H294&gt;0,I294&lt;&gt;"",J294&lt;&gt;0,K294&lt;&gt;0),COUNT($B$11:B293)+1,"")</f>
        <v>283</v>
      </c>
      <c r="C294" s="183" t="s">
        <v>4631</v>
      </c>
      <c r="D294" s="183" t="s">
        <v>3776</v>
      </c>
      <c r="E294" s="194">
        <v>89596</v>
      </c>
      <c r="F294" s="179">
        <v>45542</v>
      </c>
      <c r="G294" s="184" t="s">
        <v>4632</v>
      </c>
      <c r="H294" s="180">
        <v>32</v>
      </c>
      <c r="I294" s="196" t="s">
        <v>3701</v>
      </c>
      <c r="J294" s="181">
        <v>13.04</v>
      </c>
      <c r="K294" s="154">
        <f t="shared" si="4"/>
        <v>417.28</v>
      </c>
      <c r="L294" s="146">
        <v>0.21249999999999999</v>
      </c>
      <c r="M294" s="146">
        <v>1.1288</v>
      </c>
      <c r="N294" s="72"/>
      <c r="O294" s="177" t="str">
        <f ca="1">IF(N294="","", INDIRECT("base!"&amp;ADDRESS(MATCH(N294,base!$C$2:'base'!$C$133,0)+1,4,4)))</f>
        <v/>
      </c>
      <c r="P294" s="66"/>
      <c r="Q294" s="177" t="str">
        <f ca="1">IF(P294="","", INDIRECT("base!"&amp;ADDRESS(MATCH(CONCATENATE(N294,"|",P294),base!$G$2:'base'!$G$1817,0)+1,6,4)))</f>
        <v/>
      </c>
      <c r="R294" s="66" t="s">
        <v>3691</v>
      </c>
    </row>
    <row r="295" spans="1:18" ht="38.25" x14ac:dyDescent="0.25">
      <c r="A295" s="164">
        <v>1</v>
      </c>
      <c r="B295" s="176">
        <f>IF(AND(G295&lt;&gt;"",H295&gt;0,I295&lt;&gt;"",J295&lt;&gt;0,K295&lt;&gt;0),COUNT($B$11:B294)+1,"")</f>
        <v>284</v>
      </c>
      <c r="C295" s="188" t="s">
        <v>4633</v>
      </c>
      <c r="D295" s="188" t="s">
        <v>3776</v>
      </c>
      <c r="E295" s="197">
        <v>104009</v>
      </c>
      <c r="F295" s="179">
        <v>45543</v>
      </c>
      <c r="G295" s="189" t="s">
        <v>4634</v>
      </c>
      <c r="H295" s="180">
        <v>1</v>
      </c>
      <c r="I295" s="196" t="s">
        <v>3701</v>
      </c>
      <c r="J295" s="181">
        <v>16.68</v>
      </c>
      <c r="K295" s="154">
        <f t="shared" si="4"/>
        <v>16.68</v>
      </c>
      <c r="L295" s="146">
        <v>0.21249999999999999</v>
      </c>
      <c r="M295" s="146">
        <v>1.1288</v>
      </c>
      <c r="N295" s="72"/>
      <c r="O295" s="177" t="str">
        <f ca="1">IF(N295="","", INDIRECT("base!"&amp;ADDRESS(MATCH(N295,base!$C$2:'base'!$C$133,0)+1,4,4)))</f>
        <v/>
      </c>
      <c r="P295" s="66"/>
      <c r="Q295" s="177" t="str">
        <f ca="1">IF(P295="","", INDIRECT("base!"&amp;ADDRESS(MATCH(CONCATENATE(N295,"|",P295),base!$G$2:'base'!$G$1817,0)+1,6,4)))</f>
        <v/>
      </c>
      <c r="R295" s="66" t="s">
        <v>3691</v>
      </c>
    </row>
    <row r="296" spans="1:18" ht="25.5" x14ac:dyDescent="0.25">
      <c r="A296" s="164">
        <v>1</v>
      </c>
      <c r="B296" s="176">
        <f>IF(AND(G296&lt;&gt;"",H296&gt;0,I296&lt;&gt;"",J296&lt;&gt;0,K296&lt;&gt;0),COUNT($B$11:B295)+1,"")</f>
        <v>285</v>
      </c>
      <c r="C296" s="188" t="s">
        <v>4635</v>
      </c>
      <c r="D296" s="188" t="s">
        <v>3776</v>
      </c>
      <c r="E296" s="197">
        <v>105233</v>
      </c>
      <c r="F296" s="179">
        <v>45544</v>
      </c>
      <c r="G296" s="189" t="s">
        <v>4636</v>
      </c>
      <c r="H296" s="180">
        <v>2</v>
      </c>
      <c r="I296" s="196" t="s">
        <v>3701</v>
      </c>
      <c r="J296" s="181">
        <v>8.19</v>
      </c>
      <c r="K296" s="154">
        <f t="shared" si="4"/>
        <v>16.38</v>
      </c>
      <c r="L296" s="146">
        <v>0.21249999999999999</v>
      </c>
      <c r="M296" s="146">
        <v>1.1288</v>
      </c>
      <c r="N296" s="72"/>
      <c r="O296" s="177" t="str">
        <f ca="1">IF(N296="","", INDIRECT("base!"&amp;ADDRESS(MATCH(N296,base!$C$2:'base'!$C$133,0)+1,4,4)))</f>
        <v/>
      </c>
      <c r="P296" s="66"/>
      <c r="Q296" s="177" t="str">
        <f ca="1">IF(P296="","", INDIRECT("base!"&amp;ADDRESS(MATCH(CONCATENATE(N296,"|",P296),base!$G$2:'base'!$G$1817,0)+1,6,4)))</f>
        <v/>
      </c>
      <c r="R296" s="66" t="s">
        <v>3691</v>
      </c>
    </row>
    <row r="297" spans="1:18" ht="38.25" x14ac:dyDescent="0.25">
      <c r="A297" s="164">
        <v>1</v>
      </c>
      <c r="B297" s="176">
        <f>IF(AND(G297&lt;&gt;"",H297&gt;0,I297&lt;&gt;"",J297&lt;&gt;0,K297&lt;&gt;0),COUNT($B$11:B296)+1,"")</f>
        <v>286</v>
      </c>
      <c r="C297" s="188" t="s">
        <v>4637</v>
      </c>
      <c r="D297" s="188" t="s">
        <v>3776</v>
      </c>
      <c r="E297" s="197">
        <v>104003</v>
      </c>
      <c r="F297" s="179">
        <v>45545</v>
      </c>
      <c r="G297" s="189" t="s">
        <v>4638</v>
      </c>
      <c r="H297" s="180">
        <v>1</v>
      </c>
      <c r="I297" s="196" t="s">
        <v>3701</v>
      </c>
      <c r="J297" s="181">
        <v>18.34</v>
      </c>
      <c r="K297" s="154">
        <f t="shared" si="4"/>
        <v>18.34</v>
      </c>
      <c r="L297" s="146">
        <v>0.21249999999999999</v>
      </c>
      <c r="M297" s="146">
        <v>1.1288</v>
      </c>
      <c r="N297" s="72"/>
      <c r="O297" s="177" t="str">
        <f ca="1">IF(N297="","", INDIRECT("base!"&amp;ADDRESS(MATCH(N297,base!$C$2:'base'!$C$133,0)+1,4,4)))</f>
        <v/>
      </c>
      <c r="P297" s="66"/>
      <c r="Q297" s="177" t="str">
        <f ca="1">IF(P297="","", INDIRECT("base!"&amp;ADDRESS(MATCH(CONCATENATE(N297,"|",P297),base!$G$2:'base'!$G$1817,0)+1,6,4)))</f>
        <v/>
      </c>
      <c r="R297" s="66" t="s">
        <v>3691</v>
      </c>
    </row>
    <row r="298" spans="1:18" ht="38.25" x14ac:dyDescent="0.25">
      <c r="A298" s="164">
        <v>1</v>
      </c>
      <c r="B298" s="176">
        <f>IF(AND(G298&lt;&gt;"",H298&gt;0,I298&lt;&gt;"",J298&lt;&gt;0,K298&lt;&gt;0),COUNT($B$11:B297)+1,"")</f>
        <v>287</v>
      </c>
      <c r="C298" s="188" t="s">
        <v>4639</v>
      </c>
      <c r="D298" s="188" t="s">
        <v>3776</v>
      </c>
      <c r="E298" s="197">
        <v>103985</v>
      </c>
      <c r="F298" s="179">
        <v>45546</v>
      </c>
      <c r="G298" s="189" t="s">
        <v>4640</v>
      </c>
      <c r="H298" s="180">
        <v>6</v>
      </c>
      <c r="I298" s="196" t="s">
        <v>3701</v>
      </c>
      <c r="J298" s="181">
        <v>27.76</v>
      </c>
      <c r="K298" s="154">
        <f t="shared" si="4"/>
        <v>166.56</v>
      </c>
      <c r="L298" s="146">
        <v>0.21249999999999999</v>
      </c>
      <c r="M298" s="146">
        <v>1.1288</v>
      </c>
      <c r="N298" s="72"/>
      <c r="O298" s="177" t="str">
        <f ca="1">IF(N298="","", INDIRECT("base!"&amp;ADDRESS(MATCH(N298,base!$C$2:'base'!$C$133,0)+1,4,4)))</f>
        <v/>
      </c>
      <c r="P298" s="66"/>
      <c r="Q298" s="177" t="str">
        <f ca="1">IF(P298="","", INDIRECT("base!"&amp;ADDRESS(MATCH(CONCATENATE(N298,"|",P298),base!$G$2:'base'!$G$1817,0)+1,6,4)))</f>
        <v/>
      </c>
      <c r="R298" s="66" t="s">
        <v>3691</v>
      </c>
    </row>
    <row r="299" spans="1:18" ht="38.25" x14ac:dyDescent="0.25">
      <c r="A299" s="164">
        <v>1</v>
      </c>
      <c r="B299" s="176">
        <f>IF(AND(G299&lt;&gt;"",H299&gt;0,I299&lt;&gt;"",J299&lt;&gt;0,K299&lt;&gt;0),COUNT($B$11:B298)+1,"")</f>
        <v>288</v>
      </c>
      <c r="C299" s="188" t="s">
        <v>4641</v>
      </c>
      <c r="D299" s="188" t="s">
        <v>3776</v>
      </c>
      <c r="E299" s="197">
        <v>103981</v>
      </c>
      <c r="F299" s="179">
        <v>45547</v>
      </c>
      <c r="G299" s="189" t="s">
        <v>4642</v>
      </c>
      <c r="H299" s="180">
        <v>5</v>
      </c>
      <c r="I299" s="196" t="s">
        <v>3701</v>
      </c>
      <c r="J299" s="181">
        <v>22.24</v>
      </c>
      <c r="K299" s="154">
        <f t="shared" si="4"/>
        <v>111.2</v>
      </c>
      <c r="L299" s="146">
        <v>0.21249999999999999</v>
      </c>
      <c r="M299" s="146">
        <v>1.1288</v>
      </c>
      <c r="N299" s="72"/>
      <c r="O299" s="177" t="str">
        <f ca="1">IF(N299="","", INDIRECT("base!"&amp;ADDRESS(MATCH(N299,base!$C$2:'base'!$C$133,0)+1,4,4)))</f>
        <v/>
      </c>
      <c r="P299" s="66"/>
      <c r="Q299" s="177" t="str">
        <f ca="1">IF(P299="","", INDIRECT("base!"&amp;ADDRESS(MATCH(CONCATENATE(N299,"|",P299),base!$G$2:'base'!$G$1817,0)+1,6,4)))</f>
        <v/>
      </c>
      <c r="R299" s="66" t="s">
        <v>3691</v>
      </c>
    </row>
    <row r="300" spans="1:18" ht="38.25" x14ac:dyDescent="0.25">
      <c r="A300" s="164">
        <v>1</v>
      </c>
      <c r="B300" s="176">
        <f>IF(AND(G300&lt;&gt;"",H300&gt;0,I300&lt;&gt;"",J300&lt;&gt;0,K300&lt;&gt;0),COUNT($B$11:B299)+1,"")</f>
        <v>289</v>
      </c>
      <c r="C300" s="188" t="s">
        <v>4643</v>
      </c>
      <c r="D300" s="188" t="s">
        <v>3776</v>
      </c>
      <c r="E300" s="197">
        <v>89368</v>
      </c>
      <c r="F300" s="179">
        <v>45536</v>
      </c>
      <c r="G300" s="189" t="s">
        <v>4644</v>
      </c>
      <c r="H300" s="180">
        <v>2</v>
      </c>
      <c r="I300" s="196" t="s">
        <v>3701</v>
      </c>
      <c r="J300" s="181">
        <v>18.78</v>
      </c>
      <c r="K300" s="154">
        <f t="shared" si="4"/>
        <v>37.56</v>
      </c>
      <c r="L300" s="146">
        <v>0.21249999999999999</v>
      </c>
      <c r="M300" s="146">
        <v>1.1288</v>
      </c>
      <c r="N300" s="72"/>
      <c r="O300" s="177" t="str">
        <f ca="1">IF(N300="","", INDIRECT("base!"&amp;ADDRESS(MATCH(N300,base!$C$2:'base'!$C$133,0)+1,4,4)))</f>
        <v/>
      </c>
      <c r="P300" s="66"/>
      <c r="Q300" s="177" t="str">
        <f ca="1">IF(P300="","", INDIRECT("base!"&amp;ADDRESS(MATCH(CONCATENATE(N300,"|",P300),base!$G$2:'base'!$G$1817,0)+1,6,4)))</f>
        <v/>
      </c>
      <c r="R300" s="66" t="s">
        <v>3691</v>
      </c>
    </row>
    <row r="301" spans="1:18" ht="38.25" x14ac:dyDescent="0.25">
      <c r="A301" s="164">
        <v>1</v>
      </c>
      <c r="B301" s="176">
        <f>IF(AND(G301&lt;&gt;"",H301&gt;0,I301&lt;&gt;"",J301&lt;&gt;0,K301&lt;&gt;0),COUNT($B$11:B300)+1,"")</f>
        <v>290</v>
      </c>
      <c r="C301" s="188" t="s">
        <v>4645</v>
      </c>
      <c r="D301" s="188" t="s">
        <v>3776</v>
      </c>
      <c r="E301" s="197">
        <v>89363</v>
      </c>
      <c r="F301" s="179">
        <v>45537</v>
      </c>
      <c r="G301" s="189" t="s">
        <v>4646</v>
      </c>
      <c r="H301" s="180">
        <v>3</v>
      </c>
      <c r="I301" s="196" t="s">
        <v>3701</v>
      </c>
      <c r="J301" s="181">
        <v>13.11</v>
      </c>
      <c r="K301" s="154">
        <f t="shared" si="4"/>
        <v>39.33</v>
      </c>
      <c r="L301" s="146">
        <v>0.21249999999999999</v>
      </c>
      <c r="M301" s="146">
        <v>1.1288</v>
      </c>
      <c r="N301" s="72"/>
      <c r="O301" s="177" t="str">
        <f ca="1">IF(N301="","", INDIRECT("base!"&amp;ADDRESS(MATCH(N301,base!$C$2:'base'!$C$133,0)+1,4,4)))</f>
        <v/>
      </c>
      <c r="P301" s="66"/>
      <c r="Q301" s="177" t="str">
        <f ca="1">IF(P301="","", INDIRECT("base!"&amp;ADDRESS(MATCH(CONCATENATE(N301,"|",P301),base!$G$2:'base'!$G$1817,0)+1,6,4)))</f>
        <v/>
      </c>
      <c r="R301" s="66" t="s">
        <v>3691</v>
      </c>
    </row>
    <row r="302" spans="1:18" ht="38.25" x14ac:dyDescent="0.25">
      <c r="A302" s="164">
        <v>1</v>
      </c>
      <c r="B302" s="176">
        <f>IF(AND(G302&lt;&gt;"",H302&gt;0,I302&lt;&gt;"",J302&lt;&gt;0,K302&lt;&gt;0),COUNT($B$11:B301)+1,"")</f>
        <v>291</v>
      </c>
      <c r="C302" s="188" t="s">
        <v>4647</v>
      </c>
      <c r="D302" s="188" t="s">
        <v>3776</v>
      </c>
      <c r="E302" s="197">
        <v>103984</v>
      </c>
      <c r="F302" s="179">
        <v>45538</v>
      </c>
      <c r="G302" s="189" t="s">
        <v>4648</v>
      </c>
      <c r="H302" s="180">
        <v>21</v>
      </c>
      <c r="I302" s="196" t="s">
        <v>3701</v>
      </c>
      <c r="J302" s="181">
        <v>24.66</v>
      </c>
      <c r="K302" s="154">
        <f t="shared" si="4"/>
        <v>517.86</v>
      </c>
      <c r="L302" s="146">
        <v>0.21249999999999999</v>
      </c>
      <c r="M302" s="146">
        <v>1.1288</v>
      </c>
      <c r="N302" s="72"/>
      <c r="O302" s="177" t="str">
        <f ca="1">IF(N302="","", INDIRECT("base!"&amp;ADDRESS(MATCH(N302,base!$C$2:'base'!$C$133,0)+1,4,4)))</f>
        <v/>
      </c>
      <c r="P302" s="66"/>
      <c r="Q302" s="177" t="str">
        <f ca="1">IF(P302="","", INDIRECT("base!"&amp;ADDRESS(MATCH(CONCATENATE(N302,"|",P302),base!$G$2:'base'!$G$1817,0)+1,6,4)))</f>
        <v/>
      </c>
      <c r="R302" s="66" t="s">
        <v>3691</v>
      </c>
    </row>
    <row r="303" spans="1:18" ht="38.25" x14ac:dyDescent="0.25">
      <c r="A303" s="164">
        <v>1</v>
      </c>
      <c r="B303" s="176">
        <f>IF(AND(G303&lt;&gt;"",H303&gt;0,I303&lt;&gt;"",J303&lt;&gt;0,K303&lt;&gt;0),COUNT($B$11:B302)+1,"")</f>
        <v>292</v>
      </c>
      <c r="C303" s="188" t="s">
        <v>4649</v>
      </c>
      <c r="D303" s="188" t="s">
        <v>3776</v>
      </c>
      <c r="E303" s="197">
        <v>103980</v>
      </c>
      <c r="F303" s="179">
        <v>45539</v>
      </c>
      <c r="G303" s="189" t="s">
        <v>4650</v>
      </c>
      <c r="H303" s="180">
        <v>16</v>
      </c>
      <c r="I303" s="196" t="s">
        <v>3701</v>
      </c>
      <c r="J303" s="181">
        <v>22.17</v>
      </c>
      <c r="K303" s="154">
        <f t="shared" si="4"/>
        <v>354.72</v>
      </c>
      <c r="L303" s="146">
        <v>0.21249999999999999</v>
      </c>
      <c r="M303" s="146">
        <v>1.1288</v>
      </c>
      <c r="N303" s="72"/>
      <c r="O303" s="177" t="str">
        <f ca="1">IF(N303="","", INDIRECT("base!"&amp;ADDRESS(MATCH(N303,base!$C$2:'base'!$C$133,0)+1,4,4)))</f>
        <v/>
      </c>
      <c r="P303" s="66"/>
      <c r="Q303" s="177" t="str">
        <f ca="1">IF(P303="","", INDIRECT("base!"&amp;ADDRESS(MATCH(CONCATENATE(N303,"|",P303),base!$G$2:'base'!$G$1817,0)+1,6,4)))</f>
        <v/>
      </c>
      <c r="R303" s="66" t="s">
        <v>3691</v>
      </c>
    </row>
    <row r="304" spans="1:18" ht="38.25" x14ac:dyDescent="0.25">
      <c r="A304" s="164">
        <v>1</v>
      </c>
      <c r="B304" s="176">
        <f>IF(AND(G304&lt;&gt;"",H304&gt;0,I304&lt;&gt;"",J304&lt;&gt;0,K304&lt;&gt;0),COUNT($B$11:B303)+1,"")</f>
        <v>293</v>
      </c>
      <c r="C304" s="188" t="s">
        <v>4651</v>
      </c>
      <c r="D304" s="188" t="s">
        <v>3776</v>
      </c>
      <c r="E304" s="197">
        <v>89367</v>
      </c>
      <c r="F304" s="179">
        <v>45540</v>
      </c>
      <c r="G304" s="189" t="s">
        <v>4652</v>
      </c>
      <c r="H304" s="180">
        <v>46</v>
      </c>
      <c r="I304" s="196" t="s">
        <v>3701</v>
      </c>
      <c r="J304" s="181">
        <v>16.64</v>
      </c>
      <c r="K304" s="154">
        <f t="shared" si="4"/>
        <v>765.44</v>
      </c>
      <c r="L304" s="146">
        <v>0.21249999999999999</v>
      </c>
      <c r="M304" s="146">
        <v>1.1288</v>
      </c>
      <c r="N304" s="72"/>
      <c r="O304" s="177" t="str">
        <f ca="1">IF(N304="","", INDIRECT("base!"&amp;ADDRESS(MATCH(N304,base!$C$2:'base'!$C$133,0)+1,4,4)))</f>
        <v/>
      </c>
      <c r="P304" s="66"/>
      <c r="Q304" s="177" t="str">
        <f ca="1">IF(P304="","", INDIRECT("base!"&amp;ADDRESS(MATCH(CONCATENATE(N304,"|",P304),base!$G$2:'base'!$G$1817,0)+1,6,4)))</f>
        <v/>
      </c>
      <c r="R304" s="66" t="s">
        <v>3691</v>
      </c>
    </row>
    <row r="305" spans="1:18" ht="38.25" x14ac:dyDescent="0.25">
      <c r="A305" s="164">
        <v>1</v>
      </c>
      <c r="B305" s="176">
        <f>IF(AND(G305&lt;&gt;"",H305&gt;0,I305&lt;&gt;"",J305&lt;&gt;0,K305&lt;&gt;0),COUNT($B$11:B304)+1,"")</f>
        <v>294</v>
      </c>
      <c r="C305" s="188" t="s">
        <v>4653</v>
      </c>
      <c r="D305" s="188" t="s">
        <v>3776</v>
      </c>
      <c r="E305" s="197">
        <v>89362</v>
      </c>
      <c r="F305" s="179">
        <v>45541</v>
      </c>
      <c r="G305" s="189" t="s">
        <v>4654</v>
      </c>
      <c r="H305" s="180">
        <v>103</v>
      </c>
      <c r="I305" s="196" t="s">
        <v>3701</v>
      </c>
      <c r="J305" s="181">
        <v>12.16</v>
      </c>
      <c r="K305" s="154">
        <f t="shared" si="4"/>
        <v>1252.48</v>
      </c>
      <c r="L305" s="146">
        <v>0.21249999999999999</v>
      </c>
      <c r="M305" s="146">
        <v>1.1288</v>
      </c>
      <c r="N305" s="72"/>
      <c r="O305" s="177" t="str">
        <f ca="1">IF(N305="","", INDIRECT("base!"&amp;ADDRESS(MATCH(N305,base!$C$2:'base'!$C$133,0)+1,4,4)))</f>
        <v/>
      </c>
      <c r="P305" s="66"/>
      <c r="Q305" s="177" t="str">
        <f ca="1">IF(P305="","", INDIRECT("base!"&amp;ADDRESS(MATCH(CONCATENATE(N305,"|",P305),base!$G$2:'base'!$G$1817,0)+1,6,4)))</f>
        <v/>
      </c>
      <c r="R305" s="66" t="s">
        <v>3691</v>
      </c>
    </row>
    <row r="306" spans="1:18" ht="38.25" x14ac:dyDescent="0.25">
      <c r="A306" s="164">
        <v>1</v>
      </c>
      <c r="B306" s="176">
        <f>IF(AND(G306&lt;&gt;"",H306&gt;0,I306&lt;&gt;"",J306&lt;&gt;0,K306&lt;&gt;0),COUNT($B$11:B305)+1,"")</f>
        <v>295</v>
      </c>
      <c r="C306" s="188" t="s">
        <v>4655</v>
      </c>
      <c r="D306" s="188" t="s">
        <v>3776</v>
      </c>
      <c r="E306" s="197">
        <v>103951</v>
      </c>
      <c r="F306" s="179">
        <v>45542</v>
      </c>
      <c r="G306" s="189" t="s">
        <v>4656</v>
      </c>
      <c r="H306" s="180">
        <v>56</v>
      </c>
      <c r="I306" s="196" t="s">
        <v>3701</v>
      </c>
      <c r="J306" s="181">
        <v>18.850000000000001</v>
      </c>
      <c r="K306" s="154">
        <f t="shared" ref="K306:K369" si="5">IFERROR(IF(H306*J306&lt;&gt;0,ROUND(ROUND(H306,4)*ROUND(J306,4),2),""),"")</f>
        <v>1055.5999999999999</v>
      </c>
      <c r="L306" s="146">
        <v>0.21249999999999999</v>
      </c>
      <c r="M306" s="146">
        <v>1.1288</v>
      </c>
      <c r="N306" s="72"/>
      <c r="O306" s="177" t="str">
        <f ca="1">IF(N306="","", INDIRECT("base!"&amp;ADDRESS(MATCH(N306,base!$C$2:'base'!$C$133,0)+1,4,4)))</f>
        <v/>
      </c>
      <c r="P306" s="66"/>
      <c r="Q306" s="177" t="str">
        <f ca="1">IF(P306="","", INDIRECT("base!"&amp;ADDRESS(MATCH(CONCATENATE(N306,"|",P306),base!$G$2:'base'!$G$1817,0)+1,6,4)))</f>
        <v/>
      </c>
      <c r="R306" s="66" t="s">
        <v>3691</v>
      </c>
    </row>
    <row r="307" spans="1:18" ht="38.25" x14ac:dyDescent="0.25">
      <c r="A307" s="164">
        <v>1</v>
      </c>
      <c r="B307" s="176">
        <f>IF(AND(G307&lt;&gt;"",H307&gt;0,I307&lt;&gt;"",J307&lt;&gt;0,K307&lt;&gt;0),COUNT($B$11:B306)+1,"")</f>
        <v>296</v>
      </c>
      <c r="C307" s="188" t="s">
        <v>4657</v>
      </c>
      <c r="D307" s="188" t="s">
        <v>3776</v>
      </c>
      <c r="E307" s="197">
        <v>104004</v>
      </c>
      <c r="F307" s="179">
        <v>45543</v>
      </c>
      <c r="G307" s="189" t="s">
        <v>4658</v>
      </c>
      <c r="H307" s="180">
        <v>7</v>
      </c>
      <c r="I307" s="196" t="s">
        <v>3701</v>
      </c>
      <c r="J307" s="181">
        <v>37.24</v>
      </c>
      <c r="K307" s="154">
        <f t="shared" si="5"/>
        <v>260.68</v>
      </c>
      <c r="L307" s="146">
        <v>0.21249999999999999</v>
      </c>
      <c r="M307" s="146">
        <v>1.1288</v>
      </c>
      <c r="N307" s="72"/>
      <c r="O307" s="177" t="str">
        <f ca="1">IF(N307="","", INDIRECT("base!"&amp;ADDRESS(MATCH(N307,base!$C$2:'base'!$C$133,0)+1,4,4)))</f>
        <v/>
      </c>
      <c r="P307" s="66"/>
      <c r="Q307" s="177" t="str">
        <f ca="1">IF(P307="","", INDIRECT("base!"&amp;ADDRESS(MATCH(CONCATENATE(N307,"|",P307),base!$G$2:'base'!$G$1817,0)+1,6,4)))</f>
        <v/>
      </c>
      <c r="R307" s="66" t="s">
        <v>3691</v>
      </c>
    </row>
    <row r="308" spans="1:18" ht="38.25" x14ac:dyDescent="0.25">
      <c r="A308" s="164">
        <v>1</v>
      </c>
      <c r="B308" s="176">
        <f>IF(AND(G308&lt;&gt;"",H308&gt;0,I308&lt;&gt;"",J308&lt;&gt;0,K308&lt;&gt;0),COUNT($B$11:B307)+1,"")</f>
        <v>297</v>
      </c>
      <c r="C308" s="188" t="s">
        <v>4659</v>
      </c>
      <c r="D308" s="188" t="s">
        <v>3776</v>
      </c>
      <c r="E308" s="197">
        <v>104011</v>
      </c>
      <c r="F308" s="179">
        <v>45544</v>
      </c>
      <c r="G308" s="189" t="s">
        <v>4660</v>
      </c>
      <c r="H308" s="180">
        <v>5</v>
      </c>
      <c r="I308" s="196" t="s">
        <v>3701</v>
      </c>
      <c r="J308" s="181">
        <v>31.68</v>
      </c>
      <c r="K308" s="154">
        <f t="shared" si="5"/>
        <v>158.4</v>
      </c>
      <c r="L308" s="146">
        <v>0.21249999999999999</v>
      </c>
      <c r="M308" s="146">
        <v>1.1288</v>
      </c>
      <c r="N308" s="72"/>
      <c r="O308" s="177" t="str">
        <f ca="1">IF(N308="","", INDIRECT("base!"&amp;ADDRESS(MATCH(N308,base!$C$2:'base'!$C$133,0)+1,4,4)))</f>
        <v/>
      </c>
      <c r="P308" s="66"/>
      <c r="Q308" s="177" t="str">
        <f ca="1">IF(P308="","", INDIRECT("base!"&amp;ADDRESS(MATCH(CONCATENATE(N308,"|",P308),base!$G$2:'base'!$G$1817,0)+1,6,4)))</f>
        <v/>
      </c>
      <c r="R308" s="66" t="s">
        <v>3691</v>
      </c>
    </row>
    <row r="309" spans="1:18" ht="25.5" x14ac:dyDescent="0.25">
      <c r="A309" s="164">
        <v>1</v>
      </c>
      <c r="B309" s="176">
        <f>IF(AND(G309&lt;&gt;"",H309&gt;0,I309&lt;&gt;"",J309&lt;&gt;0,K309&lt;&gt;0),COUNT($B$11:B308)+1,"")</f>
        <v>298</v>
      </c>
      <c r="C309" s="188" t="s">
        <v>4661</v>
      </c>
      <c r="D309" s="188" t="s">
        <v>3776</v>
      </c>
      <c r="E309" s="197">
        <v>89398</v>
      </c>
      <c r="F309" s="179">
        <v>45545</v>
      </c>
      <c r="G309" s="189" t="s">
        <v>4662</v>
      </c>
      <c r="H309" s="180">
        <v>56</v>
      </c>
      <c r="I309" s="196" t="s">
        <v>3701</v>
      </c>
      <c r="J309" s="181">
        <v>23.2</v>
      </c>
      <c r="K309" s="154">
        <f t="shared" si="5"/>
        <v>1299.2</v>
      </c>
      <c r="L309" s="146">
        <v>0.21249999999999999</v>
      </c>
      <c r="M309" s="146">
        <v>1.1288</v>
      </c>
      <c r="N309" s="72"/>
      <c r="O309" s="177" t="str">
        <f ca="1">IF(N309="","", INDIRECT("base!"&amp;ADDRESS(MATCH(N309,base!$C$2:'base'!$C$133,0)+1,4,4)))</f>
        <v/>
      </c>
      <c r="P309" s="66"/>
      <c r="Q309" s="177" t="str">
        <f ca="1">IF(P309="","", INDIRECT("base!"&amp;ADDRESS(MATCH(CONCATENATE(N309,"|",P309),base!$G$2:'base'!$G$1817,0)+1,6,4)))</f>
        <v/>
      </c>
      <c r="R309" s="66" t="s">
        <v>3691</v>
      </c>
    </row>
    <row r="310" spans="1:18" ht="25.5" x14ac:dyDescent="0.25">
      <c r="A310" s="164">
        <v>1</v>
      </c>
      <c r="B310" s="176">
        <f>IF(AND(G310&lt;&gt;"",H310&gt;0,I310&lt;&gt;"",J310&lt;&gt;0,K310&lt;&gt;0),COUNT($B$11:B309)+1,"")</f>
        <v>299</v>
      </c>
      <c r="C310" s="188" t="s">
        <v>4663</v>
      </c>
      <c r="D310" s="188" t="s">
        <v>3776</v>
      </c>
      <c r="E310" s="197">
        <v>89395</v>
      </c>
      <c r="F310" s="179">
        <v>45546</v>
      </c>
      <c r="G310" s="189" t="s">
        <v>4664</v>
      </c>
      <c r="H310" s="180">
        <v>35</v>
      </c>
      <c r="I310" s="196" t="s">
        <v>3701</v>
      </c>
      <c r="J310" s="181">
        <v>16.73</v>
      </c>
      <c r="K310" s="154">
        <f t="shared" si="5"/>
        <v>585.54999999999995</v>
      </c>
      <c r="L310" s="146">
        <v>0.21249999999999999</v>
      </c>
      <c r="M310" s="146">
        <v>1.1288</v>
      </c>
      <c r="N310" s="72"/>
      <c r="O310" s="177" t="str">
        <f ca="1">IF(N310="","", INDIRECT("base!"&amp;ADDRESS(MATCH(N310,base!$C$2:'base'!$C$133,0)+1,4,4)))</f>
        <v/>
      </c>
      <c r="P310" s="66"/>
      <c r="Q310" s="177" t="str">
        <f ca="1">IF(P310="","", INDIRECT("base!"&amp;ADDRESS(MATCH(CONCATENATE(N310,"|",P310),base!$G$2:'base'!$G$1817,0)+1,6,4)))</f>
        <v/>
      </c>
      <c r="R310" s="66" t="s">
        <v>3691</v>
      </c>
    </row>
    <row r="311" spans="1:18" ht="38.25" x14ac:dyDescent="0.25">
      <c r="A311" s="164">
        <v>1</v>
      </c>
      <c r="B311" s="176">
        <f>IF(AND(G311&lt;&gt;"",H311&gt;0,I311&lt;&gt;"",J311&lt;&gt;0,K311&lt;&gt;0),COUNT($B$11:B310)+1,"")</f>
        <v>300</v>
      </c>
      <c r="C311" s="188" t="s">
        <v>4665</v>
      </c>
      <c r="D311" s="188" t="s">
        <v>3776</v>
      </c>
      <c r="E311" s="197">
        <v>104008</v>
      </c>
      <c r="F311" s="179">
        <v>45547</v>
      </c>
      <c r="G311" s="189" t="s">
        <v>4666</v>
      </c>
      <c r="H311" s="180">
        <v>5</v>
      </c>
      <c r="I311" s="196" t="s">
        <v>3701</v>
      </c>
      <c r="J311" s="181">
        <v>39.47</v>
      </c>
      <c r="K311" s="154">
        <f t="shared" si="5"/>
        <v>197.35</v>
      </c>
      <c r="L311" s="146">
        <v>0.21249999999999999</v>
      </c>
      <c r="M311" s="146">
        <v>1.1288</v>
      </c>
      <c r="N311" s="72"/>
      <c r="O311" s="177" t="str">
        <f ca="1">IF(N311="","", INDIRECT("base!"&amp;ADDRESS(MATCH(N311,base!$C$2:'base'!$C$133,0)+1,4,4)))</f>
        <v/>
      </c>
      <c r="P311" s="66"/>
      <c r="Q311" s="177" t="str">
        <f ca="1">IF(P311="","", INDIRECT("base!"&amp;ADDRESS(MATCH(CONCATENATE(N311,"|",P311),base!$G$2:'base'!$G$1817,0)+1,6,4)))</f>
        <v/>
      </c>
      <c r="R311" s="66" t="s">
        <v>3691</v>
      </c>
    </row>
    <row r="312" spans="1:18" ht="38.25" x14ac:dyDescent="0.25">
      <c r="A312" s="164">
        <v>1</v>
      </c>
      <c r="B312" s="176">
        <f>IF(AND(G312&lt;&gt;"",H312&gt;0,I312&lt;&gt;"",J312&lt;&gt;0,K312&lt;&gt;0),COUNT($B$11:B311)+1,"")</f>
        <v>301</v>
      </c>
      <c r="C312" s="188" t="s">
        <v>4667</v>
      </c>
      <c r="D312" s="188" t="s">
        <v>3776</v>
      </c>
      <c r="E312" s="197">
        <v>104017</v>
      </c>
      <c r="F312" s="179">
        <v>45536</v>
      </c>
      <c r="G312" s="189" t="s">
        <v>4668</v>
      </c>
      <c r="H312" s="180">
        <v>1</v>
      </c>
      <c r="I312" s="196" t="s">
        <v>3701</v>
      </c>
      <c r="J312" s="181">
        <v>56.16</v>
      </c>
      <c r="K312" s="154">
        <f t="shared" si="5"/>
        <v>56.16</v>
      </c>
      <c r="L312" s="146">
        <v>0.21249999999999999</v>
      </c>
      <c r="M312" s="146">
        <v>1.1288</v>
      </c>
      <c r="N312" s="72"/>
      <c r="O312" s="177" t="str">
        <f ca="1">IF(N312="","", INDIRECT("base!"&amp;ADDRESS(MATCH(N312,base!$C$2:'base'!$C$133,0)+1,4,4)))</f>
        <v/>
      </c>
      <c r="P312" s="66"/>
      <c r="Q312" s="177" t="str">
        <f ca="1">IF(P312="","", INDIRECT("base!"&amp;ADDRESS(MATCH(CONCATENATE(N312,"|",P312),base!$G$2:'base'!$G$1817,0)+1,6,4)))</f>
        <v/>
      </c>
      <c r="R312" s="66" t="s">
        <v>3691</v>
      </c>
    </row>
    <row r="313" spans="1:18" ht="25.5" x14ac:dyDescent="0.25">
      <c r="A313" s="164">
        <v>1</v>
      </c>
      <c r="B313" s="176">
        <f>IF(AND(G313&lt;&gt;"",H313&gt;0,I313&lt;&gt;"",J313&lt;&gt;0,K313&lt;&gt;0),COUNT($B$11:B312)+1,"")</f>
        <v>302</v>
      </c>
      <c r="C313" s="188" t="s">
        <v>4669</v>
      </c>
      <c r="D313" s="188" t="s">
        <v>3776</v>
      </c>
      <c r="E313" s="197">
        <v>89382</v>
      </c>
      <c r="F313" s="179">
        <v>45537</v>
      </c>
      <c r="G313" s="189" t="s">
        <v>4670</v>
      </c>
      <c r="H313" s="180">
        <v>64</v>
      </c>
      <c r="I313" s="196" t="s">
        <v>3701</v>
      </c>
      <c r="J313" s="181">
        <v>17.920000000000002</v>
      </c>
      <c r="K313" s="154">
        <f t="shared" si="5"/>
        <v>1146.8800000000001</v>
      </c>
      <c r="L313" s="146">
        <v>0.21249999999999999</v>
      </c>
      <c r="M313" s="146">
        <v>1.1288</v>
      </c>
      <c r="N313" s="72"/>
      <c r="O313" s="177" t="str">
        <f ca="1">IF(N313="","", INDIRECT("base!"&amp;ADDRESS(MATCH(N313,base!$C$2:'base'!$C$133,0)+1,4,4)))</f>
        <v/>
      </c>
      <c r="P313" s="66"/>
      <c r="Q313" s="177" t="str">
        <f ca="1">IF(P313="","", INDIRECT("base!"&amp;ADDRESS(MATCH(CONCATENATE(N313,"|",P313),base!$G$2:'base'!$G$1817,0)+1,6,4)))</f>
        <v/>
      </c>
      <c r="R313" s="66" t="s">
        <v>3691</v>
      </c>
    </row>
    <row r="314" spans="1:18" ht="25.5" x14ac:dyDescent="0.25">
      <c r="A314" s="164">
        <v>1</v>
      </c>
      <c r="B314" s="176">
        <f>IF(AND(G314&lt;&gt;"",H314&gt;0,I314&lt;&gt;"",J314&lt;&gt;0,K314&lt;&gt;0),COUNT($B$11:B313)+1,"")</f>
        <v>303</v>
      </c>
      <c r="C314" s="188" t="s">
        <v>4671</v>
      </c>
      <c r="D314" s="188" t="s">
        <v>3776</v>
      </c>
      <c r="E314" s="197">
        <v>89390</v>
      </c>
      <c r="F314" s="179">
        <v>45538</v>
      </c>
      <c r="G314" s="189" t="s">
        <v>4672</v>
      </c>
      <c r="H314" s="180">
        <v>14</v>
      </c>
      <c r="I314" s="196" t="s">
        <v>3701</v>
      </c>
      <c r="J314" s="181">
        <v>26.48</v>
      </c>
      <c r="K314" s="154">
        <f t="shared" si="5"/>
        <v>370.72</v>
      </c>
      <c r="L314" s="146">
        <v>0.21249999999999999</v>
      </c>
      <c r="M314" s="146">
        <v>1.1288</v>
      </c>
      <c r="N314" s="72"/>
      <c r="O314" s="177" t="str">
        <f ca="1">IF(N314="","", INDIRECT("base!"&amp;ADDRESS(MATCH(N314,base!$C$2:'base'!$C$133,0)+1,4,4)))</f>
        <v/>
      </c>
      <c r="P314" s="66"/>
      <c r="Q314" s="177" t="str">
        <f ca="1">IF(P314="","", INDIRECT("base!"&amp;ADDRESS(MATCH(CONCATENATE(N314,"|",P314),base!$G$2:'base'!$G$1817,0)+1,6,4)))</f>
        <v/>
      </c>
      <c r="R314" s="66" t="s">
        <v>3691</v>
      </c>
    </row>
    <row r="315" spans="1:18" ht="38.25" x14ac:dyDescent="0.25">
      <c r="A315" s="164">
        <v>1</v>
      </c>
      <c r="B315" s="176">
        <f>IF(AND(G315&lt;&gt;"",H315&gt;0,I315&lt;&gt;"",J315&lt;&gt;0,K315&lt;&gt;0),COUNT($B$11:B314)+1,"")</f>
        <v>304</v>
      </c>
      <c r="C315" s="188" t="s">
        <v>4673</v>
      </c>
      <c r="D315" s="188" t="s">
        <v>3776</v>
      </c>
      <c r="E315" s="197">
        <v>103990</v>
      </c>
      <c r="F315" s="179">
        <v>45539</v>
      </c>
      <c r="G315" s="189" t="s">
        <v>4674</v>
      </c>
      <c r="H315" s="180">
        <v>19</v>
      </c>
      <c r="I315" s="196" t="s">
        <v>3701</v>
      </c>
      <c r="J315" s="181">
        <v>43.04</v>
      </c>
      <c r="K315" s="154">
        <f t="shared" si="5"/>
        <v>817.76</v>
      </c>
      <c r="L315" s="146">
        <v>0.21249999999999999</v>
      </c>
      <c r="M315" s="146">
        <v>1.1288</v>
      </c>
      <c r="N315" s="72"/>
      <c r="O315" s="177" t="str">
        <f ca="1">IF(N315="","", INDIRECT("base!"&amp;ADDRESS(MATCH(N315,base!$C$2:'base'!$C$133,0)+1,4,4)))</f>
        <v/>
      </c>
      <c r="P315" s="66"/>
      <c r="Q315" s="177" t="str">
        <f ca="1">IF(P315="","", INDIRECT("base!"&amp;ADDRESS(MATCH(CONCATENATE(N315,"|",P315),base!$G$2:'base'!$G$1817,0)+1,6,4)))</f>
        <v/>
      </c>
      <c r="R315" s="66" t="s">
        <v>3691</v>
      </c>
    </row>
    <row r="316" spans="1:18" ht="38.25" x14ac:dyDescent="0.25">
      <c r="A316" s="164">
        <v>1</v>
      </c>
      <c r="B316" s="176">
        <f>IF(AND(G316&lt;&gt;"",H316&gt;0,I316&lt;&gt;"",J316&lt;&gt;0,K316&lt;&gt;0),COUNT($B$11:B315)+1,"")</f>
        <v>305</v>
      </c>
      <c r="C316" s="188" t="s">
        <v>4675</v>
      </c>
      <c r="D316" s="188" t="s">
        <v>3776</v>
      </c>
      <c r="E316" s="197">
        <v>103997</v>
      </c>
      <c r="F316" s="179">
        <v>45540</v>
      </c>
      <c r="G316" s="189" t="s">
        <v>4676</v>
      </c>
      <c r="H316" s="180">
        <v>16</v>
      </c>
      <c r="I316" s="196" t="s">
        <v>3701</v>
      </c>
      <c r="J316" s="181">
        <v>47.93</v>
      </c>
      <c r="K316" s="154">
        <f t="shared" si="5"/>
        <v>766.88</v>
      </c>
      <c r="L316" s="146">
        <v>0.21249999999999999</v>
      </c>
      <c r="M316" s="146">
        <v>1.1288</v>
      </c>
      <c r="N316" s="72"/>
      <c r="O316" s="177" t="str">
        <f ca="1">IF(N316="","", INDIRECT("base!"&amp;ADDRESS(MATCH(N316,base!$C$2:'base'!$C$133,0)+1,4,4)))</f>
        <v/>
      </c>
      <c r="P316" s="66"/>
      <c r="Q316" s="177" t="str">
        <f ca="1">IF(P316="","", INDIRECT("base!"&amp;ADDRESS(MATCH(CONCATENATE(N316,"|",P316),base!$G$2:'base'!$G$1817,0)+1,6,4)))</f>
        <v/>
      </c>
      <c r="R316" s="66" t="s">
        <v>3691</v>
      </c>
    </row>
    <row r="317" spans="1:18" ht="38.25" x14ac:dyDescent="0.25">
      <c r="A317" s="164">
        <v>1</v>
      </c>
      <c r="B317" s="176">
        <f>IF(AND(G317&lt;&gt;"",H317&gt;0,I317&lt;&gt;"",J317&lt;&gt;0,K317&lt;&gt;0),COUNT($B$11:B316)+1,"")</f>
        <v>306</v>
      </c>
      <c r="C317" s="188" t="s">
        <v>4677</v>
      </c>
      <c r="D317" s="188" t="s">
        <v>3776</v>
      </c>
      <c r="E317" s="197">
        <v>103979</v>
      </c>
      <c r="F317" s="179">
        <v>45541</v>
      </c>
      <c r="G317" s="189" t="s">
        <v>4678</v>
      </c>
      <c r="H317" s="180">
        <v>47.900000000000006</v>
      </c>
      <c r="I317" s="196" t="s">
        <v>3694</v>
      </c>
      <c r="J317" s="181">
        <v>37.39</v>
      </c>
      <c r="K317" s="154">
        <f t="shared" si="5"/>
        <v>1790.98</v>
      </c>
      <c r="L317" s="146">
        <v>0.21249999999999999</v>
      </c>
      <c r="M317" s="146">
        <v>1.1288</v>
      </c>
      <c r="N317" s="72"/>
      <c r="O317" s="177" t="str">
        <f ca="1">IF(N317="","", INDIRECT("base!"&amp;ADDRESS(MATCH(N317,base!$C$2:'base'!$C$133,0)+1,4,4)))</f>
        <v/>
      </c>
      <c r="P317" s="66"/>
      <c r="Q317" s="177" t="str">
        <f ca="1">IF(P317="","", INDIRECT("base!"&amp;ADDRESS(MATCH(CONCATENATE(N317,"|",P317),base!$G$2:'base'!$G$1817,0)+1,6,4)))</f>
        <v/>
      </c>
      <c r="R317" s="66" t="s">
        <v>3691</v>
      </c>
    </row>
    <row r="318" spans="1:18" ht="38.25" x14ac:dyDescent="0.25">
      <c r="A318" s="164">
        <v>1</v>
      </c>
      <c r="B318" s="176">
        <f>IF(AND(G318&lt;&gt;"",H318&gt;0,I318&lt;&gt;"",J318&lt;&gt;0,K318&lt;&gt;0),COUNT($B$11:B317)+1,"")</f>
        <v>307</v>
      </c>
      <c r="C318" s="188" t="s">
        <v>4679</v>
      </c>
      <c r="D318" s="188" t="s">
        <v>3776</v>
      </c>
      <c r="E318" s="197">
        <v>103978</v>
      </c>
      <c r="F318" s="179">
        <v>45542</v>
      </c>
      <c r="G318" s="189" t="s">
        <v>4680</v>
      </c>
      <c r="H318" s="180">
        <v>51.100000000000009</v>
      </c>
      <c r="I318" s="196" t="s">
        <v>3694</v>
      </c>
      <c r="J318" s="181">
        <v>32.81</v>
      </c>
      <c r="K318" s="154">
        <f t="shared" si="5"/>
        <v>1676.59</v>
      </c>
      <c r="L318" s="146">
        <v>0.21249999999999999</v>
      </c>
      <c r="M318" s="146">
        <v>1.1288</v>
      </c>
      <c r="N318" s="72"/>
      <c r="O318" s="177" t="str">
        <f ca="1">IF(N318="","", INDIRECT("base!"&amp;ADDRESS(MATCH(N318,base!$C$2:'base'!$C$133,0)+1,4,4)))</f>
        <v/>
      </c>
      <c r="P318" s="66"/>
      <c r="Q318" s="177" t="str">
        <f ca="1">IF(P318="","", INDIRECT("base!"&amp;ADDRESS(MATCH(CONCATENATE(N318,"|",P318),base!$G$2:'base'!$G$1817,0)+1,6,4)))</f>
        <v/>
      </c>
      <c r="R318" s="66" t="s">
        <v>3691</v>
      </c>
    </row>
    <row r="319" spans="1:18" ht="25.5" x14ac:dyDescent="0.25">
      <c r="A319" s="164">
        <v>1</v>
      </c>
      <c r="B319" s="176">
        <f>IF(AND(G319&lt;&gt;"",H319&gt;0,I319&lt;&gt;"",J319&lt;&gt;0,K319&lt;&gt;0),COUNT($B$11:B318)+1,"")</f>
        <v>308</v>
      </c>
      <c r="C319" s="188" t="s">
        <v>4681</v>
      </c>
      <c r="D319" s="188" t="s">
        <v>3776</v>
      </c>
      <c r="E319" s="197">
        <v>89357</v>
      </c>
      <c r="F319" s="179">
        <v>45543</v>
      </c>
      <c r="G319" s="189" t="s">
        <v>4682</v>
      </c>
      <c r="H319" s="180">
        <v>359.2</v>
      </c>
      <c r="I319" s="196" t="s">
        <v>3694</v>
      </c>
      <c r="J319" s="181">
        <v>41.05</v>
      </c>
      <c r="K319" s="154">
        <f t="shared" si="5"/>
        <v>14745.16</v>
      </c>
      <c r="L319" s="146">
        <v>0.21249999999999999</v>
      </c>
      <c r="M319" s="146">
        <v>1.1288</v>
      </c>
      <c r="N319" s="72"/>
      <c r="O319" s="177" t="str">
        <f ca="1">IF(N319="","", INDIRECT("base!"&amp;ADDRESS(MATCH(N319,base!$C$2:'base'!$C$133,0)+1,4,4)))</f>
        <v/>
      </c>
      <c r="P319" s="66"/>
      <c r="Q319" s="177" t="str">
        <f ca="1">IF(P319="","", INDIRECT("base!"&amp;ADDRESS(MATCH(CONCATENATE(N319,"|",P319),base!$G$2:'base'!$G$1817,0)+1,6,4)))</f>
        <v/>
      </c>
      <c r="R319" s="66" t="s">
        <v>3691</v>
      </c>
    </row>
    <row r="320" spans="1:18" ht="25.5" x14ac:dyDescent="0.25">
      <c r="A320" s="164">
        <v>1</v>
      </c>
      <c r="B320" s="176">
        <f>IF(AND(G320&lt;&gt;"",H320&gt;0,I320&lt;&gt;"",J320&lt;&gt;0,K320&lt;&gt;0),COUNT($B$11:B319)+1,"")</f>
        <v>309</v>
      </c>
      <c r="C320" s="188" t="s">
        <v>4683</v>
      </c>
      <c r="D320" s="188" t="s">
        <v>3776</v>
      </c>
      <c r="E320" s="197">
        <v>89356</v>
      </c>
      <c r="F320" s="179">
        <v>45544</v>
      </c>
      <c r="G320" s="189" t="s">
        <v>4684</v>
      </c>
      <c r="H320" s="180">
        <v>224.00000000000006</v>
      </c>
      <c r="I320" s="196" t="s">
        <v>3694</v>
      </c>
      <c r="J320" s="181">
        <v>30.07</v>
      </c>
      <c r="K320" s="154">
        <f t="shared" si="5"/>
        <v>6735.68</v>
      </c>
      <c r="L320" s="146">
        <v>0.21249999999999999</v>
      </c>
      <c r="M320" s="146">
        <v>1.1288</v>
      </c>
      <c r="N320" s="72"/>
      <c r="O320" s="177" t="str">
        <f ca="1">IF(N320="","", INDIRECT("base!"&amp;ADDRESS(MATCH(N320,base!$C$2:'base'!$C$133,0)+1,4,4)))</f>
        <v/>
      </c>
      <c r="P320" s="66"/>
      <c r="Q320" s="177" t="str">
        <f ca="1">IF(P320="","", INDIRECT("base!"&amp;ADDRESS(MATCH(CONCATENATE(N320,"|",P320),base!$G$2:'base'!$G$1817,0)+1,6,4)))</f>
        <v/>
      </c>
      <c r="R320" s="66" t="s">
        <v>3691</v>
      </c>
    </row>
    <row r="321" spans="1:18" ht="25.5" x14ac:dyDescent="0.25">
      <c r="A321" s="164">
        <v>1</v>
      </c>
      <c r="B321" s="176">
        <f>IF(AND(G321&lt;&gt;"",H321&gt;0,I321&lt;&gt;"",J321&lt;&gt;0,K321&lt;&gt;0),COUNT($B$11:B320)+1,"")</f>
        <v>310</v>
      </c>
      <c r="C321" s="188" t="s">
        <v>4685</v>
      </c>
      <c r="D321" s="188" t="s">
        <v>3776</v>
      </c>
      <c r="E321" s="197">
        <v>94797</v>
      </c>
      <c r="F321" s="179">
        <v>45545</v>
      </c>
      <c r="G321" s="189" t="s">
        <v>4686</v>
      </c>
      <c r="H321" s="180">
        <v>2</v>
      </c>
      <c r="I321" s="196" t="s">
        <v>3701</v>
      </c>
      <c r="J321" s="181">
        <v>157.56</v>
      </c>
      <c r="K321" s="154">
        <f t="shared" si="5"/>
        <v>315.12</v>
      </c>
      <c r="L321" s="146">
        <v>0.21249999999999999</v>
      </c>
      <c r="M321" s="146">
        <v>1.1288</v>
      </c>
      <c r="N321" s="72"/>
      <c r="O321" s="177" t="str">
        <f ca="1">IF(N321="","", INDIRECT("base!"&amp;ADDRESS(MATCH(N321,base!$C$2:'base'!$C$133,0)+1,4,4)))</f>
        <v/>
      </c>
      <c r="P321" s="66"/>
      <c r="Q321" s="177" t="str">
        <f ca="1">IF(P321="","", INDIRECT("base!"&amp;ADDRESS(MATCH(CONCATENATE(N321,"|",P321),base!$G$2:'base'!$G$1817,0)+1,6,4)))</f>
        <v/>
      </c>
      <c r="R321" s="66" t="s">
        <v>3691</v>
      </c>
    </row>
    <row r="322" spans="1:18" x14ac:dyDescent="0.25">
      <c r="A322" s="164">
        <v>1</v>
      </c>
      <c r="B322" s="176">
        <f>IF(AND(G322&lt;&gt;"",H322&gt;0,I322&lt;&gt;"",J322&lt;&gt;0,K322&lt;&gt;0),COUNT($B$11:B321)+1,"")</f>
        <v>311</v>
      </c>
      <c r="C322" s="188" t="s">
        <v>4687</v>
      </c>
      <c r="D322" s="188" t="s">
        <v>4032</v>
      </c>
      <c r="E322" s="197">
        <v>55891</v>
      </c>
      <c r="F322" s="179">
        <v>45546</v>
      </c>
      <c r="G322" s="189" t="s">
        <v>4688</v>
      </c>
      <c r="H322" s="180">
        <v>8</v>
      </c>
      <c r="I322" s="196" t="s">
        <v>3701</v>
      </c>
      <c r="J322" s="181">
        <v>224.55</v>
      </c>
      <c r="K322" s="154">
        <f t="shared" si="5"/>
        <v>1796.4</v>
      </c>
      <c r="L322" s="146">
        <v>0.21249999999999999</v>
      </c>
      <c r="M322" s="146">
        <v>1.1288</v>
      </c>
      <c r="N322" s="72"/>
      <c r="O322" s="177" t="str">
        <f ca="1">IF(N322="","", INDIRECT("base!"&amp;ADDRESS(MATCH(N322,base!$C$2:'base'!$C$133,0)+1,4,4)))</f>
        <v/>
      </c>
      <c r="P322" s="66"/>
      <c r="Q322" s="177" t="str">
        <f ca="1">IF(P322="","", INDIRECT("base!"&amp;ADDRESS(MATCH(CONCATENATE(N322,"|",P322),base!$G$2:'base'!$G$1817,0)+1,6,4)))</f>
        <v/>
      </c>
      <c r="R322" s="66" t="s">
        <v>3691</v>
      </c>
    </row>
    <row r="323" spans="1:18" ht="25.5" x14ac:dyDescent="0.25">
      <c r="A323" s="164">
        <v>1</v>
      </c>
      <c r="B323" s="176">
        <f>IF(AND(G323&lt;&gt;"",H323&gt;0,I323&lt;&gt;"",J323&lt;&gt;0,K323&lt;&gt;0),COUNT($B$11:B322)+1,"")</f>
        <v>312</v>
      </c>
      <c r="C323" s="188" t="s">
        <v>4689</v>
      </c>
      <c r="D323" s="188" t="s">
        <v>3776</v>
      </c>
      <c r="E323" s="197">
        <v>86886</v>
      </c>
      <c r="F323" s="179">
        <v>45547</v>
      </c>
      <c r="G323" s="189" t="s">
        <v>4040</v>
      </c>
      <c r="H323" s="180">
        <v>80</v>
      </c>
      <c r="I323" s="196" t="s">
        <v>3701</v>
      </c>
      <c r="J323" s="181">
        <v>87.49</v>
      </c>
      <c r="K323" s="154">
        <f t="shared" si="5"/>
        <v>6999.2</v>
      </c>
      <c r="L323" s="146">
        <v>0.21249999999999999</v>
      </c>
      <c r="M323" s="146">
        <v>1.1288</v>
      </c>
      <c r="N323" s="72"/>
      <c r="O323" s="177" t="str">
        <f ca="1">IF(N323="","", INDIRECT("base!"&amp;ADDRESS(MATCH(N323,base!$C$2:'base'!$C$133,0)+1,4,4)))</f>
        <v/>
      </c>
      <c r="P323" s="66"/>
      <c r="Q323" s="177" t="str">
        <f ca="1">IF(P323="","", INDIRECT("base!"&amp;ADDRESS(MATCH(CONCATENATE(N323,"|",P323),base!$G$2:'base'!$G$1817,0)+1,6,4)))</f>
        <v/>
      </c>
      <c r="R323" s="66" t="s">
        <v>3691</v>
      </c>
    </row>
    <row r="324" spans="1:18" ht="25.5" x14ac:dyDescent="0.25">
      <c r="A324" s="164">
        <v>1</v>
      </c>
      <c r="B324" s="176">
        <f>IF(AND(G324&lt;&gt;"",H324&gt;0,I324&lt;&gt;"",J324&lt;&gt;0,K324&lt;&gt;0),COUNT($B$11:B323)+1,"")</f>
        <v>313</v>
      </c>
      <c r="C324" s="188" t="s">
        <v>4690</v>
      </c>
      <c r="D324" s="188" t="s">
        <v>3776</v>
      </c>
      <c r="E324" s="197">
        <v>95675</v>
      </c>
      <c r="F324" s="179">
        <v>45536</v>
      </c>
      <c r="G324" s="189" t="s">
        <v>4691</v>
      </c>
      <c r="H324" s="180">
        <v>1</v>
      </c>
      <c r="I324" s="196" t="s">
        <v>3701</v>
      </c>
      <c r="J324" s="181">
        <v>264.91000000000003</v>
      </c>
      <c r="K324" s="154">
        <f t="shared" si="5"/>
        <v>264.91000000000003</v>
      </c>
      <c r="L324" s="146">
        <v>0.21249999999999999</v>
      </c>
      <c r="M324" s="146">
        <v>1.1288</v>
      </c>
      <c r="N324" s="72"/>
      <c r="O324" s="177" t="str">
        <f ca="1">IF(N324="","", INDIRECT("base!"&amp;ADDRESS(MATCH(N324,base!$C$2:'base'!$C$133,0)+1,4,4)))</f>
        <v/>
      </c>
      <c r="P324" s="66"/>
      <c r="Q324" s="177" t="str">
        <f ca="1">IF(P324="","", INDIRECT("base!"&amp;ADDRESS(MATCH(CONCATENATE(N324,"|",P324),base!$G$2:'base'!$G$1817,0)+1,6,4)))</f>
        <v/>
      </c>
      <c r="R324" s="66" t="s">
        <v>3691</v>
      </c>
    </row>
    <row r="325" spans="1:18" x14ac:dyDescent="0.25">
      <c r="A325" s="164">
        <v>1</v>
      </c>
      <c r="B325" s="176">
        <f>IF(AND(G325&lt;&gt;"",H325&gt;0,I325&lt;&gt;"",J325&lt;&gt;0,K325&lt;&gt;0),COUNT($B$11:B324)+1,"")</f>
        <v>314</v>
      </c>
      <c r="C325" s="188" t="s">
        <v>4692</v>
      </c>
      <c r="D325" s="188" t="s">
        <v>3800</v>
      </c>
      <c r="E325" s="197">
        <v>180838</v>
      </c>
      <c r="F325" s="179">
        <v>45537</v>
      </c>
      <c r="G325" s="193" t="s">
        <v>4693</v>
      </c>
      <c r="H325" s="180">
        <v>3</v>
      </c>
      <c r="I325" s="196" t="s">
        <v>3701</v>
      </c>
      <c r="J325" s="181">
        <v>9992.0400000000009</v>
      </c>
      <c r="K325" s="154">
        <f t="shared" si="5"/>
        <v>29976.12</v>
      </c>
      <c r="L325" s="146">
        <v>0.21249999999999999</v>
      </c>
      <c r="M325" s="146">
        <v>1.1288</v>
      </c>
      <c r="N325" s="72"/>
      <c r="O325" s="177" t="str">
        <f ca="1">IF(N325="","", INDIRECT("base!"&amp;ADDRESS(MATCH(N325,base!$C$2:'base'!$C$133,0)+1,4,4)))</f>
        <v/>
      </c>
      <c r="P325" s="66"/>
      <c r="Q325" s="177" t="str">
        <f ca="1">IF(P325="","", INDIRECT("base!"&amp;ADDRESS(MATCH(CONCATENATE(N325,"|",P325),base!$G$2:'base'!$G$1817,0)+1,6,4)))</f>
        <v/>
      </c>
      <c r="R325" s="66" t="s">
        <v>3691</v>
      </c>
    </row>
    <row r="326" spans="1:18" x14ac:dyDescent="0.25">
      <c r="A326" s="164">
        <v>1</v>
      </c>
      <c r="B326" s="176">
        <f>IF(AND(G326&lt;&gt;"",H326&gt;0,I326&lt;&gt;"",J326&lt;&gt;0,K326&lt;&gt;0),COUNT($B$11:B325)+1,"")</f>
        <v>315</v>
      </c>
      <c r="C326" s="188" t="s">
        <v>4694</v>
      </c>
      <c r="D326" s="188" t="s">
        <v>3800</v>
      </c>
      <c r="E326" s="197">
        <v>180840</v>
      </c>
      <c r="F326" s="179">
        <v>45538</v>
      </c>
      <c r="G326" s="193" t="s">
        <v>4695</v>
      </c>
      <c r="H326" s="180">
        <v>2</v>
      </c>
      <c r="I326" s="196" t="s">
        <v>3701</v>
      </c>
      <c r="J326" s="181">
        <v>18301.11</v>
      </c>
      <c r="K326" s="154">
        <f t="shared" si="5"/>
        <v>36602.22</v>
      </c>
      <c r="L326" s="146">
        <v>0.21249999999999999</v>
      </c>
      <c r="M326" s="146">
        <v>1.1288</v>
      </c>
      <c r="N326" s="72"/>
      <c r="O326" s="177" t="str">
        <f ca="1">IF(N326="","", INDIRECT("base!"&amp;ADDRESS(MATCH(N326,base!$C$2:'base'!$C$133,0)+1,4,4)))</f>
        <v/>
      </c>
      <c r="P326" s="66"/>
      <c r="Q326" s="177" t="str">
        <f ca="1">IF(P326="","", INDIRECT("base!"&amp;ADDRESS(MATCH(CONCATENATE(N326,"|",P326),base!$G$2:'base'!$G$1817,0)+1,6,4)))</f>
        <v/>
      </c>
      <c r="R326" s="66" t="s">
        <v>3691</v>
      </c>
    </row>
    <row r="327" spans="1:18" ht="25.5" x14ac:dyDescent="0.25">
      <c r="A327" s="164">
        <v>1</v>
      </c>
      <c r="B327" s="176">
        <f>IF(AND(G327&lt;&gt;"",H327&gt;0,I327&lt;&gt;"",J327&lt;&gt;0,K327&lt;&gt;0),COUNT($B$11:B326)+1,"")</f>
        <v>316</v>
      </c>
      <c r="C327" s="199" t="s">
        <v>4696</v>
      </c>
      <c r="D327" s="199" t="s">
        <v>3776</v>
      </c>
      <c r="E327" s="200">
        <v>102118</v>
      </c>
      <c r="F327" s="179">
        <v>45539</v>
      </c>
      <c r="G327" s="201" t="s">
        <v>4697</v>
      </c>
      <c r="H327" s="180">
        <v>2</v>
      </c>
      <c r="I327" s="196" t="s">
        <v>3701</v>
      </c>
      <c r="J327" s="181">
        <v>3146.12</v>
      </c>
      <c r="K327" s="154">
        <f t="shared" si="5"/>
        <v>6292.24</v>
      </c>
      <c r="L327" s="146">
        <v>0.21249999999999999</v>
      </c>
      <c r="M327" s="146">
        <v>1.1288</v>
      </c>
      <c r="N327" s="72"/>
      <c r="O327" s="177" t="str">
        <f ca="1">IF(N327="","", INDIRECT("base!"&amp;ADDRESS(MATCH(N327,base!$C$2:'base'!$C$133,0)+1,4,4)))</f>
        <v/>
      </c>
      <c r="P327" s="66"/>
      <c r="Q327" s="177" t="str">
        <f ca="1">IF(P327="","", INDIRECT("base!"&amp;ADDRESS(MATCH(CONCATENATE(N327,"|",P327),base!$G$2:'base'!$G$1817,0)+1,6,4)))</f>
        <v/>
      </c>
      <c r="R327" s="66" t="s">
        <v>3691</v>
      </c>
    </row>
    <row r="328" spans="1:18" ht="51" x14ac:dyDescent="0.25">
      <c r="A328" s="164">
        <v>1</v>
      </c>
      <c r="B328" s="176">
        <f>IF(AND(G328&lt;&gt;"",H328&gt;0,I328&lt;&gt;"",J328&lt;&gt;0,K328&lt;&gt;0),COUNT($B$11:B327)+1,"")</f>
        <v>317</v>
      </c>
      <c r="C328" s="188" t="s">
        <v>4698</v>
      </c>
      <c r="D328" s="188" t="s">
        <v>3792</v>
      </c>
      <c r="E328" s="197">
        <v>7759</v>
      </c>
      <c r="F328" s="179">
        <v>45540</v>
      </c>
      <c r="G328" s="193" t="s">
        <v>4699</v>
      </c>
      <c r="H328" s="180">
        <v>46</v>
      </c>
      <c r="I328" s="196" t="s">
        <v>3701</v>
      </c>
      <c r="J328" s="181">
        <v>948.78</v>
      </c>
      <c r="K328" s="154">
        <f t="shared" si="5"/>
        <v>43643.88</v>
      </c>
      <c r="L328" s="146">
        <v>0.21249999999999999</v>
      </c>
      <c r="M328" s="146">
        <v>1.1288</v>
      </c>
      <c r="N328" s="72"/>
      <c r="O328" s="177" t="str">
        <f ca="1">IF(N328="","", INDIRECT("base!"&amp;ADDRESS(MATCH(N328,base!$C$2:'base'!$C$133,0)+1,4,4)))</f>
        <v/>
      </c>
      <c r="P328" s="66"/>
      <c r="Q328" s="177" t="str">
        <f ca="1">IF(P328="","", INDIRECT("base!"&amp;ADDRESS(MATCH(CONCATENATE(N328,"|",P328),base!$G$2:'base'!$G$1817,0)+1,6,4)))</f>
        <v/>
      </c>
      <c r="R328" s="66" t="s">
        <v>3691</v>
      </c>
    </row>
    <row r="329" spans="1:18" ht="25.5" x14ac:dyDescent="0.25">
      <c r="A329" s="164">
        <v>1</v>
      </c>
      <c r="B329" s="176">
        <f>IF(AND(G329&lt;&gt;"",H329&gt;0,I329&lt;&gt;"",J329&lt;&gt;0,K329&lt;&gt;0),COUNT($B$11:B328)+1,"")</f>
        <v>318</v>
      </c>
      <c r="C329" s="188" t="s">
        <v>4700</v>
      </c>
      <c r="D329" s="188" t="s">
        <v>3776</v>
      </c>
      <c r="E329" s="197">
        <v>86874</v>
      </c>
      <c r="F329" s="179">
        <v>45541</v>
      </c>
      <c r="G329" s="189" t="s">
        <v>4701</v>
      </c>
      <c r="H329" s="180">
        <v>7</v>
      </c>
      <c r="I329" s="196" t="s">
        <v>3701</v>
      </c>
      <c r="J329" s="181">
        <v>604.96</v>
      </c>
      <c r="K329" s="154">
        <f t="shared" si="5"/>
        <v>4234.72</v>
      </c>
      <c r="L329" s="146">
        <v>0.21249999999999999</v>
      </c>
      <c r="M329" s="146">
        <v>1.1288</v>
      </c>
      <c r="N329" s="72"/>
      <c r="O329" s="177" t="str">
        <f ca="1">IF(N329="","", INDIRECT("base!"&amp;ADDRESS(MATCH(N329,base!$C$2:'base'!$C$133,0)+1,4,4)))</f>
        <v/>
      </c>
      <c r="P329" s="66"/>
      <c r="Q329" s="177" t="str">
        <f ca="1">IF(P329="","", INDIRECT("base!"&amp;ADDRESS(MATCH(CONCATENATE(N329,"|",P329),base!$G$2:'base'!$G$1817,0)+1,6,4)))</f>
        <v/>
      </c>
      <c r="R329" s="66" t="s">
        <v>3691</v>
      </c>
    </row>
    <row r="330" spans="1:18" ht="25.5" x14ac:dyDescent="0.25">
      <c r="A330" s="164">
        <v>1</v>
      </c>
      <c r="B330" s="176">
        <f>IF(AND(G330&lt;&gt;"",H330&gt;0,I330&lt;&gt;"",J330&lt;&gt;0,K330&lt;&gt;0),COUNT($B$11:B329)+1,"")</f>
        <v>319</v>
      </c>
      <c r="C330" s="188" t="s">
        <v>4702</v>
      </c>
      <c r="D330" s="183" t="s">
        <v>3800</v>
      </c>
      <c r="E330" s="197">
        <v>88</v>
      </c>
      <c r="F330" s="179">
        <v>45542</v>
      </c>
      <c r="G330" s="189" t="s">
        <v>4703</v>
      </c>
      <c r="H330" s="180">
        <v>13</v>
      </c>
      <c r="I330" s="196" t="s">
        <v>3701</v>
      </c>
      <c r="J330" s="181">
        <v>636.55999999999995</v>
      </c>
      <c r="K330" s="154">
        <f t="shared" si="5"/>
        <v>8275.2800000000007</v>
      </c>
      <c r="L330" s="146">
        <v>0.21249999999999999</v>
      </c>
      <c r="M330" s="146">
        <v>1.1288</v>
      </c>
      <c r="N330" s="72"/>
      <c r="O330" s="177" t="str">
        <f ca="1">IF(N330="","", INDIRECT("base!"&amp;ADDRESS(MATCH(N330,base!$C$2:'base'!$C$133,0)+1,4,4)))</f>
        <v/>
      </c>
      <c r="P330" s="66"/>
      <c r="Q330" s="177" t="str">
        <f ca="1">IF(P330="","", INDIRECT("base!"&amp;ADDRESS(MATCH(CONCATENATE(N330,"|",P330),base!$G$2:'base'!$G$1817,0)+1,6,4)))</f>
        <v/>
      </c>
      <c r="R330" s="66" t="s">
        <v>3691</v>
      </c>
    </row>
    <row r="331" spans="1:18" ht="25.5" x14ac:dyDescent="0.25">
      <c r="A331" s="164">
        <v>1</v>
      </c>
      <c r="B331" s="176">
        <f>IF(AND(G331&lt;&gt;"",H331&gt;0,I331&lt;&gt;"",J331&lt;&gt;0,K331&lt;&gt;0),COUNT($B$11:B330)+1,"")</f>
        <v>320</v>
      </c>
      <c r="C331" s="188" t="s">
        <v>4704</v>
      </c>
      <c r="D331" s="183" t="s">
        <v>3800</v>
      </c>
      <c r="E331" s="197">
        <v>89</v>
      </c>
      <c r="F331" s="179">
        <v>45543</v>
      </c>
      <c r="G331" s="189" t="s">
        <v>4705</v>
      </c>
      <c r="H331" s="180">
        <v>8</v>
      </c>
      <c r="I331" s="196" t="s">
        <v>3701</v>
      </c>
      <c r="J331" s="181">
        <v>2264.19</v>
      </c>
      <c r="K331" s="154">
        <f t="shared" si="5"/>
        <v>18113.52</v>
      </c>
      <c r="L331" s="146">
        <v>0.21249999999999999</v>
      </c>
      <c r="M331" s="146">
        <v>1.1288</v>
      </c>
      <c r="N331" s="72"/>
      <c r="O331" s="177" t="str">
        <f ca="1">IF(N331="","", INDIRECT("base!"&amp;ADDRESS(MATCH(N331,base!$C$2:'base'!$C$133,0)+1,4,4)))</f>
        <v/>
      </c>
      <c r="P331" s="66"/>
      <c r="Q331" s="177" t="str">
        <f ca="1">IF(P331="","", INDIRECT("base!"&amp;ADDRESS(MATCH(CONCATENATE(N331,"|",P331),base!$G$2:'base'!$G$1817,0)+1,6,4)))</f>
        <v/>
      </c>
      <c r="R331" s="66" t="s">
        <v>3691</v>
      </c>
    </row>
    <row r="332" spans="1:18" ht="38.25" x14ac:dyDescent="0.25">
      <c r="A332" s="164">
        <v>1</v>
      </c>
      <c r="B332" s="176">
        <f>IF(AND(G332&lt;&gt;"",H332&gt;0,I332&lt;&gt;"",J332&lt;&gt;0,K332&lt;&gt;0),COUNT($B$11:B331)+1,"")</f>
        <v>321</v>
      </c>
      <c r="C332" s="188" t="s">
        <v>4706</v>
      </c>
      <c r="D332" s="188" t="s">
        <v>3776</v>
      </c>
      <c r="E332" s="197">
        <v>95547</v>
      </c>
      <c r="F332" s="179">
        <v>45544</v>
      </c>
      <c r="G332" s="189" t="s">
        <v>4043</v>
      </c>
      <c r="H332" s="180">
        <v>46</v>
      </c>
      <c r="I332" s="196" t="s">
        <v>3701</v>
      </c>
      <c r="J332" s="181">
        <v>68.489999999999995</v>
      </c>
      <c r="K332" s="154">
        <f t="shared" si="5"/>
        <v>3150.54</v>
      </c>
      <c r="L332" s="146">
        <v>0.21249999999999999</v>
      </c>
      <c r="M332" s="146">
        <v>1.1288</v>
      </c>
      <c r="N332" s="72"/>
      <c r="O332" s="177" t="str">
        <f ca="1">IF(N332="","", INDIRECT("base!"&amp;ADDRESS(MATCH(N332,base!$C$2:'base'!$C$133,0)+1,4,4)))</f>
        <v/>
      </c>
      <c r="P332" s="66"/>
      <c r="Q332" s="177" t="str">
        <f ca="1">IF(P332="","", INDIRECT("base!"&amp;ADDRESS(MATCH(CONCATENATE(N332,"|",P332),base!$G$2:'base'!$G$1817,0)+1,6,4)))</f>
        <v/>
      </c>
      <c r="R332" s="66" t="s">
        <v>3691</v>
      </c>
    </row>
    <row r="333" spans="1:18" x14ac:dyDescent="0.25">
      <c r="A333" s="164">
        <v>1</v>
      </c>
      <c r="B333" s="176">
        <f>IF(AND(G333&lt;&gt;"",H333&gt;0,I333&lt;&gt;"",J333&lt;&gt;0,K333&lt;&gt;0),COUNT($B$11:B332)+1,"")</f>
        <v>322</v>
      </c>
      <c r="C333" s="188" t="s">
        <v>4707</v>
      </c>
      <c r="D333" s="188" t="s">
        <v>3792</v>
      </c>
      <c r="E333" s="197">
        <v>2034</v>
      </c>
      <c r="F333" s="179">
        <v>45545</v>
      </c>
      <c r="G333" s="193" t="s">
        <v>4708</v>
      </c>
      <c r="H333" s="180">
        <v>46</v>
      </c>
      <c r="I333" s="196" t="s">
        <v>3701</v>
      </c>
      <c r="J333" s="181">
        <v>167.87</v>
      </c>
      <c r="K333" s="154">
        <f t="shared" si="5"/>
        <v>7722.02</v>
      </c>
      <c r="L333" s="146">
        <v>0.21249999999999999</v>
      </c>
      <c r="M333" s="146">
        <v>1.1288</v>
      </c>
      <c r="N333" s="72"/>
      <c r="O333" s="177" t="str">
        <f ca="1">IF(N333="","", INDIRECT("base!"&amp;ADDRESS(MATCH(N333,base!$C$2:'base'!$C$133,0)+1,4,4)))</f>
        <v/>
      </c>
      <c r="P333" s="66"/>
      <c r="Q333" s="177" t="str">
        <f ca="1">IF(P333="","", INDIRECT("base!"&amp;ADDRESS(MATCH(CONCATENATE(N333,"|",P333),base!$G$2:'base'!$G$1817,0)+1,6,4)))</f>
        <v/>
      </c>
      <c r="R333" s="66" t="s">
        <v>3691</v>
      </c>
    </row>
    <row r="334" spans="1:18" ht="25.5" x14ac:dyDescent="0.25">
      <c r="A334" s="164">
        <v>1</v>
      </c>
      <c r="B334" s="176">
        <f>IF(AND(G334&lt;&gt;"",H334&gt;0,I334&lt;&gt;"",J334&lt;&gt;0,K334&lt;&gt;0),COUNT($B$11:B333)+1,"")</f>
        <v>323</v>
      </c>
      <c r="C334" s="188" t="s">
        <v>4709</v>
      </c>
      <c r="D334" s="188" t="s">
        <v>3776</v>
      </c>
      <c r="E334" s="197">
        <v>86914</v>
      </c>
      <c r="F334" s="179">
        <v>45546</v>
      </c>
      <c r="G334" s="189" t="s">
        <v>4710</v>
      </c>
      <c r="H334" s="180">
        <v>3</v>
      </c>
      <c r="I334" s="196" t="s">
        <v>3701</v>
      </c>
      <c r="J334" s="181">
        <v>187.33</v>
      </c>
      <c r="K334" s="154">
        <f t="shared" si="5"/>
        <v>561.99</v>
      </c>
      <c r="L334" s="146">
        <v>0.21249999999999999</v>
      </c>
      <c r="M334" s="146">
        <v>1.1288</v>
      </c>
      <c r="N334" s="72"/>
      <c r="O334" s="177" t="str">
        <f ca="1">IF(N334="","", INDIRECT("base!"&amp;ADDRESS(MATCH(N334,base!$C$2:'base'!$C$133,0)+1,4,4)))</f>
        <v/>
      </c>
      <c r="P334" s="66"/>
      <c r="Q334" s="177" t="str">
        <f ca="1">IF(P334="","", INDIRECT("base!"&amp;ADDRESS(MATCH(CONCATENATE(N334,"|",P334),base!$G$2:'base'!$G$1817,0)+1,6,4)))</f>
        <v/>
      </c>
      <c r="R334" s="66" t="s">
        <v>3691</v>
      </c>
    </row>
    <row r="335" spans="1:18" ht="25.5" x14ac:dyDescent="0.25">
      <c r="A335" s="164">
        <v>1</v>
      </c>
      <c r="B335" s="176">
        <f>IF(AND(G335&lt;&gt;"",H335&gt;0,I335&lt;&gt;"",J335&lt;&gt;0,K335&lt;&gt;0),COUNT($B$11:B334)+1,"")</f>
        <v>324</v>
      </c>
      <c r="C335" s="188" t="s">
        <v>4711</v>
      </c>
      <c r="D335" s="188" t="s">
        <v>3792</v>
      </c>
      <c r="E335" s="197">
        <v>9676</v>
      </c>
      <c r="F335" s="179">
        <v>45547</v>
      </c>
      <c r="G335" s="193" t="s">
        <v>4712</v>
      </c>
      <c r="H335" s="180">
        <v>37</v>
      </c>
      <c r="I335" s="196" t="s">
        <v>3701</v>
      </c>
      <c r="J335" s="181">
        <v>321.85000000000002</v>
      </c>
      <c r="K335" s="154">
        <f t="shared" si="5"/>
        <v>11908.45</v>
      </c>
      <c r="L335" s="146">
        <v>0.21249999999999999</v>
      </c>
      <c r="M335" s="146">
        <v>1.1288</v>
      </c>
      <c r="N335" s="72"/>
      <c r="O335" s="177" t="str">
        <f ca="1">IF(N335="","", INDIRECT("base!"&amp;ADDRESS(MATCH(N335,base!$C$2:'base'!$C$133,0)+1,4,4)))</f>
        <v/>
      </c>
      <c r="P335" s="66"/>
      <c r="Q335" s="177" t="str">
        <f ca="1">IF(P335="","", INDIRECT("base!"&amp;ADDRESS(MATCH(CONCATENATE(N335,"|",P335),base!$G$2:'base'!$G$1817,0)+1,6,4)))</f>
        <v/>
      </c>
      <c r="R335" s="66" t="s">
        <v>3691</v>
      </c>
    </row>
    <row r="336" spans="1:18" x14ac:dyDescent="0.25">
      <c r="A336" s="164">
        <v>1</v>
      </c>
      <c r="B336" s="176">
        <f>IF(AND(G336&lt;&gt;"",H336&gt;0,I336&lt;&gt;"",J336&lt;&gt;0,K336&lt;&gt;0),COUNT($B$11:B335)+1,"")</f>
        <v>325</v>
      </c>
      <c r="C336" s="188" t="s">
        <v>4713</v>
      </c>
      <c r="D336" s="188" t="s">
        <v>4032</v>
      </c>
      <c r="E336" s="197">
        <v>202348</v>
      </c>
      <c r="F336" s="179">
        <v>45536</v>
      </c>
      <c r="G336" s="189" t="s">
        <v>4714</v>
      </c>
      <c r="H336" s="180">
        <v>8</v>
      </c>
      <c r="I336" s="196" t="s">
        <v>3701</v>
      </c>
      <c r="J336" s="181">
        <v>185.96</v>
      </c>
      <c r="K336" s="154">
        <f t="shared" si="5"/>
        <v>1487.68</v>
      </c>
      <c r="L336" s="146">
        <v>0.21249999999999999</v>
      </c>
      <c r="M336" s="146">
        <v>1.1288</v>
      </c>
      <c r="N336" s="72"/>
      <c r="O336" s="177" t="str">
        <f ca="1">IF(N336="","", INDIRECT("base!"&amp;ADDRESS(MATCH(N336,base!$C$2:'base'!$C$133,0)+1,4,4)))</f>
        <v/>
      </c>
      <c r="P336" s="66"/>
      <c r="Q336" s="177" t="str">
        <f ca="1">IF(P336="","", INDIRECT("base!"&amp;ADDRESS(MATCH(CONCATENATE(N336,"|",P336),base!$G$2:'base'!$G$1817,0)+1,6,4)))</f>
        <v/>
      </c>
      <c r="R336" s="66" t="s">
        <v>3691</v>
      </c>
    </row>
    <row r="337" spans="1:18" x14ac:dyDescent="0.25">
      <c r="A337" s="164">
        <v>1</v>
      </c>
      <c r="B337" s="176">
        <f>IF(AND(G337&lt;&gt;"",H337&gt;0,I337&lt;&gt;"",J337&lt;&gt;0,K337&lt;&gt;0),COUNT($B$11:B336)+1,"")</f>
        <v>326</v>
      </c>
      <c r="C337" s="188" t="s">
        <v>4715</v>
      </c>
      <c r="D337" s="183" t="s">
        <v>3800</v>
      </c>
      <c r="E337" s="197">
        <v>191515</v>
      </c>
      <c r="F337" s="179">
        <v>45537</v>
      </c>
      <c r="G337" s="193" t="s">
        <v>4716</v>
      </c>
      <c r="H337" s="180">
        <v>10</v>
      </c>
      <c r="I337" s="196" t="s">
        <v>3701</v>
      </c>
      <c r="J337" s="181">
        <v>333.09</v>
      </c>
      <c r="K337" s="154">
        <f t="shared" si="5"/>
        <v>3330.9</v>
      </c>
      <c r="L337" s="146">
        <v>0.21249999999999999</v>
      </c>
      <c r="M337" s="146">
        <v>1.1288</v>
      </c>
      <c r="N337" s="72"/>
      <c r="O337" s="177" t="str">
        <f ca="1">IF(N337="","", INDIRECT("base!"&amp;ADDRESS(MATCH(N337,base!$C$2:'base'!$C$133,0)+1,4,4)))</f>
        <v/>
      </c>
      <c r="P337" s="66"/>
      <c r="Q337" s="177" t="str">
        <f ca="1">IF(P337="","", INDIRECT("base!"&amp;ADDRESS(MATCH(CONCATENATE(N337,"|",P337),base!$G$2:'base'!$G$1817,0)+1,6,4)))</f>
        <v/>
      </c>
      <c r="R337" s="66" t="s">
        <v>3691</v>
      </c>
    </row>
    <row r="338" spans="1:18" x14ac:dyDescent="0.25">
      <c r="A338" s="164">
        <v>1</v>
      </c>
      <c r="B338" s="176">
        <f>IF(AND(G338&lt;&gt;"",H338&gt;0,I338&lt;&gt;"",J338&lt;&gt;0,K338&lt;&gt;0),COUNT($B$11:B337)+1,"")</f>
        <v>327</v>
      </c>
      <c r="C338" s="188" t="s">
        <v>4717</v>
      </c>
      <c r="D338" s="188" t="s">
        <v>4032</v>
      </c>
      <c r="E338" s="197">
        <v>190332</v>
      </c>
      <c r="F338" s="179">
        <v>45538</v>
      </c>
      <c r="G338" s="198" t="s">
        <v>4718</v>
      </c>
      <c r="H338" s="180">
        <v>12</v>
      </c>
      <c r="I338" s="196" t="s">
        <v>3701</v>
      </c>
      <c r="J338" s="181">
        <v>325.52999999999997</v>
      </c>
      <c r="K338" s="154">
        <f t="shared" si="5"/>
        <v>3906.36</v>
      </c>
      <c r="L338" s="146">
        <v>0.21249999999999999</v>
      </c>
      <c r="M338" s="146">
        <v>1.1288</v>
      </c>
      <c r="N338" s="72"/>
      <c r="O338" s="177" t="str">
        <f ca="1">IF(N338="","", INDIRECT("base!"&amp;ADDRESS(MATCH(N338,base!$C$2:'base'!$C$133,0)+1,4,4)))</f>
        <v/>
      </c>
      <c r="P338" s="66"/>
      <c r="Q338" s="177" t="str">
        <f ca="1">IF(P338="","", INDIRECT("base!"&amp;ADDRESS(MATCH(CONCATENATE(N338,"|",P338),base!$G$2:'base'!$G$1817,0)+1,6,4)))</f>
        <v/>
      </c>
      <c r="R338" s="66" t="s">
        <v>3691</v>
      </c>
    </row>
    <row r="339" spans="1:18" ht="25.5" x14ac:dyDescent="0.25">
      <c r="A339" s="164">
        <v>1</v>
      </c>
      <c r="B339" s="176">
        <f>IF(AND(G339&lt;&gt;"",H339&gt;0,I339&lt;&gt;"",J339&lt;&gt;0,K339&lt;&gt;0),COUNT($B$11:B338)+1,"")</f>
        <v>328</v>
      </c>
      <c r="C339" s="188" t="s">
        <v>4719</v>
      </c>
      <c r="D339" s="183" t="s">
        <v>3800</v>
      </c>
      <c r="E339" s="197">
        <v>109</v>
      </c>
      <c r="F339" s="179">
        <v>45539</v>
      </c>
      <c r="G339" s="198" t="s">
        <v>4720</v>
      </c>
      <c r="H339" s="180">
        <v>2</v>
      </c>
      <c r="I339" s="196" t="s">
        <v>3701</v>
      </c>
      <c r="J339" s="181">
        <v>665.85</v>
      </c>
      <c r="K339" s="154">
        <f t="shared" si="5"/>
        <v>1331.7</v>
      </c>
      <c r="L339" s="146">
        <v>0.21249999999999999</v>
      </c>
      <c r="M339" s="146">
        <v>1.1288</v>
      </c>
      <c r="N339" s="72"/>
      <c r="O339" s="177" t="str">
        <f ca="1">IF(N339="","", INDIRECT("base!"&amp;ADDRESS(MATCH(N339,base!$C$2:'base'!$C$133,0)+1,4,4)))</f>
        <v/>
      </c>
      <c r="P339" s="66"/>
      <c r="Q339" s="177" t="str">
        <f ca="1">IF(P339="","", INDIRECT("base!"&amp;ADDRESS(MATCH(CONCATENATE(N339,"|",P339),base!$G$2:'base'!$G$1817,0)+1,6,4)))</f>
        <v/>
      </c>
      <c r="R339" s="66" t="s">
        <v>3691</v>
      </c>
    </row>
    <row r="340" spans="1:18" x14ac:dyDescent="0.25">
      <c r="A340" s="164">
        <v>1</v>
      </c>
      <c r="B340" s="176">
        <f>IF(AND(G340&lt;&gt;"",H340&gt;0,I340&lt;&gt;"",J340&lt;&gt;0,K340&lt;&gt;0),COUNT($B$11:B339)+1,"")</f>
        <v>329</v>
      </c>
      <c r="C340" s="199" t="s">
        <v>4721</v>
      </c>
      <c r="D340" s="199" t="s">
        <v>3792</v>
      </c>
      <c r="E340" s="200">
        <v>9504</v>
      </c>
      <c r="F340" s="179">
        <v>45540</v>
      </c>
      <c r="G340" s="198" t="s">
        <v>4722</v>
      </c>
      <c r="H340" s="180">
        <v>6</v>
      </c>
      <c r="I340" s="196" t="s">
        <v>3701</v>
      </c>
      <c r="J340" s="181">
        <v>349.23</v>
      </c>
      <c r="K340" s="154">
        <f t="shared" si="5"/>
        <v>2095.38</v>
      </c>
      <c r="L340" s="146">
        <v>0.21249999999999999</v>
      </c>
      <c r="M340" s="146">
        <v>1.1288</v>
      </c>
      <c r="N340" s="72"/>
      <c r="O340" s="177" t="str">
        <f ca="1">IF(N340="","", INDIRECT("base!"&amp;ADDRESS(MATCH(N340,base!$C$2:'base'!$C$133,0)+1,4,4)))</f>
        <v/>
      </c>
      <c r="P340" s="66"/>
      <c r="Q340" s="177" t="str">
        <f ca="1">IF(P340="","", INDIRECT("base!"&amp;ADDRESS(MATCH(CONCATENATE(N340,"|",P340),base!$G$2:'base'!$G$1817,0)+1,6,4)))</f>
        <v/>
      </c>
      <c r="R340" s="66" t="s">
        <v>3691</v>
      </c>
    </row>
    <row r="341" spans="1:18" ht="25.5" x14ac:dyDescent="0.25">
      <c r="A341" s="164">
        <v>1</v>
      </c>
      <c r="B341" s="176">
        <f>IF(AND(G341&lt;&gt;"",H341&gt;0,I341&lt;&gt;"",J341&lt;&gt;0,K341&lt;&gt;0),COUNT($B$11:B340)+1,"")</f>
        <v>330</v>
      </c>
      <c r="C341" s="188" t="s">
        <v>4723</v>
      </c>
      <c r="D341" s="183" t="s">
        <v>3800</v>
      </c>
      <c r="E341" s="197">
        <v>110</v>
      </c>
      <c r="F341" s="179">
        <v>45541</v>
      </c>
      <c r="G341" s="198" t="s">
        <v>4724</v>
      </c>
      <c r="H341" s="180">
        <v>2</v>
      </c>
      <c r="I341" s="196" t="s">
        <v>3701</v>
      </c>
      <c r="J341" s="181">
        <v>2016.1</v>
      </c>
      <c r="K341" s="154">
        <f t="shared" si="5"/>
        <v>4032.2</v>
      </c>
      <c r="L341" s="146">
        <v>0.21249999999999999</v>
      </c>
      <c r="M341" s="146">
        <v>1.1288</v>
      </c>
      <c r="N341" s="72"/>
      <c r="O341" s="177" t="str">
        <f ca="1">IF(N341="","", INDIRECT("base!"&amp;ADDRESS(MATCH(N341,base!$C$2:'base'!$C$133,0)+1,4,4)))</f>
        <v/>
      </c>
      <c r="P341" s="66"/>
      <c r="Q341" s="177" t="str">
        <f ca="1">IF(P341="","", INDIRECT("base!"&amp;ADDRESS(MATCH(CONCATENATE(N341,"|",P341),base!$G$2:'base'!$G$1817,0)+1,6,4)))</f>
        <v/>
      </c>
      <c r="R341" s="66" t="s">
        <v>3691</v>
      </c>
    </row>
    <row r="342" spans="1:18" ht="25.5" x14ac:dyDescent="0.25">
      <c r="A342" s="164">
        <v>1</v>
      </c>
      <c r="B342" s="176">
        <f>IF(AND(G342&lt;&gt;"",H342&gt;0,I342&lt;&gt;"",J342&lt;&gt;0,K342&lt;&gt;0),COUNT($B$11:B341)+1,"")</f>
        <v>331</v>
      </c>
      <c r="C342" s="188" t="s">
        <v>4725</v>
      </c>
      <c r="D342" s="188" t="s">
        <v>3793</v>
      </c>
      <c r="E342" s="197" t="s">
        <v>4726</v>
      </c>
      <c r="F342" s="179">
        <v>45542</v>
      </c>
      <c r="G342" s="189" t="s">
        <v>4727</v>
      </c>
      <c r="H342" s="180">
        <v>16.579999999999998</v>
      </c>
      <c r="I342" s="196" t="s">
        <v>3695</v>
      </c>
      <c r="J342" s="181">
        <v>643.95000000000005</v>
      </c>
      <c r="K342" s="154">
        <f t="shared" si="5"/>
        <v>10676.69</v>
      </c>
      <c r="L342" s="146">
        <v>0.21249999999999999</v>
      </c>
      <c r="M342" s="146">
        <v>1.1288</v>
      </c>
      <c r="N342" s="72"/>
      <c r="O342" s="177" t="str">
        <f ca="1">IF(N342="","", INDIRECT("base!"&amp;ADDRESS(MATCH(N342,base!$C$2:'base'!$C$133,0)+1,4,4)))</f>
        <v/>
      </c>
      <c r="P342" s="66"/>
      <c r="Q342" s="177" t="str">
        <f ca="1">IF(P342="","", INDIRECT("base!"&amp;ADDRESS(MATCH(CONCATENATE(N342,"|",P342),base!$G$2:'base'!$G$1817,0)+1,6,4)))</f>
        <v/>
      </c>
      <c r="R342" s="66" t="s">
        <v>3691</v>
      </c>
    </row>
    <row r="343" spans="1:18" ht="25.5" x14ac:dyDescent="0.25">
      <c r="A343" s="164">
        <v>1</v>
      </c>
      <c r="B343" s="176">
        <f>IF(AND(G343&lt;&gt;"",H343&gt;0,I343&lt;&gt;"",J343&lt;&gt;0,K343&lt;&gt;0),COUNT($B$11:B342)+1,"")</f>
        <v>332</v>
      </c>
      <c r="C343" s="188" t="s">
        <v>4728</v>
      </c>
      <c r="D343" s="188" t="s">
        <v>3792</v>
      </c>
      <c r="E343" s="197">
        <v>7611</v>
      </c>
      <c r="F343" s="179">
        <v>45543</v>
      </c>
      <c r="G343" s="193" t="s">
        <v>4729</v>
      </c>
      <c r="H343" s="180">
        <v>21</v>
      </c>
      <c r="I343" s="196" t="s">
        <v>3701</v>
      </c>
      <c r="J343" s="181">
        <v>98.38</v>
      </c>
      <c r="K343" s="154">
        <f t="shared" si="5"/>
        <v>2065.98</v>
      </c>
      <c r="L343" s="146">
        <v>0.21249999999999999</v>
      </c>
      <c r="M343" s="146">
        <v>1.1288</v>
      </c>
      <c r="N343" s="72"/>
      <c r="O343" s="177" t="str">
        <f ca="1">IF(N343="","", INDIRECT("base!"&amp;ADDRESS(MATCH(N343,base!$C$2:'base'!$C$133,0)+1,4,4)))</f>
        <v/>
      </c>
      <c r="P343" s="66"/>
      <c r="Q343" s="177" t="str">
        <f ca="1">IF(P343="","", INDIRECT("base!"&amp;ADDRESS(MATCH(CONCATENATE(N343,"|",P343),base!$G$2:'base'!$G$1817,0)+1,6,4)))</f>
        <v/>
      </c>
      <c r="R343" s="66" t="s">
        <v>3691</v>
      </c>
    </row>
    <row r="344" spans="1:18" ht="38.25" x14ac:dyDescent="0.25">
      <c r="A344" s="164">
        <v>1</v>
      </c>
      <c r="B344" s="176">
        <f>IF(AND(G344&lt;&gt;"",H344&gt;0,I344&lt;&gt;"",J344&lt;&gt;0,K344&lt;&gt;0),COUNT($B$11:B343)+1,"")</f>
        <v>333</v>
      </c>
      <c r="C344" s="188" t="s">
        <v>4730</v>
      </c>
      <c r="D344" s="188" t="s">
        <v>3792</v>
      </c>
      <c r="E344" s="197">
        <v>7887</v>
      </c>
      <c r="F344" s="179">
        <v>45544</v>
      </c>
      <c r="G344" s="193" t="s">
        <v>4731</v>
      </c>
      <c r="H344" s="180">
        <v>14</v>
      </c>
      <c r="I344" s="196" t="s">
        <v>3694</v>
      </c>
      <c r="J344" s="181">
        <v>629.11</v>
      </c>
      <c r="K344" s="154">
        <f t="shared" si="5"/>
        <v>8807.5400000000009</v>
      </c>
      <c r="L344" s="146">
        <v>0.15579999999999999</v>
      </c>
      <c r="M344" s="146">
        <v>1.1288</v>
      </c>
      <c r="N344" s="72"/>
      <c r="O344" s="177" t="str">
        <f ca="1">IF(N344="","", INDIRECT("base!"&amp;ADDRESS(MATCH(N344,base!$C$2:'base'!$C$133,0)+1,4,4)))</f>
        <v/>
      </c>
      <c r="P344" s="66"/>
      <c r="Q344" s="177" t="str">
        <f ca="1">IF(P344="","", INDIRECT("base!"&amp;ADDRESS(MATCH(CONCATENATE(N344,"|",P344),base!$G$2:'base'!$G$1817,0)+1,6,4)))</f>
        <v/>
      </c>
      <c r="R344" s="66" t="s">
        <v>3691</v>
      </c>
    </row>
    <row r="345" spans="1:18" x14ac:dyDescent="0.25">
      <c r="A345" s="164">
        <v>1</v>
      </c>
      <c r="B345" s="176">
        <f>IF(AND(G345&lt;&gt;"",H345&gt;0,I345&lt;&gt;"",J345&lt;&gt;0,K345&lt;&gt;0),COUNT($B$11:B344)+1,"")</f>
        <v>334</v>
      </c>
      <c r="C345" s="188" t="s">
        <v>4732</v>
      </c>
      <c r="D345" s="188" t="s">
        <v>4032</v>
      </c>
      <c r="E345" s="197">
        <v>200504</v>
      </c>
      <c r="F345" s="179">
        <v>45545</v>
      </c>
      <c r="G345" s="184" t="s">
        <v>4733</v>
      </c>
      <c r="H345" s="180">
        <v>1</v>
      </c>
      <c r="I345" s="196" t="s">
        <v>3695</v>
      </c>
      <c r="J345" s="181">
        <v>434.71</v>
      </c>
      <c r="K345" s="154">
        <f t="shared" si="5"/>
        <v>434.71</v>
      </c>
      <c r="L345" s="146">
        <v>0.21249999999999999</v>
      </c>
      <c r="M345" s="146">
        <v>1.1288</v>
      </c>
      <c r="N345" s="72"/>
      <c r="O345" s="177" t="str">
        <f ca="1">IF(N345="","", INDIRECT("base!"&amp;ADDRESS(MATCH(N345,base!$C$2:'base'!$C$133,0)+1,4,4)))</f>
        <v/>
      </c>
      <c r="P345" s="66"/>
      <c r="Q345" s="177" t="str">
        <f ca="1">IF(P345="","", INDIRECT("base!"&amp;ADDRESS(MATCH(CONCATENATE(N345,"|",P345),base!$G$2:'base'!$G$1817,0)+1,6,4)))</f>
        <v/>
      </c>
      <c r="R345" s="66" t="s">
        <v>3691</v>
      </c>
    </row>
    <row r="346" spans="1:18" ht="38.25" x14ac:dyDescent="0.25">
      <c r="A346" s="164">
        <v>1</v>
      </c>
      <c r="B346" s="176">
        <f>IF(AND(G346&lt;&gt;"",H346&gt;0,I346&lt;&gt;"",J346&lt;&gt;0,K346&lt;&gt;0),COUNT($B$11:B345)+1,"")</f>
        <v>335</v>
      </c>
      <c r="C346" s="188" t="s">
        <v>4734</v>
      </c>
      <c r="D346" s="199" t="s">
        <v>3792</v>
      </c>
      <c r="E346" s="200">
        <v>2104</v>
      </c>
      <c r="F346" s="179">
        <v>45546</v>
      </c>
      <c r="G346" s="193" t="s">
        <v>4735</v>
      </c>
      <c r="H346" s="180">
        <v>8</v>
      </c>
      <c r="I346" s="196" t="s">
        <v>3701</v>
      </c>
      <c r="J346" s="181">
        <v>1281.6600000000001</v>
      </c>
      <c r="K346" s="154">
        <f t="shared" si="5"/>
        <v>10253.280000000001</v>
      </c>
      <c r="L346" s="146">
        <v>0.21249999999999999</v>
      </c>
      <c r="M346" s="146">
        <v>1.1288</v>
      </c>
      <c r="N346" s="72"/>
      <c r="O346" s="177" t="str">
        <f ca="1">IF(N346="","", INDIRECT("base!"&amp;ADDRESS(MATCH(N346,base!$C$2:'base'!$C$133,0)+1,4,4)))</f>
        <v/>
      </c>
      <c r="P346" s="66"/>
      <c r="Q346" s="177" t="str">
        <f ca="1">IF(P346="","", INDIRECT("base!"&amp;ADDRESS(MATCH(CONCATENATE(N346,"|",P346),base!$G$2:'base'!$G$1817,0)+1,6,4)))</f>
        <v/>
      </c>
      <c r="R346" s="66" t="s">
        <v>3691</v>
      </c>
    </row>
    <row r="347" spans="1:18" ht="38.25" x14ac:dyDescent="0.25">
      <c r="A347" s="164">
        <v>1</v>
      </c>
      <c r="B347" s="176">
        <f>IF(AND(G347&lt;&gt;"",H347&gt;0,I347&lt;&gt;"",J347&lt;&gt;0,K347&lt;&gt;0),COUNT($B$11:B346)+1,"")</f>
        <v>336</v>
      </c>
      <c r="C347" s="188" t="s">
        <v>4736</v>
      </c>
      <c r="D347" s="199" t="s">
        <v>3792</v>
      </c>
      <c r="E347" s="200">
        <v>2074</v>
      </c>
      <c r="F347" s="179">
        <v>45547</v>
      </c>
      <c r="G347" s="193" t="s">
        <v>4737</v>
      </c>
      <c r="H347" s="180">
        <v>2</v>
      </c>
      <c r="I347" s="196" t="s">
        <v>3701</v>
      </c>
      <c r="J347" s="181">
        <v>1319.28</v>
      </c>
      <c r="K347" s="154">
        <f t="shared" si="5"/>
        <v>2638.56</v>
      </c>
      <c r="L347" s="146">
        <v>0.21249999999999999</v>
      </c>
      <c r="M347" s="146">
        <v>1.1288</v>
      </c>
      <c r="N347" s="72"/>
      <c r="O347" s="177" t="str">
        <f ca="1">IF(N347="","", INDIRECT("base!"&amp;ADDRESS(MATCH(N347,base!$C$2:'base'!$C$133,0)+1,4,4)))</f>
        <v/>
      </c>
      <c r="P347" s="66"/>
      <c r="Q347" s="177" t="str">
        <f ca="1">IF(P347="","", INDIRECT("base!"&amp;ADDRESS(MATCH(CONCATENATE(N347,"|",P347),base!$G$2:'base'!$G$1817,0)+1,6,4)))</f>
        <v/>
      </c>
      <c r="R347" s="66" t="s">
        <v>3691</v>
      </c>
    </row>
    <row r="348" spans="1:18" ht="25.5" x14ac:dyDescent="0.25">
      <c r="A348" s="164">
        <v>1</v>
      </c>
      <c r="B348" s="176">
        <f>IF(AND(G348&lt;&gt;"",H348&gt;0,I348&lt;&gt;"",J348&lt;&gt;0,K348&lt;&gt;0),COUNT($B$11:B347)+1,"")</f>
        <v>337</v>
      </c>
      <c r="C348" s="199" t="s">
        <v>4738</v>
      </c>
      <c r="D348" s="199" t="s">
        <v>3792</v>
      </c>
      <c r="E348" s="200">
        <v>13259</v>
      </c>
      <c r="F348" s="179">
        <v>45536</v>
      </c>
      <c r="G348" s="201" t="s">
        <v>4739</v>
      </c>
      <c r="H348" s="180">
        <v>4</v>
      </c>
      <c r="I348" s="196" t="s">
        <v>3701</v>
      </c>
      <c r="J348" s="181">
        <v>6281.3</v>
      </c>
      <c r="K348" s="154">
        <f t="shared" si="5"/>
        <v>25125.200000000001</v>
      </c>
      <c r="L348" s="146">
        <v>0.21249999999999999</v>
      </c>
      <c r="M348" s="146">
        <v>1.1288</v>
      </c>
      <c r="N348" s="72"/>
      <c r="O348" s="177" t="str">
        <f ca="1">IF(N348="","", INDIRECT("base!"&amp;ADDRESS(MATCH(N348,base!$C$2:'base'!$C$133,0)+1,4,4)))</f>
        <v/>
      </c>
      <c r="P348" s="66"/>
      <c r="Q348" s="177" t="str">
        <f ca="1">IF(P348="","", INDIRECT("base!"&amp;ADDRESS(MATCH(CONCATENATE(N348,"|",P348),base!$G$2:'base'!$G$1817,0)+1,6,4)))</f>
        <v/>
      </c>
      <c r="R348" s="66" t="s">
        <v>3691</v>
      </c>
    </row>
    <row r="349" spans="1:18" x14ac:dyDescent="0.25">
      <c r="A349" s="164">
        <v>1</v>
      </c>
      <c r="B349" s="176">
        <f>IF(AND(G349&lt;&gt;"",H349&gt;0,I349&lt;&gt;"",J349&lt;&gt;0,K349&lt;&gt;0),COUNT($B$11:B348)+1,"")</f>
        <v>338</v>
      </c>
      <c r="C349" s="199" t="s">
        <v>4740</v>
      </c>
      <c r="D349" s="199" t="s">
        <v>3792</v>
      </c>
      <c r="E349" s="200">
        <v>12492</v>
      </c>
      <c r="F349" s="179">
        <v>45537</v>
      </c>
      <c r="G349" s="201" t="s">
        <v>4741</v>
      </c>
      <c r="H349" s="180">
        <v>1.75</v>
      </c>
      <c r="I349" s="196" t="s">
        <v>3695</v>
      </c>
      <c r="J349" s="181">
        <v>818.82</v>
      </c>
      <c r="K349" s="154">
        <f t="shared" si="5"/>
        <v>1432.94</v>
      </c>
      <c r="L349" s="146">
        <v>0.21249999999999999</v>
      </c>
      <c r="M349" s="146">
        <v>1.1288</v>
      </c>
      <c r="N349" s="72"/>
      <c r="O349" s="177" t="str">
        <f ca="1">IF(N349="","", INDIRECT("base!"&amp;ADDRESS(MATCH(N349,base!$C$2:'base'!$C$133,0)+1,4,4)))</f>
        <v/>
      </c>
      <c r="P349" s="66"/>
      <c r="Q349" s="177" t="str">
        <f ca="1">IF(P349="","", INDIRECT("base!"&amp;ADDRESS(MATCH(CONCATENATE(N349,"|",P349),base!$G$2:'base'!$G$1817,0)+1,6,4)))</f>
        <v/>
      </c>
      <c r="R349" s="66" t="s">
        <v>3691</v>
      </c>
    </row>
    <row r="350" spans="1:18" x14ac:dyDescent="0.25">
      <c r="A350" s="164">
        <v>1</v>
      </c>
      <c r="B350" s="176">
        <f>IF(AND(G350&lt;&gt;"",H350&gt;0,I350&lt;&gt;"",J350&lt;&gt;0,K350&lt;&gt;0),COUNT($B$11:B349)+1,"")</f>
        <v>339</v>
      </c>
      <c r="C350" s="188" t="s">
        <v>4742</v>
      </c>
      <c r="D350" s="188" t="s">
        <v>3776</v>
      </c>
      <c r="E350" s="197">
        <v>37399</v>
      </c>
      <c r="F350" s="179">
        <v>45538</v>
      </c>
      <c r="G350" s="189" t="s">
        <v>4743</v>
      </c>
      <c r="H350" s="180">
        <v>21</v>
      </c>
      <c r="I350" s="196" t="s">
        <v>3701</v>
      </c>
      <c r="J350" s="181">
        <v>64.180000000000007</v>
      </c>
      <c r="K350" s="154">
        <f t="shared" si="5"/>
        <v>1347.78</v>
      </c>
      <c r="L350" s="146">
        <v>0.21249999999999999</v>
      </c>
      <c r="M350" s="146">
        <v>1.1288</v>
      </c>
      <c r="N350" s="72"/>
      <c r="O350" s="177" t="str">
        <f ca="1">IF(N350="","", INDIRECT("base!"&amp;ADDRESS(MATCH(N350,base!$C$2:'base'!$C$133,0)+1,4,4)))</f>
        <v/>
      </c>
      <c r="P350" s="66"/>
      <c r="Q350" s="177" t="str">
        <f ca="1">IF(P350="","", INDIRECT("base!"&amp;ADDRESS(MATCH(CONCATENATE(N350,"|",P350),base!$G$2:'base'!$G$1817,0)+1,6,4)))</f>
        <v/>
      </c>
      <c r="R350" s="66" t="s">
        <v>3691</v>
      </c>
    </row>
    <row r="351" spans="1:18" x14ac:dyDescent="0.25">
      <c r="A351" s="164">
        <v>1</v>
      </c>
      <c r="B351" s="176">
        <f>IF(AND(G351&lt;&gt;"",H351&gt;0,I351&lt;&gt;"",J351&lt;&gt;0,K351&lt;&gt;0),COUNT($B$11:B350)+1,"")</f>
        <v>340</v>
      </c>
      <c r="C351" s="188" t="s">
        <v>4744</v>
      </c>
      <c r="D351" s="183" t="s">
        <v>3800</v>
      </c>
      <c r="E351" s="197">
        <v>191498</v>
      </c>
      <c r="F351" s="179">
        <v>45539</v>
      </c>
      <c r="G351" s="193" t="s">
        <v>4745</v>
      </c>
      <c r="H351" s="180">
        <v>5</v>
      </c>
      <c r="I351" s="196" t="s">
        <v>3701</v>
      </c>
      <c r="J351" s="181">
        <v>884.19</v>
      </c>
      <c r="K351" s="154">
        <f t="shared" si="5"/>
        <v>4420.95</v>
      </c>
      <c r="L351" s="146">
        <v>0.21249999999999999</v>
      </c>
      <c r="M351" s="146">
        <v>1.1288</v>
      </c>
      <c r="N351" s="72"/>
      <c r="O351" s="177" t="str">
        <f ca="1">IF(N351="","", INDIRECT("base!"&amp;ADDRESS(MATCH(N351,base!$C$2:'base'!$C$133,0)+1,4,4)))</f>
        <v/>
      </c>
      <c r="P351" s="66"/>
      <c r="Q351" s="177" t="str">
        <f ca="1">IF(P351="","", INDIRECT("base!"&amp;ADDRESS(MATCH(CONCATENATE(N351,"|",P351),base!$G$2:'base'!$G$1817,0)+1,6,4)))</f>
        <v/>
      </c>
      <c r="R351" s="66" t="s">
        <v>3691</v>
      </c>
    </row>
    <row r="352" spans="1:18" ht="25.5" x14ac:dyDescent="0.25">
      <c r="A352" s="164">
        <v>1</v>
      </c>
      <c r="B352" s="176">
        <f>IF(AND(G352&lt;&gt;"",H352&gt;0,I352&lt;&gt;"",J352&lt;&gt;0,K352&lt;&gt;0),COUNT($B$11:B351)+1,"")</f>
        <v>341</v>
      </c>
      <c r="C352" s="188" t="s">
        <v>4746</v>
      </c>
      <c r="D352" s="188" t="s">
        <v>3792</v>
      </c>
      <c r="E352" s="197">
        <v>13110</v>
      </c>
      <c r="F352" s="179">
        <v>45540</v>
      </c>
      <c r="G352" s="193" t="s">
        <v>4747</v>
      </c>
      <c r="H352" s="180">
        <v>6</v>
      </c>
      <c r="I352" s="196" t="s">
        <v>3701</v>
      </c>
      <c r="J352" s="181">
        <v>135.53</v>
      </c>
      <c r="K352" s="154">
        <f t="shared" si="5"/>
        <v>813.18</v>
      </c>
      <c r="L352" s="146">
        <v>0.21249999999999999</v>
      </c>
      <c r="M352" s="146">
        <v>1.1288</v>
      </c>
      <c r="N352" s="72"/>
      <c r="O352" s="177" t="str">
        <f ca="1">IF(N352="","", INDIRECT("base!"&amp;ADDRESS(MATCH(N352,base!$C$2:'base'!$C$133,0)+1,4,4)))</f>
        <v/>
      </c>
      <c r="P352" s="66"/>
      <c r="Q352" s="177" t="str">
        <f ca="1">IF(P352="","", INDIRECT("base!"&amp;ADDRESS(MATCH(CONCATENATE(N352,"|",P352),base!$G$2:'base'!$G$1817,0)+1,6,4)))</f>
        <v/>
      </c>
      <c r="R352" s="66" t="s">
        <v>3691</v>
      </c>
    </row>
    <row r="353" spans="1:18" ht="38.25" x14ac:dyDescent="0.25">
      <c r="A353" s="164">
        <v>1</v>
      </c>
      <c r="B353" s="176">
        <f>IF(AND(G353&lt;&gt;"",H353&gt;0,I353&lt;&gt;"",J353&lt;&gt;0,K353&lt;&gt;0),COUNT($B$11:B352)+1,"")</f>
        <v>342</v>
      </c>
      <c r="C353" s="188" t="s">
        <v>4748</v>
      </c>
      <c r="D353" s="188" t="s">
        <v>3776</v>
      </c>
      <c r="E353" s="197">
        <v>100865</v>
      </c>
      <c r="F353" s="179">
        <v>45541</v>
      </c>
      <c r="G353" s="184" t="s">
        <v>4749</v>
      </c>
      <c r="H353" s="180">
        <v>5</v>
      </c>
      <c r="I353" s="196" t="s">
        <v>3701</v>
      </c>
      <c r="J353" s="181">
        <v>1012.42</v>
      </c>
      <c r="K353" s="154">
        <f t="shared" si="5"/>
        <v>5062.1000000000004</v>
      </c>
      <c r="L353" s="146">
        <v>0.21249999999999999</v>
      </c>
      <c r="M353" s="146">
        <v>1.1288</v>
      </c>
      <c r="N353" s="72"/>
      <c r="O353" s="177" t="str">
        <f ca="1">IF(N353="","", INDIRECT("base!"&amp;ADDRESS(MATCH(N353,base!$C$2:'base'!$C$133,0)+1,4,4)))</f>
        <v/>
      </c>
      <c r="P353" s="66"/>
      <c r="Q353" s="177" t="str">
        <f ca="1">IF(P353="","", INDIRECT("base!"&amp;ADDRESS(MATCH(CONCATENATE(N353,"|",P353),base!$G$2:'base'!$G$1817,0)+1,6,4)))</f>
        <v/>
      </c>
      <c r="R353" s="66" t="s">
        <v>3691</v>
      </c>
    </row>
    <row r="354" spans="1:18" ht="38.25" x14ac:dyDescent="0.25">
      <c r="A354" s="164">
        <v>1</v>
      </c>
      <c r="B354" s="176">
        <f>IF(AND(G354&lt;&gt;"",H354&gt;0,I354&lt;&gt;"",J354&lt;&gt;0,K354&lt;&gt;0),COUNT($B$11:B353)+1,"")</f>
        <v>343</v>
      </c>
      <c r="C354" s="188" t="s">
        <v>4750</v>
      </c>
      <c r="D354" s="188" t="s">
        <v>3776</v>
      </c>
      <c r="E354" s="197">
        <v>100867</v>
      </c>
      <c r="F354" s="179">
        <v>45542</v>
      </c>
      <c r="G354" s="184" t="s">
        <v>4042</v>
      </c>
      <c r="H354" s="180">
        <v>10</v>
      </c>
      <c r="I354" s="196" t="s">
        <v>3701</v>
      </c>
      <c r="J354" s="181">
        <v>526.62</v>
      </c>
      <c r="K354" s="154">
        <f t="shared" si="5"/>
        <v>5266.2</v>
      </c>
      <c r="L354" s="146">
        <v>0.21249999999999999</v>
      </c>
      <c r="M354" s="146">
        <v>1.1288</v>
      </c>
      <c r="N354" s="72"/>
      <c r="O354" s="177" t="str">
        <f ca="1">IF(N354="","", INDIRECT("base!"&amp;ADDRESS(MATCH(N354,base!$C$2:'base'!$C$133,0)+1,4,4)))</f>
        <v/>
      </c>
      <c r="P354" s="66"/>
      <c r="Q354" s="177" t="str">
        <f ca="1">IF(P354="","", INDIRECT("base!"&amp;ADDRESS(MATCH(CONCATENATE(N354,"|",P354),base!$G$2:'base'!$G$1817,0)+1,6,4)))</f>
        <v/>
      </c>
      <c r="R354" s="66" t="s">
        <v>3691</v>
      </c>
    </row>
    <row r="355" spans="1:18" ht="38.25" x14ac:dyDescent="0.25">
      <c r="A355" s="164">
        <v>1</v>
      </c>
      <c r="B355" s="176">
        <f>IF(AND(G355&lt;&gt;"",H355&gt;0,I355&lt;&gt;"",J355&lt;&gt;0,K355&lt;&gt;0),COUNT($B$11:B354)+1,"")</f>
        <v>344</v>
      </c>
      <c r="C355" s="188" t="s">
        <v>4751</v>
      </c>
      <c r="D355" s="188" t="s">
        <v>3776</v>
      </c>
      <c r="E355" s="197">
        <v>100868</v>
      </c>
      <c r="F355" s="179">
        <v>45543</v>
      </c>
      <c r="G355" s="189" t="s">
        <v>4041</v>
      </c>
      <c r="H355" s="180">
        <v>12</v>
      </c>
      <c r="I355" s="196" t="s">
        <v>3701</v>
      </c>
      <c r="J355" s="181">
        <v>547.64</v>
      </c>
      <c r="K355" s="154">
        <f t="shared" si="5"/>
        <v>6571.68</v>
      </c>
      <c r="L355" s="146">
        <v>0.21249999999999999</v>
      </c>
      <c r="M355" s="146">
        <v>1.1288</v>
      </c>
      <c r="N355" s="72"/>
      <c r="O355" s="177" t="str">
        <f ca="1">IF(N355="","", INDIRECT("base!"&amp;ADDRESS(MATCH(N355,base!$C$2:'base'!$C$133,0)+1,4,4)))</f>
        <v/>
      </c>
      <c r="P355" s="66"/>
      <c r="Q355" s="177" t="str">
        <f ca="1">IF(P355="","", INDIRECT("base!"&amp;ADDRESS(MATCH(CONCATENATE(N355,"|",P355),base!$G$2:'base'!$G$1817,0)+1,6,4)))</f>
        <v/>
      </c>
      <c r="R355" s="66" t="s">
        <v>3691</v>
      </c>
    </row>
    <row r="356" spans="1:18" ht="25.5" x14ac:dyDescent="0.25">
      <c r="A356" s="164">
        <v>1</v>
      </c>
      <c r="B356" s="176">
        <f>IF(AND(G356&lt;&gt;"",H356&gt;0,I356&lt;&gt;"",J356&lt;&gt;0,K356&lt;&gt;0),COUNT($B$11:B355)+1,"")</f>
        <v>345</v>
      </c>
      <c r="C356" s="188" t="s">
        <v>4752</v>
      </c>
      <c r="D356" s="183" t="s">
        <v>3800</v>
      </c>
      <c r="E356" s="197">
        <v>151142</v>
      </c>
      <c r="F356" s="179">
        <v>45544</v>
      </c>
      <c r="G356" s="193" t="s">
        <v>4753</v>
      </c>
      <c r="H356" s="180">
        <v>180</v>
      </c>
      <c r="I356" s="196" t="s">
        <v>3694</v>
      </c>
      <c r="J356" s="181">
        <v>130.9</v>
      </c>
      <c r="K356" s="154">
        <f t="shared" si="5"/>
        <v>23562</v>
      </c>
      <c r="L356" s="146">
        <v>0.21249999999999999</v>
      </c>
      <c r="M356" s="146">
        <v>1.1288</v>
      </c>
      <c r="N356" s="72"/>
      <c r="O356" s="177" t="str">
        <f ca="1">IF(N356="","", INDIRECT("base!"&amp;ADDRESS(MATCH(N356,base!$C$2:'base'!$C$133,0)+1,4,4)))</f>
        <v/>
      </c>
      <c r="P356" s="66"/>
      <c r="Q356" s="177" t="str">
        <f ca="1">IF(P356="","", INDIRECT("base!"&amp;ADDRESS(MATCH(CONCATENATE(N356,"|",P356),base!$G$2:'base'!$G$1817,0)+1,6,4)))</f>
        <v/>
      </c>
      <c r="R356" s="66" t="s">
        <v>3691</v>
      </c>
    </row>
    <row r="357" spans="1:18" ht="25.5" x14ac:dyDescent="0.25">
      <c r="A357" s="164">
        <v>1</v>
      </c>
      <c r="B357" s="176">
        <f>IF(AND(G357&lt;&gt;"",H357&gt;0,I357&lt;&gt;"",J357&lt;&gt;0,K357&lt;&gt;0),COUNT($B$11:B356)+1,"")</f>
        <v>346</v>
      </c>
      <c r="C357" s="188" t="s">
        <v>4754</v>
      </c>
      <c r="D357" s="188" t="s">
        <v>3776</v>
      </c>
      <c r="E357" s="197">
        <v>97669</v>
      </c>
      <c r="F357" s="179">
        <v>45545</v>
      </c>
      <c r="G357" s="189" t="s">
        <v>4755</v>
      </c>
      <c r="H357" s="180">
        <v>17.5</v>
      </c>
      <c r="I357" s="196" t="s">
        <v>3694</v>
      </c>
      <c r="J357" s="181">
        <v>27.94</v>
      </c>
      <c r="K357" s="154">
        <f t="shared" si="5"/>
        <v>488.95</v>
      </c>
      <c r="L357" s="146">
        <v>0.21249999999999999</v>
      </c>
      <c r="M357" s="146">
        <v>1.1288</v>
      </c>
      <c r="N357" s="72"/>
      <c r="O357" s="177" t="str">
        <f ca="1">IF(N357="","", INDIRECT("base!"&amp;ADDRESS(MATCH(N357,base!$C$2:'base'!$C$133,0)+1,4,4)))</f>
        <v/>
      </c>
      <c r="P357" s="66"/>
      <c r="Q357" s="177" t="str">
        <f ca="1">IF(P357="","", INDIRECT("base!"&amp;ADDRESS(MATCH(CONCATENATE(N357,"|",P357),base!$G$2:'base'!$G$1817,0)+1,6,4)))</f>
        <v/>
      </c>
      <c r="R357" s="66" t="s">
        <v>3691</v>
      </c>
    </row>
    <row r="358" spans="1:18" ht="25.5" x14ac:dyDescent="0.25">
      <c r="A358" s="164">
        <v>1</v>
      </c>
      <c r="B358" s="176">
        <f>IF(AND(G358&lt;&gt;"",H358&gt;0,I358&lt;&gt;"",J358&lt;&gt;0,K358&lt;&gt;0),COUNT($B$11:B357)+1,"")</f>
        <v>347</v>
      </c>
      <c r="C358" s="188" t="s">
        <v>4756</v>
      </c>
      <c r="D358" s="188" t="s">
        <v>3776</v>
      </c>
      <c r="E358" s="197">
        <v>97668</v>
      </c>
      <c r="F358" s="179">
        <v>45546</v>
      </c>
      <c r="G358" s="189" t="s">
        <v>4757</v>
      </c>
      <c r="H358" s="180">
        <v>37.4</v>
      </c>
      <c r="I358" s="196" t="s">
        <v>3694</v>
      </c>
      <c r="J358" s="181">
        <v>19.059999999999999</v>
      </c>
      <c r="K358" s="154">
        <f t="shared" si="5"/>
        <v>712.84</v>
      </c>
      <c r="L358" s="146">
        <v>0.21249999999999999</v>
      </c>
      <c r="M358" s="146">
        <v>1.1288</v>
      </c>
      <c r="N358" s="72"/>
      <c r="O358" s="177" t="str">
        <f ca="1">IF(N358="","", INDIRECT("base!"&amp;ADDRESS(MATCH(N358,base!$C$2:'base'!$C$133,0)+1,4,4)))</f>
        <v/>
      </c>
      <c r="P358" s="66"/>
      <c r="Q358" s="177" t="str">
        <f ca="1">IF(P358="","", INDIRECT("base!"&amp;ADDRESS(MATCH(CONCATENATE(N358,"|",P358),base!$G$2:'base'!$G$1817,0)+1,6,4)))</f>
        <v/>
      </c>
      <c r="R358" s="66" t="s">
        <v>3691</v>
      </c>
    </row>
    <row r="359" spans="1:18" ht="38.25" x14ac:dyDescent="0.25">
      <c r="A359" s="164">
        <v>1</v>
      </c>
      <c r="B359" s="176">
        <f>IF(AND(G359&lt;&gt;"",H359&gt;0,I359&lt;&gt;"",J359&lt;&gt;0,K359&lt;&gt;0),COUNT($B$11:B358)+1,"")</f>
        <v>348</v>
      </c>
      <c r="C359" s="188" t="s">
        <v>4758</v>
      </c>
      <c r="D359" s="188" t="s">
        <v>3776</v>
      </c>
      <c r="E359" s="197">
        <v>91860</v>
      </c>
      <c r="F359" s="179">
        <v>45547</v>
      </c>
      <c r="G359" s="189" t="s">
        <v>4759</v>
      </c>
      <c r="H359" s="180">
        <v>9.8999999999999986</v>
      </c>
      <c r="I359" s="196" t="s">
        <v>3694</v>
      </c>
      <c r="J359" s="181">
        <v>18.18</v>
      </c>
      <c r="K359" s="154">
        <f t="shared" si="5"/>
        <v>179.98</v>
      </c>
      <c r="L359" s="146">
        <v>0.21249999999999999</v>
      </c>
      <c r="M359" s="146">
        <v>1.1288</v>
      </c>
      <c r="N359" s="72"/>
      <c r="O359" s="177" t="str">
        <f ca="1">IF(N359="","", INDIRECT("base!"&amp;ADDRESS(MATCH(N359,base!$C$2:'base'!$C$133,0)+1,4,4)))</f>
        <v/>
      </c>
      <c r="P359" s="66"/>
      <c r="Q359" s="177" t="str">
        <f ca="1">IF(P359="","", INDIRECT("base!"&amp;ADDRESS(MATCH(CONCATENATE(N359,"|",P359),base!$G$2:'base'!$G$1817,0)+1,6,4)))</f>
        <v/>
      </c>
      <c r="R359" s="66" t="s">
        <v>3691</v>
      </c>
    </row>
    <row r="360" spans="1:18" ht="38.25" x14ac:dyDescent="0.25">
      <c r="A360" s="164">
        <v>1</v>
      </c>
      <c r="B360" s="176">
        <f>IF(AND(G360&lt;&gt;"",H360&gt;0,I360&lt;&gt;"",J360&lt;&gt;0,K360&lt;&gt;0),COUNT($B$11:B359)+1,"")</f>
        <v>349</v>
      </c>
      <c r="C360" s="188" t="s">
        <v>4760</v>
      </c>
      <c r="D360" s="188" t="s">
        <v>3776</v>
      </c>
      <c r="E360" s="197">
        <v>91857</v>
      </c>
      <c r="F360" s="179">
        <v>45536</v>
      </c>
      <c r="G360" s="189" t="s">
        <v>4761</v>
      </c>
      <c r="H360" s="180">
        <v>41.36</v>
      </c>
      <c r="I360" s="196" t="s">
        <v>3694</v>
      </c>
      <c r="J360" s="181">
        <v>21.71</v>
      </c>
      <c r="K360" s="154">
        <f t="shared" si="5"/>
        <v>897.93</v>
      </c>
      <c r="L360" s="146">
        <v>0.21249999999999999</v>
      </c>
      <c r="M360" s="146">
        <v>1.1288</v>
      </c>
      <c r="N360" s="72"/>
      <c r="O360" s="177" t="str">
        <f ca="1">IF(N360="","", INDIRECT("base!"&amp;ADDRESS(MATCH(N360,base!$C$2:'base'!$C$133,0)+1,4,4)))</f>
        <v/>
      </c>
      <c r="P360" s="66"/>
      <c r="Q360" s="177" t="str">
        <f ca="1">IF(P360="","", INDIRECT("base!"&amp;ADDRESS(MATCH(CONCATENATE(N360,"|",P360),base!$G$2:'base'!$G$1817,0)+1,6,4)))</f>
        <v/>
      </c>
      <c r="R360" s="66" t="s">
        <v>3691</v>
      </c>
    </row>
    <row r="361" spans="1:18" ht="38.25" x14ac:dyDescent="0.25">
      <c r="A361" s="164">
        <v>1</v>
      </c>
      <c r="B361" s="176">
        <f>IF(AND(G361&lt;&gt;"",H361&gt;0,I361&lt;&gt;"",J361&lt;&gt;0,K361&lt;&gt;0),COUNT($B$11:B360)+1,"")</f>
        <v>350</v>
      </c>
      <c r="C361" s="188" t="s">
        <v>4762</v>
      </c>
      <c r="D361" s="188" t="s">
        <v>3776</v>
      </c>
      <c r="E361" s="197">
        <v>97670</v>
      </c>
      <c r="F361" s="179">
        <v>45537</v>
      </c>
      <c r="G361" s="189" t="s">
        <v>4763</v>
      </c>
      <c r="H361" s="180">
        <v>79.7</v>
      </c>
      <c r="I361" s="196" t="s">
        <v>3694</v>
      </c>
      <c r="J361" s="181">
        <v>36.39</v>
      </c>
      <c r="K361" s="154">
        <f t="shared" si="5"/>
        <v>2900.28</v>
      </c>
      <c r="L361" s="146">
        <v>0.21249999999999999</v>
      </c>
      <c r="M361" s="146">
        <v>1.1288</v>
      </c>
      <c r="N361" s="72"/>
      <c r="O361" s="177" t="str">
        <f ca="1">IF(N361="","", INDIRECT("base!"&amp;ADDRESS(MATCH(N361,base!$C$2:'base'!$C$133,0)+1,4,4)))</f>
        <v/>
      </c>
      <c r="P361" s="66"/>
      <c r="Q361" s="177" t="str">
        <f ca="1">IF(P361="","", INDIRECT("base!"&amp;ADDRESS(MATCH(CONCATENATE(N361,"|",P361),base!$G$2:'base'!$G$1817,0)+1,6,4)))</f>
        <v/>
      </c>
      <c r="R361" s="66" t="s">
        <v>3691</v>
      </c>
    </row>
    <row r="362" spans="1:18" ht="38.25" x14ac:dyDescent="0.25">
      <c r="A362" s="164">
        <v>1</v>
      </c>
      <c r="B362" s="176">
        <f>IF(AND(G362&lt;&gt;"",H362&gt;0,I362&lt;&gt;"",J362&lt;&gt;0,K362&lt;&gt;0),COUNT($B$11:B361)+1,"")</f>
        <v>351</v>
      </c>
      <c r="C362" s="188" t="s">
        <v>4764</v>
      </c>
      <c r="D362" s="188" t="s">
        <v>3776</v>
      </c>
      <c r="E362" s="197">
        <v>91855</v>
      </c>
      <c r="F362" s="179">
        <v>45538</v>
      </c>
      <c r="G362" s="189" t="s">
        <v>4765</v>
      </c>
      <c r="H362" s="180">
        <v>1008.9300000000001</v>
      </c>
      <c r="I362" s="196" t="s">
        <v>3694</v>
      </c>
      <c r="J362" s="181">
        <v>15.02</v>
      </c>
      <c r="K362" s="154">
        <f t="shared" si="5"/>
        <v>15154.13</v>
      </c>
      <c r="L362" s="146">
        <v>0.21249999999999999</v>
      </c>
      <c r="M362" s="146">
        <v>1.1288</v>
      </c>
      <c r="N362" s="72"/>
      <c r="O362" s="177" t="str">
        <f ca="1">IF(N362="","", INDIRECT("base!"&amp;ADDRESS(MATCH(N362,base!$C$2:'base'!$C$133,0)+1,4,4)))</f>
        <v/>
      </c>
      <c r="P362" s="66"/>
      <c r="Q362" s="177" t="str">
        <f ca="1">IF(P362="","", INDIRECT("base!"&amp;ADDRESS(MATCH(CONCATENATE(N362,"|",P362),base!$G$2:'base'!$G$1817,0)+1,6,4)))</f>
        <v/>
      </c>
      <c r="R362" s="66" t="s">
        <v>3691</v>
      </c>
    </row>
    <row r="363" spans="1:18" ht="38.25" x14ac:dyDescent="0.25">
      <c r="A363" s="164">
        <v>1</v>
      </c>
      <c r="B363" s="176">
        <f>IF(AND(G363&lt;&gt;"",H363&gt;0,I363&lt;&gt;"",J363&lt;&gt;0,K363&lt;&gt;0),COUNT($B$11:B362)+1,"")</f>
        <v>352</v>
      </c>
      <c r="C363" s="188" t="s">
        <v>4766</v>
      </c>
      <c r="D363" s="188" t="s">
        <v>3776</v>
      </c>
      <c r="E363" s="197">
        <v>91853</v>
      </c>
      <c r="F363" s="179">
        <v>45539</v>
      </c>
      <c r="G363" s="189" t="s">
        <v>4767</v>
      </c>
      <c r="H363" s="180">
        <v>125</v>
      </c>
      <c r="I363" s="196" t="s">
        <v>3694</v>
      </c>
      <c r="J363" s="181">
        <v>12.76</v>
      </c>
      <c r="K363" s="154">
        <f t="shared" si="5"/>
        <v>1595</v>
      </c>
      <c r="L363" s="146">
        <v>0.21249999999999999</v>
      </c>
      <c r="M363" s="146">
        <v>1.1288</v>
      </c>
      <c r="N363" s="72"/>
      <c r="O363" s="177" t="str">
        <f ca="1">IF(N363="","", INDIRECT("base!"&amp;ADDRESS(MATCH(N363,base!$C$2:'base'!$C$133,0)+1,4,4)))</f>
        <v/>
      </c>
      <c r="P363" s="66"/>
      <c r="Q363" s="177" t="str">
        <f ca="1">IF(P363="","", INDIRECT("base!"&amp;ADDRESS(MATCH(CONCATENATE(N363,"|",P363),base!$G$2:'base'!$G$1817,0)+1,6,4)))</f>
        <v/>
      </c>
      <c r="R363" s="66" t="s">
        <v>3691</v>
      </c>
    </row>
    <row r="364" spans="1:18" ht="38.25" x14ac:dyDescent="0.25">
      <c r="A364" s="164">
        <v>1</v>
      </c>
      <c r="B364" s="176">
        <f>IF(AND(G364&lt;&gt;"",H364&gt;0,I364&lt;&gt;"",J364&lt;&gt;0,K364&lt;&gt;0),COUNT($B$11:B363)+1,"")</f>
        <v>353</v>
      </c>
      <c r="C364" s="188" t="s">
        <v>4768</v>
      </c>
      <c r="D364" s="188" t="s">
        <v>3776</v>
      </c>
      <c r="E364" s="197">
        <v>97667</v>
      </c>
      <c r="F364" s="179">
        <v>45540</v>
      </c>
      <c r="G364" s="189" t="s">
        <v>4769</v>
      </c>
      <c r="H364" s="180">
        <v>12.6</v>
      </c>
      <c r="I364" s="196" t="s">
        <v>3694</v>
      </c>
      <c r="J364" s="181">
        <v>13.34</v>
      </c>
      <c r="K364" s="154">
        <f t="shared" si="5"/>
        <v>168.08</v>
      </c>
      <c r="L364" s="146">
        <v>0.21249999999999999</v>
      </c>
      <c r="M364" s="146">
        <v>1.1288</v>
      </c>
      <c r="N364" s="72"/>
      <c r="O364" s="177" t="str">
        <f ca="1">IF(N364="","", INDIRECT("base!"&amp;ADDRESS(MATCH(N364,base!$C$2:'base'!$C$133,0)+1,4,4)))</f>
        <v/>
      </c>
      <c r="P364" s="66"/>
      <c r="Q364" s="177" t="str">
        <f ca="1">IF(P364="","", INDIRECT("base!"&amp;ADDRESS(MATCH(CONCATENATE(N364,"|",P364),base!$G$2:'base'!$G$1817,0)+1,6,4)))</f>
        <v/>
      </c>
      <c r="R364" s="66" t="s">
        <v>3691</v>
      </c>
    </row>
    <row r="365" spans="1:18" ht="38.25" x14ac:dyDescent="0.25">
      <c r="A365" s="164">
        <v>1</v>
      </c>
      <c r="B365" s="176">
        <f>IF(AND(G365&lt;&gt;"",H365&gt;0,I365&lt;&gt;"",J365&lt;&gt;0,K365&lt;&gt;0),COUNT($B$11:B364)+1,"")</f>
        <v>354</v>
      </c>
      <c r="C365" s="188" t="s">
        <v>4770</v>
      </c>
      <c r="D365" s="188" t="s">
        <v>3776</v>
      </c>
      <c r="E365" s="197">
        <v>91872</v>
      </c>
      <c r="F365" s="179">
        <v>45541</v>
      </c>
      <c r="G365" s="189" t="s">
        <v>4771</v>
      </c>
      <c r="H365" s="180">
        <v>6</v>
      </c>
      <c r="I365" s="196" t="s">
        <v>3694</v>
      </c>
      <c r="J365" s="181">
        <v>25.06</v>
      </c>
      <c r="K365" s="154">
        <f t="shared" si="5"/>
        <v>150.36000000000001</v>
      </c>
      <c r="L365" s="146">
        <v>0.21249999999999999</v>
      </c>
      <c r="M365" s="146">
        <v>1.1288</v>
      </c>
      <c r="N365" s="72"/>
      <c r="O365" s="177" t="str">
        <f ca="1">IF(N365="","", INDIRECT("base!"&amp;ADDRESS(MATCH(N365,base!$C$2:'base'!$C$133,0)+1,4,4)))</f>
        <v/>
      </c>
      <c r="P365" s="66"/>
      <c r="Q365" s="177" t="str">
        <f ca="1">IF(P365="","", INDIRECT("base!"&amp;ADDRESS(MATCH(CONCATENATE(N365,"|",P365),base!$G$2:'base'!$G$1817,0)+1,6,4)))</f>
        <v/>
      </c>
      <c r="R365" s="66" t="s">
        <v>3691</v>
      </c>
    </row>
    <row r="366" spans="1:18" ht="38.25" x14ac:dyDescent="0.25">
      <c r="A366" s="164">
        <v>1</v>
      </c>
      <c r="B366" s="176">
        <f>IF(AND(G366&lt;&gt;"",H366&gt;0,I366&lt;&gt;"",J366&lt;&gt;0,K366&lt;&gt;0),COUNT($B$11:B365)+1,"")</f>
        <v>355</v>
      </c>
      <c r="C366" s="188" t="s">
        <v>4772</v>
      </c>
      <c r="D366" s="188" t="s">
        <v>3776</v>
      </c>
      <c r="E366" s="197">
        <v>93008</v>
      </c>
      <c r="F366" s="179">
        <v>45542</v>
      </c>
      <c r="G366" s="189" t="s">
        <v>4773</v>
      </c>
      <c r="H366" s="180">
        <v>6</v>
      </c>
      <c r="I366" s="196" t="s">
        <v>3694</v>
      </c>
      <c r="J366" s="181">
        <v>26.42</v>
      </c>
      <c r="K366" s="154">
        <f t="shared" si="5"/>
        <v>158.52000000000001</v>
      </c>
      <c r="L366" s="146">
        <v>0.21249999999999999</v>
      </c>
      <c r="M366" s="146">
        <v>1.1288</v>
      </c>
      <c r="N366" s="72"/>
      <c r="O366" s="177" t="str">
        <f ca="1">IF(N366="","", INDIRECT("base!"&amp;ADDRESS(MATCH(N366,base!$C$2:'base'!$C$133,0)+1,4,4)))</f>
        <v/>
      </c>
      <c r="P366" s="66"/>
      <c r="Q366" s="177" t="str">
        <f ca="1">IF(P366="","", INDIRECT("base!"&amp;ADDRESS(MATCH(CONCATENATE(N366,"|",P366),base!$G$2:'base'!$G$1817,0)+1,6,4)))</f>
        <v/>
      </c>
      <c r="R366" s="66" t="s">
        <v>3691</v>
      </c>
    </row>
    <row r="367" spans="1:18" ht="38.25" x14ac:dyDescent="0.25">
      <c r="A367" s="164">
        <v>1</v>
      </c>
      <c r="B367" s="176">
        <f>IF(AND(G367&lt;&gt;"",H367&gt;0,I367&lt;&gt;"",J367&lt;&gt;0,K367&lt;&gt;0),COUNT($B$11:B366)+1,"")</f>
        <v>356</v>
      </c>
      <c r="C367" s="188" t="s">
        <v>4774</v>
      </c>
      <c r="D367" s="188" t="s">
        <v>3776</v>
      </c>
      <c r="E367" s="197">
        <v>93010</v>
      </c>
      <c r="F367" s="179">
        <v>45543</v>
      </c>
      <c r="G367" s="189" t="s">
        <v>4775</v>
      </c>
      <c r="H367" s="180">
        <v>3</v>
      </c>
      <c r="I367" s="196" t="s">
        <v>3694</v>
      </c>
      <c r="J367" s="181">
        <v>55.49</v>
      </c>
      <c r="K367" s="154">
        <f t="shared" si="5"/>
        <v>166.47</v>
      </c>
      <c r="L367" s="146">
        <v>0.21249999999999999</v>
      </c>
      <c r="M367" s="146">
        <v>1.1288</v>
      </c>
      <c r="N367" s="72"/>
      <c r="O367" s="177" t="str">
        <f ca="1">IF(N367="","", INDIRECT("base!"&amp;ADDRESS(MATCH(N367,base!$C$2:'base'!$C$133,0)+1,4,4)))</f>
        <v/>
      </c>
      <c r="P367" s="66"/>
      <c r="Q367" s="177" t="str">
        <f ca="1">IF(P367="","", INDIRECT("base!"&amp;ADDRESS(MATCH(CONCATENATE(N367,"|",P367),base!$G$2:'base'!$G$1817,0)+1,6,4)))</f>
        <v/>
      </c>
      <c r="R367" s="66" t="s">
        <v>3691</v>
      </c>
    </row>
    <row r="368" spans="1:18" ht="38.25" x14ac:dyDescent="0.25">
      <c r="A368" s="164">
        <v>1</v>
      </c>
      <c r="B368" s="176">
        <f>IF(AND(G368&lt;&gt;"",H368&gt;0,I368&lt;&gt;"",J368&lt;&gt;0,K368&lt;&gt;0),COUNT($B$11:B367)+1,"")</f>
        <v>357</v>
      </c>
      <c r="C368" s="188" t="s">
        <v>4776</v>
      </c>
      <c r="D368" s="188" t="s">
        <v>3776</v>
      </c>
      <c r="E368" s="197">
        <v>91871</v>
      </c>
      <c r="F368" s="179">
        <v>45544</v>
      </c>
      <c r="G368" s="189" t="s">
        <v>4777</v>
      </c>
      <c r="H368" s="180">
        <v>243</v>
      </c>
      <c r="I368" s="196" t="s">
        <v>3694</v>
      </c>
      <c r="J368" s="181">
        <v>19.399999999999999</v>
      </c>
      <c r="K368" s="154">
        <f t="shared" si="5"/>
        <v>4714.2</v>
      </c>
      <c r="L368" s="146">
        <v>0.21249999999999999</v>
      </c>
      <c r="M368" s="146">
        <v>1.1288</v>
      </c>
      <c r="N368" s="72"/>
      <c r="O368" s="177" t="str">
        <f ca="1">IF(N368="","", INDIRECT("base!"&amp;ADDRESS(MATCH(N368,base!$C$2:'base'!$C$133,0)+1,4,4)))</f>
        <v/>
      </c>
      <c r="P368" s="66"/>
      <c r="Q368" s="177" t="str">
        <f ca="1">IF(P368="","", INDIRECT("base!"&amp;ADDRESS(MATCH(CONCATENATE(N368,"|",P368),base!$G$2:'base'!$G$1817,0)+1,6,4)))</f>
        <v/>
      </c>
      <c r="R368" s="66" t="s">
        <v>3691</v>
      </c>
    </row>
    <row r="369" spans="1:18" ht="38.25" x14ac:dyDescent="0.25">
      <c r="A369" s="164">
        <v>1</v>
      </c>
      <c r="B369" s="176">
        <f>IF(AND(G369&lt;&gt;"",H369&gt;0,I369&lt;&gt;"",J369&lt;&gt;0,K369&lt;&gt;0),COUNT($B$11:B368)+1,"")</f>
        <v>358</v>
      </c>
      <c r="C369" s="188" t="s">
        <v>4778</v>
      </c>
      <c r="D369" s="188" t="s">
        <v>3776</v>
      </c>
      <c r="E369" s="197">
        <v>91920</v>
      </c>
      <c r="F369" s="179">
        <v>45545</v>
      </c>
      <c r="G369" s="189" t="s">
        <v>4779</v>
      </c>
      <c r="H369" s="180">
        <v>2</v>
      </c>
      <c r="I369" s="186" t="s">
        <v>3701</v>
      </c>
      <c r="J369" s="181">
        <v>30.8</v>
      </c>
      <c r="K369" s="154">
        <f t="shared" si="5"/>
        <v>61.6</v>
      </c>
      <c r="L369" s="146">
        <v>0.21249999999999999</v>
      </c>
      <c r="M369" s="146">
        <v>1.1288</v>
      </c>
      <c r="N369" s="72"/>
      <c r="O369" s="177" t="str">
        <f ca="1">IF(N369="","", INDIRECT("base!"&amp;ADDRESS(MATCH(N369,base!$C$2:'base'!$C$133,0)+1,4,4)))</f>
        <v/>
      </c>
      <c r="P369" s="66"/>
      <c r="Q369" s="177" t="str">
        <f ca="1">IF(P369="","", INDIRECT("base!"&amp;ADDRESS(MATCH(CONCATENATE(N369,"|",P369),base!$G$2:'base'!$G$1817,0)+1,6,4)))</f>
        <v/>
      </c>
      <c r="R369" s="66" t="s">
        <v>3691</v>
      </c>
    </row>
    <row r="370" spans="1:18" ht="38.25" x14ac:dyDescent="0.25">
      <c r="A370" s="164">
        <v>1</v>
      </c>
      <c r="B370" s="176">
        <f>IF(AND(G370&lt;&gt;"",H370&gt;0,I370&lt;&gt;"",J370&lt;&gt;0,K370&lt;&gt;0),COUNT($B$11:B369)+1,"")</f>
        <v>359</v>
      </c>
      <c r="C370" s="188" t="s">
        <v>4780</v>
      </c>
      <c r="D370" s="188" t="s">
        <v>3776</v>
      </c>
      <c r="E370" s="197">
        <v>91917</v>
      </c>
      <c r="F370" s="179">
        <v>45546</v>
      </c>
      <c r="G370" s="189" t="s">
        <v>4781</v>
      </c>
      <c r="H370" s="180">
        <v>7</v>
      </c>
      <c r="I370" s="186" t="s">
        <v>3701</v>
      </c>
      <c r="J370" s="181">
        <v>27.59</v>
      </c>
      <c r="K370" s="154">
        <f t="shared" ref="K370:K433" si="6">IFERROR(IF(H370*J370&lt;&gt;0,ROUND(ROUND(H370,4)*ROUND(J370,4),2),""),"")</f>
        <v>193.13</v>
      </c>
      <c r="L370" s="146">
        <v>0.21249999999999999</v>
      </c>
      <c r="M370" s="146">
        <v>1.1288</v>
      </c>
      <c r="N370" s="72"/>
      <c r="O370" s="177" t="str">
        <f ca="1">IF(N370="","", INDIRECT("base!"&amp;ADDRESS(MATCH(N370,base!$C$2:'base'!$C$133,0)+1,4,4)))</f>
        <v/>
      </c>
      <c r="P370" s="66"/>
      <c r="Q370" s="177" t="str">
        <f ca="1">IF(P370="","", INDIRECT("base!"&amp;ADDRESS(MATCH(CONCATENATE(N370,"|",P370),base!$G$2:'base'!$G$1817,0)+1,6,4)))</f>
        <v/>
      </c>
      <c r="R370" s="66" t="s">
        <v>3691</v>
      </c>
    </row>
    <row r="371" spans="1:18" ht="38.25" x14ac:dyDescent="0.25">
      <c r="A371" s="164">
        <v>1</v>
      </c>
      <c r="B371" s="176">
        <f>IF(AND(G371&lt;&gt;"",H371&gt;0,I371&lt;&gt;"",J371&lt;&gt;0,K371&lt;&gt;0),COUNT($B$11:B370)+1,"")</f>
        <v>360</v>
      </c>
      <c r="C371" s="188" t="s">
        <v>4782</v>
      </c>
      <c r="D371" s="188" t="s">
        <v>3776</v>
      </c>
      <c r="E371" s="197">
        <v>93022</v>
      </c>
      <c r="F371" s="179">
        <v>45547</v>
      </c>
      <c r="G371" s="189" t="s">
        <v>4783</v>
      </c>
      <c r="H371" s="180">
        <v>4</v>
      </c>
      <c r="I371" s="186" t="s">
        <v>3701</v>
      </c>
      <c r="J371" s="181">
        <v>63.77</v>
      </c>
      <c r="K371" s="154">
        <f t="shared" si="6"/>
        <v>255.08</v>
      </c>
      <c r="L371" s="146">
        <v>0.21249999999999999</v>
      </c>
      <c r="M371" s="146">
        <v>1.1288</v>
      </c>
      <c r="N371" s="72"/>
      <c r="O371" s="177" t="str">
        <f ca="1">IF(N371="","", INDIRECT("base!"&amp;ADDRESS(MATCH(N371,base!$C$2:'base'!$C$133,0)+1,4,4)))</f>
        <v/>
      </c>
      <c r="P371" s="66"/>
      <c r="Q371" s="177" t="str">
        <f ca="1">IF(P371="","", INDIRECT("base!"&amp;ADDRESS(MATCH(CONCATENATE(N371,"|",P371),base!$G$2:'base'!$G$1817,0)+1,6,4)))</f>
        <v/>
      </c>
      <c r="R371" s="66" t="s">
        <v>3691</v>
      </c>
    </row>
    <row r="372" spans="1:18" ht="38.25" x14ac:dyDescent="0.25">
      <c r="A372" s="164">
        <v>1</v>
      </c>
      <c r="B372" s="176">
        <f>IF(AND(G372&lt;&gt;"",H372&gt;0,I372&lt;&gt;"",J372&lt;&gt;0,K372&lt;&gt;0),COUNT($B$11:B371)+1,"")</f>
        <v>361</v>
      </c>
      <c r="C372" s="188" t="s">
        <v>4784</v>
      </c>
      <c r="D372" s="188" t="s">
        <v>3776</v>
      </c>
      <c r="E372" s="197">
        <v>93018</v>
      </c>
      <c r="F372" s="179">
        <v>45536</v>
      </c>
      <c r="G372" s="189" t="s">
        <v>4785</v>
      </c>
      <c r="H372" s="180">
        <v>3</v>
      </c>
      <c r="I372" s="186" t="s">
        <v>3701</v>
      </c>
      <c r="J372" s="181">
        <v>30.3</v>
      </c>
      <c r="K372" s="154">
        <f t="shared" si="6"/>
        <v>90.9</v>
      </c>
      <c r="L372" s="146">
        <v>0.21249999999999999</v>
      </c>
      <c r="M372" s="146">
        <v>1.1288</v>
      </c>
      <c r="N372" s="72"/>
      <c r="O372" s="177" t="str">
        <f ca="1">IF(N372="","", INDIRECT("base!"&amp;ADDRESS(MATCH(N372,base!$C$2:'base'!$C$133,0)+1,4,4)))</f>
        <v/>
      </c>
      <c r="P372" s="66"/>
      <c r="Q372" s="177" t="str">
        <f ca="1">IF(P372="","", INDIRECT("base!"&amp;ADDRESS(MATCH(CONCATENATE(N372,"|",P372),base!$G$2:'base'!$G$1817,0)+1,6,4)))</f>
        <v/>
      </c>
      <c r="R372" s="66" t="s">
        <v>3691</v>
      </c>
    </row>
    <row r="373" spans="1:18" ht="38.25" x14ac:dyDescent="0.25">
      <c r="A373" s="164">
        <v>1</v>
      </c>
      <c r="B373" s="176">
        <f>IF(AND(G373&lt;&gt;"",H373&gt;0,I373&lt;&gt;"",J373&lt;&gt;0,K373&lt;&gt;0),COUNT($B$11:B372)+1,"")</f>
        <v>362</v>
      </c>
      <c r="C373" s="188" t="s">
        <v>4786</v>
      </c>
      <c r="D373" s="188" t="s">
        <v>3776</v>
      </c>
      <c r="E373" s="197">
        <v>91914</v>
      </c>
      <c r="F373" s="179">
        <v>45537</v>
      </c>
      <c r="G373" s="189" t="s">
        <v>4787</v>
      </c>
      <c r="H373" s="180">
        <v>384</v>
      </c>
      <c r="I373" s="186" t="s">
        <v>3701</v>
      </c>
      <c r="J373" s="181">
        <v>23.42</v>
      </c>
      <c r="K373" s="154">
        <f t="shared" si="6"/>
        <v>8993.2800000000007</v>
      </c>
      <c r="L373" s="146">
        <v>0.21249999999999999</v>
      </c>
      <c r="M373" s="146">
        <v>1.1288</v>
      </c>
      <c r="N373" s="72"/>
      <c r="O373" s="177" t="str">
        <f ca="1">IF(N373="","", INDIRECT("base!"&amp;ADDRESS(MATCH(N373,base!$C$2:'base'!$C$133,0)+1,4,4)))</f>
        <v/>
      </c>
      <c r="P373" s="66"/>
      <c r="Q373" s="177" t="str">
        <f ca="1">IF(P373="","", INDIRECT("base!"&amp;ADDRESS(MATCH(CONCATENATE(N373,"|",P373),base!$G$2:'base'!$G$1817,0)+1,6,4)))</f>
        <v/>
      </c>
      <c r="R373" s="66" t="s">
        <v>3691</v>
      </c>
    </row>
    <row r="374" spans="1:18" ht="38.25" x14ac:dyDescent="0.25">
      <c r="A374" s="164">
        <v>1</v>
      </c>
      <c r="B374" s="176">
        <f>IF(AND(G374&lt;&gt;"",H374&gt;0,I374&lt;&gt;"",J374&lt;&gt;0,K374&lt;&gt;0),COUNT($B$11:B373)+1,"")</f>
        <v>363</v>
      </c>
      <c r="C374" s="188" t="s">
        <v>4788</v>
      </c>
      <c r="D374" s="188" t="s">
        <v>3776</v>
      </c>
      <c r="E374" s="197">
        <v>93020</v>
      </c>
      <c r="F374" s="179">
        <v>45538</v>
      </c>
      <c r="G374" s="189" t="s">
        <v>4789</v>
      </c>
      <c r="H374" s="180">
        <v>1</v>
      </c>
      <c r="I374" s="186" t="s">
        <v>3701</v>
      </c>
      <c r="J374" s="181">
        <v>38.64</v>
      </c>
      <c r="K374" s="154">
        <f t="shared" si="6"/>
        <v>38.64</v>
      </c>
      <c r="L374" s="146">
        <v>0.21249999999999999</v>
      </c>
      <c r="M374" s="146">
        <v>1.1288</v>
      </c>
      <c r="N374" s="72"/>
      <c r="O374" s="177" t="str">
        <f ca="1">IF(N374="","", INDIRECT("base!"&amp;ADDRESS(MATCH(N374,base!$C$2:'base'!$C$133,0)+1,4,4)))</f>
        <v/>
      </c>
      <c r="P374" s="66"/>
      <c r="Q374" s="177" t="str">
        <f ca="1">IF(P374="","", INDIRECT("base!"&amp;ADDRESS(MATCH(CONCATENATE(N374,"|",P374),base!$G$2:'base'!$G$1817,0)+1,6,4)))</f>
        <v/>
      </c>
      <c r="R374" s="66" t="s">
        <v>3691</v>
      </c>
    </row>
    <row r="375" spans="1:18" ht="38.25" x14ac:dyDescent="0.25">
      <c r="A375" s="164">
        <v>1</v>
      </c>
      <c r="B375" s="176">
        <f>IF(AND(G375&lt;&gt;"",H375&gt;0,I375&lt;&gt;"",J375&lt;&gt;0,K375&lt;&gt;0),COUNT($B$11:B374)+1,"")</f>
        <v>364</v>
      </c>
      <c r="C375" s="188" t="s">
        <v>4790</v>
      </c>
      <c r="D375" s="188" t="s">
        <v>3776</v>
      </c>
      <c r="E375" s="197">
        <v>91886</v>
      </c>
      <c r="F375" s="179">
        <v>45539</v>
      </c>
      <c r="G375" s="189" t="s">
        <v>4791</v>
      </c>
      <c r="H375" s="180">
        <v>4</v>
      </c>
      <c r="I375" s="186" t="s">
        <v>3701</v>
      </c>
      <c r="J375" s="181">
        <v>19.809999999999999</v>
      </c>
      <c r="K375" s="154">
        <f t="shared" si="6"/>
        <v>79.239999999999995</v>
      </c>
      <c r="L375" s="146">
        <v>0.21249999999999999</v>
      </c>
      <c r="M375" s="146">
        <v>1.1288</v>
      </c>
      <c r="N375" s="72"/>
      <c r="O375" s="177" t="str">
        <f ca="1">IF(N375="","", INDIRECT("base!"&amp;ADDRESS(MATCH(N375,base!$C$2:'base'!$C$133,0)+1,4,4)))</f>
        <v/>
      </c>
      <c r="P375" s="66"/>
      <c r="Q375" s="177" t="str">
        <f ca="1">IF(P375="","", INDIRECT("base!"&amp;ADDRESS(MATCH(CONCATENATE(N375,"|",P375),base!$G$2:'base'!$G$1817,0)+1,6,4)))</f>
        <v/>
      </c>
      <c r="R375" s="66" t="s">
        <v>3691</v>
      </c>
    </row>
    <row r="376" spans="1:18" ht="38.25" x14ac:dyDescent="0.25">
      <c r="A376" s="164">
        <v>1</v>
      </c>
      <c r="B376" s="176">
        <f>IF(AND(G376&lt;&gt;"",H376&gt;0,I376&lt;&gt;"",J376&lt;&gt;0,K376&lt;&gt;0),COUNT($B$11:B375)+1,"")</f>
        <v>365</v>
      </c>
      <c r="C376" s="188" t="s">
        <v>4792</v>
      </c>
      <c r="D376" s="188" t="s">
        <v>3776</v>
      </c>
      <c r="E376" s="197">
        <v>91885</v>
      </c>
      <c r="F376" s="179">
        <v>45540</v>
      </c>
      <c r="G376" s="189" t="s">
        <v>4793</v>
      </c>
      <c r="H376" s="180">
        <v>14</v>
      </c>
      <c r="I376" s="186" t="s">
        <v>3701</v>
      </c>
      <c r="J376" s="181">
        <v>16.84</v>
      </c>
      <c r="K376" s="154">
        <f t="shared" si="6"/>
        <v>235.76</v>
      </c>
      <c r="L376" s="146">
        <v>0.21249999999999999</v>
      </c>
      <c r="M376" s="146">
        <v>1.1288</v>
      </c>
      <c r="N376" s="72"/>
      <c r="O376" s="177" t="str">
        <f ca="1">IF(N376="","", INDIRECT("base!"&amp;ADDRESS(MATCH(N376,base!$C$2:'base'!$C$133,0)+1,4,4)))</f>
        <v/>
      </c>
      <c r="P376" s="66"/>
      <c r="Q376" s="177" t="str">
        <f ca="1">IF(P376="","", INDIRECT("base!"&amp;ADDRESS(MATCH(CONCATENATE(N376,"|",P376),base!$G$2:'base'!$G$1817,0)+1,6,4)))</f>
        <v/>
      </c>
      <c r="R376" s="66" t="s">
        <v>3691</v>
      </c>
    </row>
    <row r="377" spans="1:18" ht="38.25" x14ac:dyDescent="0.25">
      <c r="A377" s="164">
        <v>1</v>
      </c>
      <c r="B377" s="176">
        <f>IF(AND(G377&lt;&gt;"",H377&gt;0,I377&lt;&gt;"",J377&lt;&gt;0,K377&lt;&gt;0),COUNT($B$11:B376)+1,"")</f>
        <v>366</v>
      </c>
      <c r="C377" s="188" t="s">
        <v>4794</v>
      </c>
      <c r="D377" s="188" t="s">
        <v>3776</v>
      </c>
      <c r="E377" s="197">
        <v>93013</v>
      </c>
      <c r="F377" s="179">
        <v>45541</v>
      </c>
      <c r="G377" s="189" t="s">
        <v>4795</v>
      </c>
      <c r="H377" s="180">
        <v>6</v>
      </c>
      <c r="I377" s="186" t="s">
        <v>3701</v>
      </c>
      <c r="J377" s="181">
        <v>19.86</v>
      </c>
      <c r="K377" s="154">
        <f t="shared" si="6"/>
        <v>119.16</v>
      </c>
      <c r="L377" s="146">
        <v>0.21249999999999999</v>
      </c>
      <c r="M377" s="146">
        <v>1.1288</v>
      </c>
      <c r="N377" s="72"/>
      <c r="O377" s="177" t="str">
        <f ca="1">IF(N377="","", INDIRECT("base!"&amp;ADDRESS(MATCH(N377,base!$C$2:'base'!$C$133,0)+1,4,4)))</f>
        <v/>
      </c>
      <c r="P377" s="66"/>
      <c r="Q377" s="177" t="str">
        <f ca="1">IF(P377="","", INDIRECT("base!"&amp;ADDRESS(MATCH(CONCATENATE(N377,"|",P377),base!$G$2:'base'!$G$1817,0)+1,6,4)))</f>
        <v/>
      </c>
      <c r="R377" s="66" t="s">
        <v>3691</v>
      </c>
    </row>
    <row r="378" spans="1:18" ht="38.25" x14ac:dyDescent="0.25">
      <c r="A378" s="164">
        <v>1</v>
      </c>
      <c r="B378" s="176">
        <f>IF(AND(G378&lt;&gt;"",H378&gt;0,I378&lt;&gt;"",J378&lt;&gt;0,K378&lt;&gt;0),COUNT($B$11:B377)+1,"")</f>
        <v>367</v>
      </c>
      <c r="C378" s="188" t="s">
        <v>4796</v>
      </c>
      <c r="D378" s="188" t="s">
        <v>3776</v>
      </c>
      <c r="E378" s="197">
        <v>91884</v>
      </c>
      <c r="F378" s="179">
        <v>45542</v>
      </c>
      <c r="G378" s="189" t="s">
        <v>4797</v>
      </c>
      <c r="H378" s="180">
        <v>476</v>
      </c>
      <c r="I378" s="186" t="s">
        <v>3701</v>
      </c>
      <c r="J378" s="181">
        <v>14.74</v>
      </c>
      <c r="K378" s="154">
        <f t="shared" si="6"/>
        <v>7016.24</v>
      </c>
      <c r="L378" s="146">
        <v>0.21249999999999999</v>
      </c>
      <c r="M378" s="146">
        <v>1.1288</v>
      </c>
      <c r="N378" s="72"/>
      <c r="O378" s="177" t="str">
        <f ca="1">IF(N378="","", INDIRECT("base!"&amp;ADDRESS(MATCH(N378,base!$C$2:'base'!$C$133,0)+1,4,4)))</f>
        <v/>
      </c>
      <c r="P378" s="66"/>
      <c r="Q378" s="177" t="str">
        <f ca="1">IF(P378="","", INDIRECT("base!"&amp;ADDRESS(MATCH(CONCATENATE(N378,"|",P378),base!$G$2:'base'!$G$1817,0)+1,6,4)))</f>
        <v/>
      </c>
      <c r="R378" s="66" t="s">
        <v>3691</v>
      </c>
    </row>
    <row r="379" spans="1:18" ht="38.25" x14ac:dyDescent="0.25">
      <c r="A379" s="164">
        <v>1</v>
      </c>
      <c r="B379" s="176">
        <f>IF(AND(G379&lt;&gt;"",H379&gt;0,I379&lt;&gt;"",J379&lt;&gt;0,K379&lt;&gt;0),COUNT($B$11:B378)+1,"")</f>
        <v>368</v>
      </c>
      <c r="C379" s="188" t="s">
        <v>4798</v>
      </c>
      <c r="D379" s="188" t="s">
        <v>3776</v>
      </c>
      <c r="E379" s="197">
        <v>93014</v>
      </c>
      <c r="F379" s="179">
        <v>45543</v>
      </c>
      <c r="G379" s="189" t="s">
        <v>4799</v>
      </c>
      <c r="H379" s="180">
        <v>2</v>
      </c>
      <c r="I379" s="186" t="s">
        <v>3701</v>
      </c>
      <c r="J379" s="181">
        <v>24.32</v>
      </c>
      <c r="K379" s="154">
        <f t="shared" si="6"/>
        <v>48.64</v>
      </c>
      <c r="L379" s="146">
        <v>0.21249999999999999</v>
      </c>
      <c r="M379" s="146">
        <v>1.1288</v>
      </c>
      <c r="N379" s="72"/>
      <c r="O379" s="177" t="str">
        <f ca="1">IF(N379="","", INDIRECT("base!"&amp;ADDRESS(MATCH(N379,base!$C$2:'base'!$C$133,0)+1,4,4)))</f>
        <v/>
      </c>
      <c r="P379" s="66"/>
      <c r="Q379" s="177" t="str">
        <f ca="1">IF(P379="","", INDIRECT("base!"&amp;ADDRESS(MATCH(CONCATENATE(N379,"|",P379),base!$G$2:'base'!$G$1817,0)+1,6,4)))</f>
        <v/>
      </c>
      <c r="R379" s="66" t="s">
        <v>3691</v>
      </c>
    </row>
    <row r="380" spans="1:18" ht="25.5" x14ac:dyDescent="0.25">
      <c r="A380" s="164">
        <v>1</v>
      </c>
      <c r="B380" s="176">
        <f>IF(AND(G380&lt;&gt;"",H380&gt;0,I380&lt;&gt;"",J380&lt;&gt;0,K380&lt;&gt;0),COUNT($B$11:B379)+1,"")</f>
        <v>369</v>
      </c>
      <c r="C380" s="199" t="s">
        <v>4800</v>
      </c>
      <c r="D380" s="183" t="s">
        <v>3800</v>
      </c>
      <c r="E380" s="200" t="s">
        <v>4801</v>
      </c>
      <c r="F380" s="179">
        <v>45544</v>
      </c>
      <c r="G380" s="198" t="s">
        <v>4802</v>
      </c>
      <c r="H380" s="180">
        <v>3</v>
      </c>
      <c r="I380" s="186" t="s">
        <v>3701</v>
      </c>
      <c r="J380" s="181">
        <v>36.450000000000003</v>
      </c>
      <c r="K380" s="154">
        <f t="shared" si="6"/>
        <v>109.35</v>
      </c>
      <c r="L380" s="146">
        <v>0.21249999999999999</v>
      </c>
      <c r="M380" s="146">
        <v>1.1288</v>
      </c>
      <c r="N380" s="72"/>
      <c r="O380" s="177" t="str">
        <f ca="1">IF(N380="","", INDIRECT("base!"&amp;ADDRESS(MATCH(N380,base!$C$2:'base'!$C$133,0)+1,4,4)))</f>
        <v/>
      </c>
      <c r="P380" s="66"/>
      <c r="Q380" s="177" t="str">
        <f ca="1">IF(P380="","", INDIRECT("base!"&amp;ADDRESS(MATCH(CONCATENATE(N380,"|",P380),base!$G$2:'base'!$G$1817,0)+1,6,4)))</f>
        <v/>
      </c>
      <c r="R380" s="66" t="s">
        <v>3691</v>
      </c>
    </row>
    <row r="381" spans="1:18" ht="25.5" x14ac:dyDescent="0.25">
      <c r="A381" s="164">
        <v>1</v>
      </c>
      <c r="B381" s="176">
        <f>IF(AND(G381&lt;&gt;"",H381&gt;0,I381&lt;&gt;"",J381&lt;&gt;0,K381&lt;&gt;0),COUNT($B$11:B380)+1,"")</f>
        <v>370</v>
      </c>
      <c r="C381" s="188" t="s">
        <v>4803</v>
      </c>
      <c r="D381" s="188" t="s">
        <v>3792</v>
      </c>
      <c r="E381" s="197">
        <v>8688</v>
      </c>
      <c r="F381" s="179">
        <v>45545</v>
      </c>
      <c r="G381" s="193" t="s">
        <v>4804</v>
      </c>
      <c r="H381" s="180">
        <v>2</v>
      </c>
      <c r="I381" s="186" t="s">
        <v>3701</v>
      </c>
      <c r="J381" s="181">
        <v>30.21</v>
      </c>
      <c r="K381" s="154">
        <f t="shared" si="6"/>
        <v>60.42</v>
      </c>
      <c r="L381" s="146">
        <v>0.21249999999999999</v>
      </c>
      <c r="M381" s="146">
        <v>1.1288</v>
      </c>
      <c r="N381" s="72"/>
      <c r="O381" s="177" t="str">
        <f ca="1">IF(N381="","", INDIRECT("base!"&amp;ADDRESS(MATCH(N381,base!$C$2:'base'!$C$133,0)+1,4,4)))</f>
        <v/>
      </c>
      <c r="P381" s="66"/>
      <c r="Q381" s="177" t="str">
        <f ca="1">IF(P381="","", INDIRECT("base!"&amp;ADDRESS(MATCH(CONCATENATE(N381,"|",P381),base!$G$2:'base'!$G$1817,0)+1,6,4)))</f>
        <v/>
      </c>
      <c r="R381" s="66" t="s">
        <v>3691</v>
      </c>
    </row>
    <row r="382" spans="1:18" ht="25.5" x14ac:dyDescent="0.25">
      <c r="A382" s="164">
        <v>1</v>
      </c>
      <c r="B382" s="176">
        <f>IF(AND(G382&lt;&gt;"",H382&gt;0,I382&lt;&gt;"",J382&lt;&gt;0,K382&lt;&gt;0),COUNT($B$11:B381)+1,"")</f>
        <v>371</v>
      </c>
      <c r="C382" s="188" t="s">
        <v>4805</v>
      </c>
      <c r="D382" s="188" t="s">
        <v>3792</v>
      </c>
      <c r="E382" s="197">
        <v>8689</v>
      </c>
      <c r="F382" s="179">
        <v>45546</v>
      </c>
      <c r="G382" s="193" t="s">
        <v>4806</v>
      </c>
      <c r="H382" s="180">
        <v>5</v>
      </c>
      <c r="I382" s="186" t="s">
        <v>3701</v>
      </c>
      <c r="J382" s="181">
        <v>21.24</v>
      </c>
      <c r="K382" s="154">
        <f t="shared" si="6"/>
        <v>106.2</v>
      </c>
      <c r="L382" s="146">
        <v>0.21249999999999999</v>
      </c>
      <c r="M382" s="146">
        <v>1.1288</v>
      </c>
      <c r="N382" s="72"/>
      <c r="O382" s="177" t="str">
        <f ca="1">IF(N382="","", INDIRECT("base!"&amp;ADDRESS(MATCH(N382,base!$C$2:'base'!$C$133,0)+1,4,4)))</f>
        <v/>
      </c>
      <c r="P382" s="66"/>
      <c r="Q382" s="177" t="str">
        <f ca="1">IF(P382="","", INDIRECT("base!"&amp;ADDRESS(MATCH(CONCATENATE(N382,"|",P382),base!$G$2:'base'!$G$1817,0)+1,6,4)))</f>
        <v/>
      </c>
      <c r="R382" s="66" t="s">
        <v>3691</v>
      </c>
    </row>
    <row r="383" spans="1:18" ht="25.5" x14ac:dyDescent="0.25">
      <c r="A383" s="164">
        <v>1</v>
      </c>
      <c r="B383" s="176">
        <f>IF(AND(G383&lt;&gt;"",H383&gt;0,I383&lt;&gt;"",J383&lt;&gt;0,K383&lt;&gt;0),COUNT($B$11:B382)+1,"")</f>
        <v>372</v>
      </c>
      <c r="C383" s="188" t="s">
        <v>4807</v>
      </c>
      <c r="D383" s="188" t="s">
        <v>3792</v>
      </c>
      <c r="E383" s="197">
        <v>8701</v>
      </c>
      <c r="F383" s="179">
        <v>45547</v>
      </c>
      <c r="G383" s="193" t="s">
        <v>4808</v>
      </c>
      <c r="H383" s="180">
        <v>1</v>
      </c>
      <c r="I383" s="186" t="s">
        <v>3701</v>
      </c>
      <c r="J383" s="181">
        <v>38.270000000000003</v>
      </c>
      <c r="K383" s="154">
        <f t="shared" si="6"/>
        <v>38.270000000000003</v>
      </c>
      <c r="L383" s="146">
        <v>0.21249999999999999</v>
      </c>
      <c r="M383" s="146">
        <v>1.1288</v>
      </c>
      <c r="N383" s="72"/>
      <c r="O383" s="177" t="str">
        <f ca="1">IF(N383="","", INDIRECT("base!"&amp;ADDRESS(MATCH(N383,base!$C$2:'base'!$C$133,0)+1,4,4)))</f>
        <v/>
      </c>
      <c r="P383" s="66"/>
      <c r="Q383" s="177" t="str">
        <f ca="1">IF(P383="","", INDIRECT("base!"&amp;ADDRESS(MATCH(CONCATENATE(N383,"|",P383),base!$G$2:'base'!$G$1817,0)+1,6,4)))</f>
        <v/>
      </c>
      <c r="R383" s="66" t="s">
        <v>3691</v>
      </c>
    </row>
    <row r="384" spans="1:18" ht="51" x14ac:dyDescent="0.25">
      <c r="A384" s="164">
        <v>1</v>
      </c>
      <c r="B384" s="176">
        <f>IF(AND(G384&lt;&gt;"",H384&gt;0,I384&lt;&gt;"",J384&lt;&gt;0,K384&lt;&gt;0),COUNT($B$11:B383)+1,"")</f>
        <v>373</v>
      </c>
      <c r="C384" s="199" t="s">
        <v>4809</v>
      </c>
      <c r="D384" s="183" t="s">
        <v>3800</v>
      </c>
      <c r="E384" s="200" t="s">
        <v>4810</v>
      </c>
      <c r="F384" s="179">
        <v>45536</v>
      </c>
      <c r="G384" s="198" t="s">
        <v>4811</v>
      </c>
      <c r="H384" s="180">
        <v>12</v>
      </c>
      <c r="I384" s="196" t="s">
        <v>3694</v>
      </c>
      <c r="J384" s="181">
        <v>106.28</v>
      </c>
      <c r="K384" s="154">
        <f t="shared" si="6"/>
        <v>1275.3599999999999</v>
      </c>
      <c r="L384" s="146">
        <v>0.21249999999999999</v>
      </c>
      <c r="M384" s="146">
        <v>1.1288</v>
      </c>
      <c r="N384" s="72"/>
      <c r="O384" s="177" t="str">
        <f ca="1">IF(N384="","", INDIRECT("base!"&amp;ADDRESS(MATCH(N384,base!$C$2:'base'!$C$133,0)+1,4,4)))</f>
        <v/>
      </c>
      <c r="P384" s="66"/>
      <c r="Q384" s="177" t="str">
        <f ca="1">IF(P384="","", INDIRECT("base!"&amp;ADDRESS(MATCH(CONCATENATE(N384,"|",P384),base!$G$2:'base'!$G$1817,0)+1,6,4)))</f>
        <v/>
      </c>
      <c r="R384" s="66" t="s">
        <v>3691</v>
      </c>
    </row>
    <row r="385" spans="1:18" ht="51" x14ac:dyDescent="0.25">
      <c r="A385" s="164">
        <v>1</v>
      </c>
      <c r="B385" s="176">
        <f>IF(AND(G385&lt;&gt;"",H385&gt;0,I385&lt;&gt;"",J385&lt;&gt;0,K385&lt;&gt;0),COUNT($B$11:B384)+1,"")</f>
        <v>374</v>
      </c>
      <c r="C385" s="199" t="s">
        <v>4812</v>
      </c>
      <c r="D385" s="183" t="s">
        <v>3800</v>
      </c>
      <c r="E385" s="199" t="s">
        <v>4813</v>
      </c>
      <c r="F385" s="179">
        <v>45537</v>
      </c>
      <c r="G385" s="198" t="s">
        <v>4814</v>
      </c>
      <c r="H385" s="180">
        <v>102</v>
      </c>
      <c r="I385" s="196" t="s">
        <v>3694</v>
      </c>
      <c r="J385" s="181">
        <v>93.31</v>
      </c>
      <c r="K385" s="154">
        <f t="shared" si="6"/>
        <v>9517.6200000000008</v>
      </c>
      <c r="L385" s="146">
        <v>0.21249999999999999</v>
      </c>
      <c r="M385" s="146">
        <v>1.1288</v>
      </c>
      <c r="N385" s="72"/>
      <c r="O385" s="177" t="str">
        <f ca="1">IF(N385="","", INDIRECT("base!"&amp;ADDRESS(MATCH(N385,base!$C$2:'base'!$C$133,0)+1,4,4)))</f>
        <v/>
      </c>
      <c r="P385" s="66"/>
      <c r="Q385" s="177" t="str">
        <f ca="1">IF(P385="","", INDIRECT("base!"&amp;ADDRESS(MATCH(CONCATENATE(N385,"|",P385),base!$G$2:'base'!$G$1817,0)+1,6,4)))</f>
        <v/>
      </c>
      <c r="R385" s="66" t="s">
        <v>3691</v>
      </c>
    </row>
    <row r="386" spans="1:18" ht="51" x14ac:dyDescent="0.25">
      <c r="A386" s="164">
        <v>1</v>
      </c>
      <c r="B386" s="176">
        <f>IF(AND(G386&lt;&gt;"",H386&gt;0,I386&lt;&gt;"",J386&lt;&gt;0,K386&lt;&gt;0),COUNT($B$11:B385)+1,"")</f>
        <v>375</v>
      </c>
      <c r="C386" s="199" t="s">
        <v>4815</v>
      </c>
      <c r="D386" s="183" t="s">
        <v>3800</v>
      </c>
      <c r="E386" s="200" t="s">
        <v>4816</v>
      </c>
      <c r="F386" s="179">
        <v>45538</v>
      </c>
      <c r="G386" s="198" t="s">
        <v>4817</v>
      </c>
      <c r="H386" s="180">
        <v>30</v>
      </c>
      <c r="I386" s="196" t="s">
        <v>3694</v>
      </c>
      <c r="J386" s="181">
        <v>170.68</v>
      </c>
      <c r="K386" s="154">
        <f t="shared" si="6"/>
        <v>5120.3999999999996</v>
      </c>
      <c r="L386" s="146">
        <v>0.21249999999999999</v>
      </c>
      <c r="M386" s="146">
        <v>1.1288</v>
      </c>
      <c r="N386" s="72"/>
      <c r="O386" s="177" t="str">
        <f ca="1">IF(N386="","", INDIRECT("base!"&amp;ADDRESS(MATCH(N386,base!$C$2:'base'!$C$133,0)+1,4,4)))</f>
        <v/>
      </c>
      <c r="P386" s="66"/>
      <c r="Q386" s="177" t="str">
        <f ca="1">IF(P386="","", INDIRECT("base!"&amp;ADDRESS(MATCH(CONCATENATE(N386,"|",P386),base!$G$2:'base'!$G$1817,0)+1,6,4)))</f>
        <v/>
      </c>
      <c r="R386" s="66" t="s">
        <v>3691</v>
      </c>
    </row>
    <row r="387" spans="1:18" ht="25.5" x14ac:dyDescent="0.25">
      <c r="A387" s="164">
        <v>1</v>
      </c>
      <c r="B387" s="176">
        <f>IF(AND(G387&lt;&gt;"",H387&gt;0,I387&lt;&gt;"",J387&lt;&gt;0,K387&lt;&gt;0),COUNT($B$11:B386)+1,"")</f>
        <v>376</v>
      </c>
      <c r="C387" s="188" t="s">
        <v>4818</v>
      </c>
      <c r="D387" s="183" t="s">
        <v>3800</v>
      </c>
      <c r="E387" s="197">
        <v>150866</v>
      </c>
      <c r="F387" s="179">
        <v>45539</v>
      </c>
      <c r="G387" s="193" t="s">
        <v>4819</v>
      </c>
      <c r="H387" s="180">
        <v>1</v>
      </c>
      <c r="I387" s="186" t="s">
        <v>3701</v>
      </c>
      <c r="J387" s="181">
        <v>13.82</v>
      </c>
      <c r="K387" s="154">
        <f t="shared" si="6"/>
        <v>13.82</v>
      </c>
      <c r="L387" s="146">
        <v>0.21249999999999999</v>
      </c>
      <c r="M387" s="146">
        <v>1.1288</v>
      </c>
      <c r="N387" s="72"/>
      <c r="O387" s="177" t="str">
        <f ca="1">IF(N387="","", INDIRECT("base!"&amp;ADDRESS(MATCH(N387,base!$C$2:'base'!$C$133,0)+1,4,4)))</f>
        <v/>
      </c>
      <c r="P387" s="66"/>
      <c r="Q387" s="177" t="str">
        <f ca="1">IF(P387="","", INDIRECT("base!"&amp;ADDRESS(MATCH(CONCATENATE(N387,"|",P387),base!$G$2:'base'!$G$1817,0)+1,6,4)))</f>
        <v/>
      </c>
      <c r="R387" s="66" t="s">
        <v>3691</v>
      </c>
    </row>
    <row r="388" spans="1:18" x14ac:dyDescent="0.25">
      <c r="A388" s="164">
        <v>1</v>
      </c>
      <c r="B388" s="176">
        <f>IF(AND(G388&lt;&gt;"",H388&gt;0,I388&lt;&gt;"",J388&lt;&gt;0,K388&lt;&gt;0),COUNT($B$11:B387)+1,"")</f>
        <v>377</v>
      </c>
      <c r="C388" s="188" t="s">
        <v>4820</v>
      </c>
      <c r="D388" s="197" t="s">
        <v>3985</v>
      </c>
      <c r="E388" s="197">
        <v>72269</v>
      </c>
      <c r="F388" s="179">
        <v>45540</v>
      </c>
      <c r="G388" s="189" t="s">
        <v>4821</v>
      </c>
      <c r="H388" s="180">
        <v>5</v>
      </c>
      <c r="I388" s="186" t="s">
        <v>3701</v>
      </c>
      <c r="J388" s="181">
        <v>28.5</v>
      </c>
      <c r="K388" s="154">
        <f t="shared" si="6"/>
        <v>142.5</v>
      </c>
      <c r="L388" s="146">
        <v>0.21249999999999999</v>
      </c>
      <c r="M388" s="146">
        <v>1.1288</v>
      </c>
      <c r="N388" s="72"/>
      <c r="O388" s="177" t="str">
        <f ca="1">IF(N388="","", INDIRECT("base!"&amp;ADDRESS(MATCH(N388,base!$C$2:'base'!$C$133,0)+1,4,4)))</f>
        <v/>
      </c>
      <c r="P388" s="66"/>
      <c r="Q388" s="177" t="str">
        <f ca="1">IF(P388="","", INDIRECT("base!"&amp;ADDRESS(MATCH(CONCATENATE(N388,"|",P388),base!$G$2:'base'!$G$1817,0)+1,6,4)))</f>
        <v/>
      </c>
      <c r="R388" s="66" t="s">
        <v>3691</v>
      </c>
    </row>
    <row r="389" spans="1:18" ht="25.5" x14ac:dyDescent="0.25">
      <c r="A389" s="164">
        <v>1</v>
      </c>
      <c r="B389" s="176">
        <f>IF(AND(G389&lt;&gt;"",H389&gt;0,I389&lt;&gt;"",J389&lt;&gt;0,K389&lt;&gt;0),COUNT($B$11:B388)+1,"")</f>
        <v>378</v>
      </c>
      <c r="C389" s="199" t="s">
        <v>4822</v>
      </c>
      <c r="D389" s="183" t="s">
        <v>3800</v>
      </c>
      <c r="E389" s="200" t="s">
        <v>4823</v>
      </c>
      <c r="F389" s="179">
        <v>45541</v>
      </c>
      <c r="G389" s="198" t="s">
        <v>4824</v>
      </c>
      <c r="H389" s="180">
        <v>4</v>
      </c>
      <c r="I389" s="186" t="s">
        <v>3701</v>
      </c>
      <c r="J389" s="181">
        <v>78.08</v>
      </c>
      <c r="K389" s="154">
        <f t="shared" si="6"/>
        <v>312.32</v>
      </c>
      <c r="L389" s="146">
        <v>0.21249999999999999</v>
      </c>
      <c r="M389" s="146">
        <v>1.1288</v>
      </c>
      <c r="N389" s="72"/>
      <c r="O389" s="177" t="str">
        <f ca="1">IF(N389="","", INDIRECT("base!"&amp;ADDRESS(MATCH(N389,base!$C$2:'base'!$C$133,0)+1,4,4)))</f>
        <v/>
      </c>
      <c r="P389" s="66"/>
      <c r="Q389" s="177" t="str">
        <f ca="1">IF(P389="","", INDIRECT("base!"&amp;ADDRESS(MATCH(CONCATENATE(N389,"|",P389),base!$G$2:'base'!$G$1817,0)+1,6,4)))</f>
        <v/>
      </c>
      <c r="R389" s="66" t="s">
        <v>3691</v>
      </c>
    </row>
    <row r="390" spans="1:18" x14ac:dyDescent="0.25">
      <c r="A390" s="164">
        <v>1</v>
      </c>
      <c r="B390" s="176">
        <f>IF(AND(G390&lt;&gt;"",H390&gt;0,I390&lt;&gt;"",J390&lt;&gt;0,K390&lt;&gt;0),COUNT($B$11:B389)+1,"")</f>
        <v>379</v>
      </c>
      <c r="C390" s="199" t="s">
        <v>4825</v>
      </c>
      <c r="D390" s="200" t="s">
        <v>4032</v>
      </c>
      <c r="E390" s="200">
        <v>63745</v>
      </c>
      <c r="F390" s="179">
        <v>45542</v>
      </c>
      <c r="G390" s="198" t="s">
        <v>4826</v>
      </c>
      <c r="H390" s="180">
        <v>1</v>
      </c>
      <c r="I390" s="186" t="s">
        <v>3701</v>
      </c>
      <c r="J390" s="181">
        <v>61.48</v>
      </c>
      <c r="K390" s="154">
        <f t="shared" si="6"/>
        <v>61.48</v>
      </c>
      <c r="L390" s="146">
        <v>0.21249999999999999</v>
      </c>
      <c r="M390" s="146">
        <v>1.1288</v>
      </c>
      <c r="N390" s="72"/>
      <c r="O390" s="177" t="str">
        <f ca="1">IF(N390="","", INDIRECT("base!"&amp;ADDRESS(MATCH(N390,base!$C$2:'base'!$C$133,0)+1,4,4)))</f>
        <v/>
      </c>
      <c r="P390" s="66"/>
      <c r="Q390" s="177" t="str">
        <f ca="1">IF(P390="","", INDIRECT("base!"&amp;ADDRESS(MATCH(CONCATENATE(N390,"|",P390),base!$G$2:'base'!$G$1817,0)+1,6,4)))</f>
        <v/>
      </c>
      <c r="R390" s="66" t="s">
        <v>3691</v>
      </c>
    </row>
    <row r="391" spans="1:18" ht="25.5" x14ac:dyDescent="0.25">
      <c r="A391" s="164">
        <v>1</v>
      </c>
      <c r="B391" s="176">
        <f>IF(AND(G391&lt;&gt;"",H391&gt;0,I391&lt;&gt;"",J391&lt;&gt;0,K391&lt;&gt;0),COUNT($B$11:B390)+1,"")</f>
        <v>380</v>
      </c>
      <c r="C391" s="199" t="s">
        <v>4827</v>
      </c>
      <c r="D391" s="183" t="s">
        <v>3800</v>
      </c>
      <c r="E391" s="200" t="s">
        <v>4828</v>
      </c>
      <c r="F391" s="179">
        <v>45543</v>
      </c>
      <c r="G391" s="198" t="s">
        <v>4829</v>
      </c>
      <c r="H391" s="180">
        <v>1</v>
      </c>
      <c r="I391" s="186" t="s">
        <v>3701</v>
      </c>
      <c r="J391" s="181">
        <v>46.02</v>
      </c>
      <c r="K391" s="154">
        <f t="shared" si="6"/>
        <v>46.02</v>
      </c>
      <c r="L391" s="146">
        <v>0.21249999999999999</v>
      </c>
      <c r="M391" s="146">
        <v>1.1288</v>
      </c>
      <c r="N391" s="72"/>
      <c r="O391" s="177" t="str">
        <f ca="1">IF(N391="","", INDIRECT("base!"&amp;ADDRESS(MATCH(N391,base!$C$2:'base'!$C$133,0)+1,4,4)))</f>
        <v/>
      </c>
      <c r="P391" s="66"/>
      <c r="Q391" s="177" t="str">
        <f ca="1">IF(P391="","", INDIRECT("base!"&amp;ADDRESS(MATCH(CONCATENATE(N391,"|",P391),base!$G$2:'base'!$G$1817,0)+1,6,4)))</f>
        <v/>
      </c>
      <c r="R391" s="66" t="s">
        <v>3691</v>
      </c>
    </row>
    <row r="392" spans="1:18" x14ac:dyDescent="0.25">
      <c r="A392" s="164">
        <v>1</v>
      </c>
      <c r="B392" s="176">
        <f>IF(AND(G392&lt;&gt;"",H392&gt;0,I392&lt;&gt;"",J392&lt;&gt;0,K392&lt;&gt;0),COUNT($B$11:B391)+1,"")</f>
        <v>381</v>
      </c>
      <c r="C392" s="188" t="s">
        <v>4830</v>
      </c>
      <c r="D392" s="183" t="s">
        <v>3800</v>
      </c>
      <c r="E392" s="197">
        <v>171055</v>
      </c>
      <c r="F392" s="179">
        <v>45544</v>
      </c>
      <c r="G392" s="189" t="s">
        <v>4831</v>
      </c>
      <c r="H392" s="180">
        <v>157</v>
      </c>
      <c r="I392" s="186" t="s">
        <v>3701</v>
      </c>
      <c r="J392" s="181">
        <v>89.03</v>
      </c>
      <c r="K392" s="154">
        <f t="shared" si="6"/>
        <v>13977.71</v>
      </c>
      <c r="L392" s="146">
        <v>0.21249999999999999</v>
      </c>
      <c r="M392" s="146">
        <v>1.1288</v>
      </c>
      <c r="N392" s="72"/>
      <c r="O392" s="177" t="str">
        <f ca="1">IF(N392="","", INDIRECT("base!"&amp;ADDRESS(MATCH(N392,base!$C$2:'base'!$C$133,0)+1,4,4)))</f>
        <v/>
      </c>
      <c r="P392" s="66"/>
      <c r="Q392" s="177" t="str">
        <f ca="1">IF(P392="","", INDIRECT("base!"&amp;ADDRESS(MATCH(CONCATENATE(N392,"|",P392),base!$G$2:'base'!$G$1817,0)+1,6,4)))</f>
        <v/>
      </c>
      <c r="R392" s="66" t="s">
        <v>3691</v>
      </c>
    </row>
    <row r="393" spans="1:18" x14ac:dyDescent="0.25">
      <c r="A393" s="164">
        <v>1</v>
      </c>
      <c r="B393" s="176">
        <f>IF(AND(G393&lt;&gt;"",H393&gt;0,I393&lt;&gt;"",J393&lt;&gt;0,K393&lt;&gt;0),COUNT($B$11:B392)+1,"")</f>
        <v>382</v>
      </c>
      <c r="C393" s="199" t="s">
        <v>4832</v>
      </c>
      <c r="D393" s="199" t="s">
        <v>3984</v>
      </c>
      <c r="E393" s="200" t="s">
        <v>4833</v>
      </c>
      <c r="F393" s="179">
        <v>45545</v>
      </c>
      <c r="G393" s="198" t="s">
        <v>4834</v>
      </c>
      <c r="H393" s="180">
        <v>15</v>
      </c>
      <c r="I393" s="186" t="s">
        <v>3701</v>
      </c>
      <c r="J393" s="181">
        <v>13.41</v>
      </c>
      <c r="K393" s="154">
        <f t="shared" si="6"/>
        <v>201.15</v>
      </c>
      <c r="L393" s="146">
        <v>0.21249999999999999</v>
      </c>
      <c r="M393" s="146">
        <v>1.1288</v>
      </c>
      <c r="N393" s="72"/>
      <c r="O393" s="177" t="str">
        <f ca="1">IF(N393="","", INDIRECT("base!"&amp;ADDRESS(MATCH(N393,base!$C$2:'base'!$C$133,0)+1,4,4)))</f>
        <v/>
      </c>
      <c r="P393" s="66"/>
      <c r="Q393" s="177" t="str">
        <f ca="1">IF(P393="","", INDIRECT("base!"&amp;ADDRESS(MATCH(CONCATENATE(N393,"|",P393),base!$G$2:'base'!$G$1817,0)+1,6,4)))</f>
        <v/>
      </c>
      <c r="R393" s="66" t="s">
        <v>3691</v>
      </c>
    </row>
    <row r="394" spans="1:18" x14ac:dyDescent="0.25">
      <c r="A394" s="164">
        <v>1</v>
      </c>
      <c r="B394" s="176">
        <f>IF(AND(G394&lt;&gt;"",H394&gt;0,I394&lt;&gt;"",J394&lt;&gt;0,K394&lt;&gt;0),COUNT($B$11:B393)+1,"")</f>
        <v>383</v>
      </c>
      <c r="C394" s="199" t="s">
        <v>4835</v>
      </c>
      <c r="D394" s="199" t="s">
        <v>3984</v>
      </c>
      <c r="E394" s="200" t="s">
        <v>4836</v>
      </c>
      <c r="F394" s="179">
        <v>45546</v>
      </c>
      <c r="G394" s="198" t="s">
        <v>4837</v>
      </c>
      <c r="H394" s="180">
        <v>39</v>
      </c>
      <c r="I394" s="186" t="s">
        <v>3701</v>
      </c>
      <c r="J394" s="181">
        <v>15.68</v>
      </c>
      <c r="K394" s="154">
        <f t="shared" si="6"/>
        <v>611.52</v>
      </c>
      <c r="L394" s="146">
        <v>0.21249999999999999</v>
      </c>
      <c r="M394" s="146">
        <v>1.1288</v>
      </c>
      <c r="N394" s="72"/>
      <c r="O394" s="177" t="str">
        <f ca="1">IF(N394="","", INDIRECT("base!"&amp;ADDRESS(MATCH(N394,base!$C$2:'base'!$C$133,0)+1,4,4)))</f>
        <v/>
      </c>
      <c r="P394" s="66"/>
      <c r="Q394" s="177" t="str">
        <f ca="1">IF(P394="","", INDIRECT("base!"&amp;ADDRESS(MATCH(CONCATENATE(N394,"|",P394),base!$G$2:'base'!$G$1817,0)+1,6,4)))</f>
        <v/>
      </c>
      <c r="R394" s="66" t="s">
        <v>3691</v>
      </c>
    </row>
    <row r="395" spans="1:18" x14ac:dyDescent="0.25">
      <c r="A395" s="164">
        <v>1</v>
      </c>
      <c r="B395" s="176">
        <f>IF(AND(G395&lt;&gt;"",H395&gt;0,I395&lt;&gt;"",J395&lt;&gt;0,K395&lt;&gt;0),COUNT($B$11:B394)+1,"")</f>
        <v>384</v>
      </c>
      <c r="C395" s="199" t="s">
        <v>4838</v>
      </c>
      <c r="D395" s="199" t="s">
        <v>3984</v>
      </c>
      <c r="E395" s="200" t="s">
        <v>4839</v>
      </c>
      <c r="F395" s="179">
        <v>45547</v>
      </c>
      <c r="G395" s="198" t="s">
        <v>4840</v>
      </c>
      <c r="H395" s="180">
        <v>4</v>
      </c>
      <c r="I395" s="186" t="s">
        <v>3701</v>
      </c>
      <c r="J395" s="181">
        <v>17.95</v>
      </c>
      <c r="K395" s="154">
        <f t="shared" si="6"/>
        <v>71.8</v>
      </c>
      <c r="L395" s="146">
        <v>0.21249999999999999</v>
      </c>
      <c r="M395" s="146">
        <v>1.1288</v>
      </c>
      <c r="N395" s="72"/>
      <c r="O395" s="177" t="str">
        <f ca="1">IF(N395="","", INDIRECT("base!"&amp;ADDRESS(MATCH(N395,base!$C$2:'base'!$C$133,0)+1,4,4)))</f>
        <v/>
      </c>
      <c r="P395" s="66"/>
      <c r="Q395" s="177" t="str">
        <f ca="1">IF(P395="","", INDIRECT("base!"&amp;ADDRESS(MATCH(CONCATENATE(N395,"|",P395),base!$G$2:'base'!$G$1817,0)+1,6,4)))</f>
        <v/>
      </c>
      <c r="R395" s="66" t="s">
        <v>3691</v>
      </c>
    </row>
    <row r="396" spans="1:18" ht="25.5" x14ac:dyDescent="0.25">
      <c r="A396" s="164">
        <v>1</v>
      </c>
      <c r="B396" s="176">
        <f>IF(AND(G396&lt;&gt;"",H396&gt;0,I396&lt;&gt;"",J396&lt;&gt;0,K396&lt;&gt;0),COUNT($B$11:B395)+1,"")</f>
        <v>385</v>
      </c>
      <c r="C396" s="188" t="s">
        <v>4841</v>
      </c>
      <c r="D396" s="188" t="s">
        <v>3776</v>
      </c>
      <c r="E396" s="197">
        <v>92866</v>
      </c>
      <c r="F396" s="179">
        <v>45536</v>
      </c>
      <c r="G396" s="189" t="s">
        <v>4842</v>
      </c>
      <c r="H396" s="180">
        <v>60</v>
      </c>
      <c r="I396" s="186" t="s">
        <v>3701</v>
      </c>
      <c r="J396" s="181">
        <v>16.649999999999999</v>
      </c>
      <c r="K396" s="154">
        <f t="shared" si="6"/>
        <v>999</v>
      </c>
      <c r="L396" s="146">
        <v>0.21249999999999999</v>
      </c>
      <c r="M396" s="146">
        <v>1.1288</v>
      </c>
      <c r="N396" s="72"/>
      <c r="O396" s="177" t="str">
        <f ca="1">IF(N396="","", INDIRECT("base!"&amp;ADDRESS(MATCH(N396,base!$C$2:'base'!$C$133,0)+1,4,4)))</f>
        <v/>
      </c>
      <c r="P396" s="66"/>
      <c r="Q396" s="177" t="str">
        <f ca="1">IF(P396="","", INDIRECT("base!"&amp;ADDRESS(MATCH(CONCATENATE(N396,"|",P396),base!$G$2:'base'!$G$1817,0)+1,6,4)))</f>
        <v/>
      </c>
      <c r="R396" s="66" t="s">
        <v>3691</v>
      </c>
    </row>
    <row r="397" spans="1:18" ht="38.25" x14ac:dyDescent="0.25">
      <c r="A397" s="164">
        <v>1</v>
      </c>
      <c r="B397" s="176">
        <f>IF(AND(G397&lt;&gt;"",H397&gt;0,I397&lt;&gt;"",J397&lt;&gt;0,K397&lt;&gt;0),COUNT($B$11:B396)+1,"")</f>
        <v>386</v>
      </c>
      <c r="C397" s="188" t="s">
        <v>4843</v>
      </c>
      <c r="D397" s="188" t="s">
        <v>3776</v>
      </c>
      <c r="E397" s="197">
        <v>91940</v>
      </c>
      <c r="F397" s="179">
        <v>45537</v>
      </c>
      <c r="G397" s="189" t="s">
        <v>4844</v>
      </c>
      <c r="H397" s="180">
        <v>427</v>
      </c>
      <c r="I397" s="186" t="s">
        <v>3701</v>
      </c>
      <c r="J397" s="181">
        <v>23.4</v>
      </c>
      <c r="K397" s="154">
        <f t="shared" si="6"/>
        <v>9991.7999999999993</v>
      </c>
      <c r="L397" s="146">
        <v>0.21249999999999999</v>
      </c>
      <c r="M397" s="146">
        <v>1.1288</v>
      </c>
      <c r="N397" s="72"/>
      <c r="O397" s="177" t="str">
        <f ca="1">IF(N397="","", INDIRECT("base!"&amp;ADDRESS(MATCH(N397,base!$C$2:'base'!$C$133,0)+1,4,4)))</f>
        <v/>
      </c>
      <c r="P397" s="66"/>
      <c r="Q397" s="177" t="str">
        <f ca="1">IF(P397="","", INDIRECT("base!"&amp;ADDRESS(MATCH(CONCATENATE(N397,"|",P397),base!$G$2:'base'!$G$1817,0)+1,6,4)))</f>
        <v/>
      </c>
      <c r="R397" s="66" t="s">
        <v>3691</v>
      </c>
    </row>
    <row r="398" spans="1:18" ht="38.25" x14ac:dyDescent="0.25">
      <c r="A398" s="164">
        <v>1</v>
      </c>
      <c r="B398" s="176">
        <f>IF(AND(G398&lt;&gt;"",H398&gt;0,I398&lt;&gt;"",J398&lt;&gt;0,K398&lt;&gt;0),COUNT($B$11:B397)+1,"")</f>
        <v>387</v>
      </c>
      <c r="C398" s="188" t="s">
        <v>4845</v>
      </c>
      <c r="D398" s="188" t="s">
        <v>3776</v>
      </c>
      <c r="E398" s="197">
        <v>91943</v>
      </c>
      <c r="F398" s="179">
        <v>45538</v>
      </c>
      <c r="G398" s="189" t="s">
        <v>4846</v>
      </c>
      <c r="H398" s="180">
        <v>204</v>
      </c>
      <c r="I398" s="186" t="s">
        <v>3701</v>
      </c>
      <c r="J398" s="181">
        <v>27.62</v>
      </c>
      <c r="K398" s="154">
        <f t="shared" si="6"/>
        <v>5634.48</v>
      </c>
      <c r="L398" s="146">
        <v>0.21249999999999999</v>
      </c>
      <c r="M398" s="146">
        <v>1.1288</v>
      </c>
      <c r="N398" s="72"/>
      <c r="O398" s="177" t="str">
        <f ca="1">IF(N398="","", INDIRECT("base!"&amp;ADDRESS(MATCH(N398,base!$C$2:'base'!$C$133,0)+1,4,4)))</f>
        <v/>
      </c>
      <c r="P398" s="66"/>
      <c r="Q398" s="177" t="str">
        <f ca="1">IF(P398="","", INDIRECT("base!"&amp;ADDRESS(MATCH(CONCATENATE(N398,"|",P398),base!$G$2:'base'!$G$1817,0)+1,6,4)))</f>
        <v/>
      </c>
      <c r="R398" s="66" t="s">
        <v>3691</v>
      </c>
    </row>
    <row r="399" spans="1:18" ht="63.75" x14ac:dyDescent="0.25">
      <c r="A399" s="164">
        <v>1</v>
      </c>
      <c r="B399" s="176">
        <f>IF(AND(G399&lt;&gt;"",H399&gt;0,I399&lt;&gt;"",J399&lt;&gt;0,K399&lt;&gt;0),COUNT($B$11:B398)+1,"")</f>
        <v>388</v>
      </c>
      <c r="C399" s="188" t="s">
        <v>4847</v>
      </c>
      <c r="D399" s="183" t="s">
        <v>3800</v>
      </c>
      <c r="E399" s="197" t="s">
        <v>4848</v>
      </c>
      <c r="F399" s="179">
        <v>45539</v>
      </c>
      <c r="G399" s="189" t="s">
        <v>4849</v>
      </c>
      <c r="H399" s="180">
        <v>1</v>
      </c>
      <c r="I399" s="186" t="s">
        <v>3701</v>
      </c>
      <c r="J399" s="181">
        <v>1281.07</v>
      </c>
      <c r="K399" s="154">
        <f t="shared" si="6"/>
        <v>1281.07</v>
      </c>
      <c r="L399" s="146">
        <v>0.21249999999999999</v>
      </c>
      <c r="M399" s="146">
        <v>1.1288</v>
      </c>
      <c r="N399" s="72"/>
      <c r="O399" s="177" t="str">
        <f ca="1">IF(N399="","", INDIRECT("base!"&amp;ADDRESS(MATCH(N399,base!$C$2:'base'!$C$133,0)+1,4,4)))</f>
        <v/>
      </c>
      <c r="P399" s="66"/>
      <c r="Q399" s="177" t="str">
        <f ca="1">IF(P399="","", INDIRECT("base!"&amp;ADDRESS(MATCH(CONCATENATE(N399,"|",P399),base!$G$2:'base'!$G$1817,0)+1,6,4)))</f>
        <v/>
      </c>
      <c r="R399" s="66" t="s">
        <v>3691</v>
      </c>
    </row>
    <row r="400" spans="1:18" ht="63.75" x14ac:dyDescent="0.25">
      <c r="A400" s="164">
        <v>1</v>
      </c>
      <c r="B400" s="176">
        <f>IF(AND(G400&lt;&gt;"",H400&gt;0,I400&lt;&gt;"",J400&lt;&gt;0,K400&lt;&gt;0),COUNT($B$11:B399)+1,"")</f>
        <v>389</v>
      </c>
      <c r="C400" s="188" t="s">
        <v>4850</v>
      </c>
      <c r="D400" s="183" t="s">
        <v>3800</v>
      </c>
      <c r="E400" s="197" t="s">
        <v>4851</v>
      </c>
      <c r="F400" s="179">
        <v>45540</v>
      </c>
      <c r="G400" s="189" t="s">
        <v>4852</v>
      </c>
      <c r="H400" s="180">
        <v>2</v>
      </c>
      <c r="I400" s="186" t="s">
        <v>3701</v>
      </c>
      <c r="J400" s="181">
        <v>1854.71</v>
      </c>
      <c r="K400" s="154">
        <f t="shared" si="6"/>
        <v>3709.42</v>
      </c>
      <c r="L400" s="146">
        <v>0.21249999999999999</v>
      </c>
      <c r="M400" s="146">
        <v>1.1288</v>
      </c>
      <c r="N400" s="72"/>
      <c r="O400" s="177" t="str">
        <f ca="1">IF(N400="","", INDIRECT("base!"&amp;ADDRESS(MATCH(N400,base!$C$2:'base'!$C$133,0)+1,4,4)))</f>
        <v/>
      </c>
      <c r="P400" s="66"/>
      <c r="Q400" s="177" t="str">
        <f ca="1">IF(P400="","", INDIRECT("base!"&amp;ADDRESS(MATCH(CONCATENATE(N400,"|",P400),base!$G$2:'base'!$G$1817,0)+1,6,4)))</f>
        <v/>
      </c>
      <c r="R400" s="66" t="s">
        <v>3691</v>
      </c>
    </row>
    <row r="401" spans="1:18" ht="63.75" x14ac:dyDescent="0.25">
      <c r="A401" s="164">
        <v>1</v>
      </c>
      <c r="B401" s="176">
        <f>IF(AND(G401&lt;&gt;"",H401&gt;0,I401&lt;&gt;"",J401&lt;&gt;0,K401&lt;&gt;0),COUNT($B$11:B400)+1,"")</f>
        <v>390</v>
      </c>
      <c r="C401" s="188" t="s">
        <v>4853</v>
      </c>
      <c r="D401" s="183" t="s">
        <v>3800</v>
      </c>
      <c r="E401" s="197" t="s">
        <v>4854</v>
      </c>
      <c r="F401" s="179">
        <v>45541</v>
      </c>
      <c r="G401" s="189" t="s">
        <v>4855</v>
      </c>
      <c r="H401" s="180">
        <v>1</v>
      </c>
      <c r="I401" s="186" t="s">
        <v>3701</v>
      </c>
      <c r="J401" s="181">
        <v>405.96</v>
      </c>
      <c r="K401" s="154">
        <f t="shared" si="6"/>
        <v>405.96</v>
      </c>
      <c r="L401" s="146">
        <v>0.21249999999999999</v>
      </c>
      <c r="M401" s="146">
        <v>1.1288</v>
      </c>
      <c r="N401" s="72"/>
      <c r="O401" s="177" t="str">
        <f ca="1">IF(N401="","", INDIRECT("base!"&amp;ADDRESS(MATCH(N401,base!$C$2:'base'!$C$133,0)+1,4,4)))</f>
        <v/>
      </c>
      <c r="P401" s="66"/>
      <c r="Q401" s="177" t="str">
        <f ca="1">IF(P401="","", INDIRECT("base!"&amp;ADDRESS(MATCH(CONCATENATE(N401,"|",P401),base!$G$2:'base'!$G$1817,0)+1,6,4)))</f>
        <v/>
      </c>
      <c r="R401" s="66" t="s">
        <v>3691</v>
      </c>
    </row>
    <row r="402" spans="1:18" ht="51" x14ac:dyDescent="0.25">
      <c r="A402" s="164">
        <v>1</v>
      </c>
      <c r="B402" s="176">
        <f>IF(AND(G402&lt;&gt;"",H402&gt;0,I402&lt;&gt;"",J402&lt;&gt;0,K402&lt;&gt;0),COUNT($B$11:B401)+1,"")</f>
        <v>391</v>
      </c>
      <c r="C402" s="188" t="s">
        <v>4856</v>
      </c>
      <c r="D402" s="183" t="s">
        <v>3800</v>
      </c>
      <c r="E402" s="197" t="s">
        <v>4857</v>
      </c>
      <c r="F402" s="179">
        <v>45542</v>
      </c>
      <c r="G402" s="189" t="s">
        <v>4858</v>
      </c>
      <c r="H402" s="180">
        <v>2</v>
      </c>
      <c r="I402" s="186" t="s">
        <v>3701</v>
      </c>
      <c r="J402" s="181">
        <v>292.98</v>
      </c>
      <c r="K402" s="154">
        <f t="shared" si="6"/>
        <v>585.96</v>
      </c>
      <c r="L402" s="146">
        <v>0.21249999999999999</v>
      </c>
      <c r="M402" s="146">
        <v>1.1288</v>
      </c>
      <c r="N402" s="72"/>
      <c r="O402" s="177" t="str">
        <f ca="1">IF(N402="","", INDIRECT("base!"&amp;ADDRESS(MATCH(N402,base!$C$2:'base'!$C$133,0)+1,4,4)))</f>
        <v/>
      </c>
      <c r="P402" s="66"/>
      <c r="Q402" s="177" t="str">
        <f ca="1">IF(P402="","", INDIRECT("base!"&amp;ADDRESS(MATCH(CONCATENATE(N402,"|",P402),base!$G$2:'base'!$G$1817,0)+1,6,4)))</f>
        <v/>
      </c>
      <c r="R402" s="66" t="s">
        <v>3691</v>
      </c>
    </row>
    <row r="403" spans="1:18" ht="63.75" x14ac:dyDescent="0.25">
      <c r="A403" s="164">
        <v>1</v>
      </c>
      <c r="B403" s="176">
        <f>IF(AND(G403&lt;&gt;"",H403&gt;0,I403&lt;&gt;"",J403&lt;&gt;0,K403&lt;&gt;0),COUNT($B$11:B402)+1,"")</f>
        <v>392</v>
      </c>
      <c r="C403" s="188" t="s">
        <v>4859</v>
      </c>
      <c r="D403" s="183" t="s">
        <v>3800</v>
      </c>
      <c r="E403" s="197" t="s">
        <v>4860</v>
      </c>
      <c r="F403" s="179">
        <v>45543</v>
      </c>
      <c r="G403" s="189" t="s">
        <v>4861</v>
      </c>
      <c r="H403" s="180">
        <v>3</v>
      </c>
      <c r="I403" s="186" t="s">
        <v>3701</v>
      </c>
      <c r="J403" s="181">
        <v>985.72</v>
      </c>
      <c r="K403" s="154">
        <f t="shared" si="6"/>
        <v>2957.16</v>
      </c>
      <c r="L403" s="146">
        <v>0.21249999999999999</v>
      </c>
      <c r="M403" s="146">
        <v>1.1288</v>
      </c>
      <c r="N403" s="72"/>
      <c r="O403" s="177" t="str">
        <f ca="1">IF(N403="","", INDIRECT("base!"&amp;ADDRESS(MATCH(N403,base!$C$2:'base'!$C$133,0)+1,4,4)))</f>
        <v/>
      </c>
      <c r="P403" s="66"/>
      <c r="Q403" s="177" t="str">
        <f ca="1">IF(P403="","", INDIRECT("base!"&amp;ADDRESS(MATCH(CONCATENATE(N403,"|",P403),base!$G$2:'base'!$G$1817,0)+1,6,4)))</f>
        <v/>
      </c>
      <c r="R403" s="66" t="s">
        <v>3691</v>
      </c>
    </row>
    <row r="404" spans="1:18" ht="38.25" x14ac:dyDescent="0.25">
      <c r="A404" s="164">
        <v>1</v>
      </c>
      <c r="B404" s="176">
        <f>IF(AND(G404&lt;&gt;"",H404&gt;0,I404&lt;&gt;"",J404&lt;&gt;0,K404&lt;&gt;0),COUNT($B$11:B403)+1,"")</f>
        <v>393</v>
      </c>
      <c r="C404" s="188" t="s">
        <v>4862</v>
      </c>
      <c r="D404" s="188" t="s">
        <v>3776</v>
      </c>
      <c r="E404" s="197">
        <v>95778</v>
      </c>
      <c r="F404" s="179">
        <v>45544</v>
      </c>
      <c r="G404" s="189" t="s">
        <v>4863</v>
      </c>
      <c r="H404" s="180">
        <v>8</v>
      </c>
      <c r="I404" s="186" t="s">
        <v>3701</v>
      </c>
      <c r="J404" s="181">
        <v>39.159999999999997</v>
      </c>
      <c r="K404" s="154">
        <f t="shared" si="6"/>
        <v>313.27999999999997</v>
      </c>
      <c r="L404" s="146">
        <v>0.21249999999999999</v>
      </c>
      <c r="M404" s="146">
        <v>1.1288</v>
      </c>
      <c r="N404" s="72"/>
      <c r="O404" s="177" t="str">
        <f ca="1">IF(N404="","", INDIRECT("base!"&amp;ADDRESS(MATCH(N404,base!$C$2:'base'!$C$133,0)+1,4,4)))</f>
        <v/>
      </c>
      <c r="P404" s="66"/>
      <c r="Q404" s="177" t="str">
        <f ca="1">IF(P404="","", INDIRECT("base!"&amp;ADDRESS(MATCH(CONCATENATE(N404,"|",P404),base!$G$2:'base'!$G$1817,0)+1,6,4)))</f>
        <v/>
      </c>
      <c r="R404" s="66" t="s">
        <v>3691</v>
      </c>
    </row>
    <row r="405" spans="1:18" x14ac:dyDescent="0.25">
      <c r="A405" s="164">
        <v>1</v>
      </c>
      <c r="B405" s="176">
        <f>IF(AND(G405&lt;&gt;"",H405&gt;0,I405&lt;&gt;"",J405&lt;&gt;0,K405&lt;&gt;0),COUNT($B$11:B404)+1,"")</f>
        <v>394</v>
      </c>
      <c r="C405" s="188" t="s">
        <v>4864</v>
      </c>
      <c r="D405" s="188" t="s">
        <v>3792</v>
      </c>
      <c r="E405" s="197">
        <v>9206</v>
      </c>
      <c r="F405" s="179">
        <v>45545</v>
      </c>
      <c r="G405" s="193" t="s">
        <v>4865</v>
      </c>
      <c r="H405" s="180">
        <v>2</v>
      </c>
      <c r="I405" s="186" t="s">
        <v>3701</v>
      </c>
      <c r="J405" s="181">
        <v>75.150000000000006</v>
      </c>
      <c r="K405" s="154">
        <f t="shared" si="6"/>
        <v>150.30000000000001</v>
      </c>
      <c r="L405" s="146">
        <v>0.21249999999999999</v>
      </c>
      <c r="M405" s="146">
        <v>1.1288</v>
      </c>
      <c r="N405" s="72"/>
      <c r="O405" s="177" t="str">
        <f ca="1">IF(N405="","", INDIRECT("base!"&amp;ADDRESS(MATCH(N405,base!$C$2:'base'!$C$133,0)+1,4,4)))</f>
        <v/>
      </c>
      <c r="P405" s="66"/>
      <c r="Q405" s="177" t="str">
        <f ca="1">IF(P405="","", INDIRECT("base!"&amp;ADDRESS(MATCH(CONCATENATE(N405,"|",P405),base!$G$2:'base'!$G$1817,0)+1,6,4)))</f>
        <v/>
      </c>
      <c r="R405" s="66" t="s">
        <v>3691</v>
      </c>
    </row>
    <row r="406" spans="1:18" ht="38.25" x14ac:dyDescent="0.25">
      <c r="A406" s="164">
        <v>1</v>
      </c>
      <c r="B406" s="176">
        <f>IF(AND(G406&lt;&gt;"",H406&gt;0,I406&lt;&gt;"",J406&lt;&gt;0,K406&lt;&gt;0),COUNT($B$11:B405)+1,"")</f>
        <v>395</v>
      </c>
      <c r="C406" s="188" t="s">
        <v>4866</v>
      </c>
      <c r="D406" s="188" t="s">
        <v>3776</v>
      </c>
      <c r="E406" s="197">
        <v>95779</v>
      </c>
      <c r="F406" s="179">
        <v>45546</v>
      </c>
      <c r="G406" s="189" t="s">
        <v>4867</v>
      </c>
      <c r="H406" s="180">
        <v>5</v>
      </c>
      <c r="I406" s="186" t="s">
        <v>3701</v>
      </c>
      <c r="J406" s="181">
        <v>32.14</v>
      </c>
      <c r="K406" s="154">
        <f t="shared" si="6"/>
        <v>160.69999999999999</v>
      </c>
      <c r="L406" s="146">
        <v>0.21249999999999999</v>
      </c>
      <c r="M406" s="146">
        <v>1.1288</v>
      </c>
      <c r="N406" s="72"/>
      <c r="O406" s="177" t="str">
        <f ca="1">IF(N406="","", INDIRECT("base!"&amp;ADDRESS(MATCH(N406,base!$C$2:'base'!$C$133,0)+1,4,4)))</f>
        <v/>
      </c>
      <c r="P406" s="66"/>
      <c r="Q406" s="177" t="str">
        <f ca="1">IF(P406="","", INDIRECT("base!"&amp;ADDRESS(MATCH(CONCATENATE(N406,"|",P406),base!$G$2:'base'!$G$1817,0)+1,6,4)))</f>
        <v/>
      </c>
      <c r="R406" s="66" t="s">
        <v>3691</v>
      </c>
    </row>
    <row r="407" spans="1:18" ht="38.25" x14ac:dyDescent="0.25">
      <c r="A407" s="164">
        <v>1</v>
      </c>
      <c r="B407" s="176">
        <f>IF(AND(G407&lt;&gt;"",H407&gt;0,I407&lt;&gt;"",J407&lt;&gt;0,K407&lt;&gt;0),COUNT($B$11:B406)+1,"")</f>
        <v>396</v>
      </c>
      <c r="C407" s="188" t="s">
        <v>4868</v>
      </c>
      <c r="D407" s="188" t="s">
        <v>3776</v>
      </c>
      <c r="E407" s="197">
        <v>95782</v>
      </c>
      <c r="F407" s="179">
        <v>45547</v>
      </c>
      <c r="G407" s="189" t="s">
        <v>4869</v>
      </c>
      <c r="H407" s="180">
        <v>1</v>
      </c>
      <c r="I407" s="186" t="s">
        <v>3701</v>
      </c>
      <c r="J407" s="181">
        <v>44.58</v>
      </c>
      <c r="K407" s="154">
        <f t="shared" si="6"/>
        <v>44.58</v>
      </c>
      <c r="L407" s="146">
        <v>0.21249999999999999</v>
      </c>
      <c r="M407" s="146">
        <v>1.1288</v>
      </c>
      <c r="N407" s="72"/>
      <c r="O407" s="177" t="str">
        <f ca="1">IF(N407="","", INDIRECT("base!"&amp;ADDRESS(MATCH(N407,base!$C$2:'base'!$C$133,0)+1,4,4)))</f>
        <v/>
      </c>
      <c r="P407" s="66"/>
      <c r="Q407" s="177" t="str">
        <f ca="1">IF(P407="","", INDIRECT("base!"&amp;ADDRESS(MATCH(CONCATENATE(N407,"|",P407),base!$G$2:'base'!$G$1817,0)+1,6,4)))</f>
        <v/>
      </c>
      <c r="R407" s="66" t="s">
        <v>3691</v>
      </c>
    </row>
    <row r="408" spans="1:18" ht="25.5" x14ac:dyDescent="0.25">
      <c r="A408" s="164">
        <v>1</v>
      </c>
      <c r="B408" s="176">
        <f>IF(AND(G408&lt;&gt;"",H408&gt;0,I408&lt;&gt;"",J408&lt;&gt;0,K408&lt;&gt;0),COUNT($B$11:B407)+1,"")</f>
        <v>397</v>
      </c>
      <c r="C408" s="188" t="s">
        <v>4870</v>
      </c>
      <c r="D408" s="183" t="s">
        <v>3800</v>
      </c>
      <c r="E408" s="197" t="s">
        <v>4871</v>
      </c>
      <c r="F408" s="179">
        <v>45536</v>
      </c>
      <c r="G408" s="189" t="s">
        <v>4872</v>
      </c>
      <c r="H408" s="180">
        <v>1</v>
      </c>
      <c r="I408" s="186" t="s">
        <v>3701</v>
      </c>
      <c r="J408" s="181">
        <v>92.87</v>
      </c>
      <c r="K408" s="154">
        <f t="shared" si="6"/>
        <v>92.87</v>
      </c>
      <c r="L408" s="146">
        <v>0.21249999999999999</v>
      </c>
      <c r="M408" s="146">
        <v>1.1288</v>
      </c>
      <c r="N408" s="72"/>
      <c r="O408" s="177" t="str">
        <f ca="1">IF(N408="","", INDIRECT("base!"&amp;ADDRESS(MATCH(N408,base!$C$2:'base'!$C$133,0)+1,4,4)))</f>
        <v/>
      </c>
      <c r="P408" s="66"/>
      <c r="Q408" s="177" t="str">
        <f ca="1">IF(P408="","", INDIRECT("base!"&amp;ADDRESS(MATCH(CONCATENATE(N408,"|",P408),base!$G$2:'base'!$G$1817,0)+1,6,4)))</f>
        <v/>
      </c>
      <c r="R408" s="66" t="s">
        <v>3691</v>
      </c>
    </row>
    <row r="409" spans="1:18" ht="25.5" x14ac:dyDescent="0.25">
      <c r="A409" s="164">
        <v>1</v>
      </c>
      <c r="B409" s="176">
        <f>IF(AND(G409&lt;&gt;"",H409&gt;0,I409&lt;&gt;"",J409&lt;&gt;0,K409&lt;&gt;0),COUNT($B$11:B408)+1,"")</f>
        <v>398</v>
      </c>
      <c r="C409" s="188" t="s">
        <v>4873</v>
      </c>
      <c r="D409" s="183" t="s">
        <v>3800</v>
      </c>
      <c r="E409" s="197" t="s">
        <v>4874</v>
      </c>
      <c r="F409" s="179">
        <v>45537</v>
      </c>
      <c r="G409" s="189" t="s">
        <v>4875</v>
      </c>
      <c r="H409" s="180">
        <v>1</v>
      </c>
      <c r="I409" s="186" t="s">
        <v>3701</v>
      </c>
      <c r="J409" s="181">
        <v>103.38</v>
      </c>
      <c r="K409" s="154">
        <f t="shared" si="6"/>
        <v>103.38</v>
      </c>
      <c r="L409" s="146">
        <v>0.21249999999999999</v>
      </c>
      <c r="M409" s="146">
        <v>1.1288</v>
      </c>
      <c r="N409" s="72"/>
      <c r="O409" s="177" t="str">
        <f ca="1">IF(N409="","", INDIRECT("base!"&amp;ADDRESS(MATCH(N409,base!$C$2:'base'!$C$133,0)+1,4,4)))</f>
        <v/>
      </c>
      <c r="P409" s="66"/>
      <c r="Q409" s="177" t="str">
        <f ca="1">IF(P409="","", INDIRECT("base!"&amp;ADDRESS(MATCH(CONCATENATE(N409,"|",P409),base!$G$2:'base'!$G$1817,0)+1,6,4)))</f>
        <v/>
      </c>
      <c r="R409" s="66" t="s">
        <v>3691</v>
      </c>
    </row>
    <row r="410" spans="1:18" ht="25.5" x14ac:dyDescent="0.25">
      <c r="A410" s="164">
        <v>1</v>
      </c>
      <c r="B410" s="176">
        <f>IF(AND(G410&lt;&gt;"",H410&gt;0,I410&lt;&gt;"",J410&lt;&gt;0,K410&lt;&gt;0),COUNT($B$11:B409)+1,"")</f>
        <v>399</v>
      </c>
      <c r="C410" s="188" t="s">
        <v>4876</v>
      </c>
      <c r="D410" s="188" t="s">
        <v>3776</v>
      </c>
      <c r="E410" s="197">
        <v>91983</v>
      </c>
      <c r="F410" s="179">
        <v>45538</v>
      </c>
      <c r="G410" s="189" t="s">
        <v>4877</v>
      </c>
      <c r="H410" s="180">
        <v>24</v>
      </c>
      <c r="I410" s="186" t="s">
        <v>3701</v>
      </c>
      <c r="J410" s="181">
        <v>141.4</v>
      </c>
      <c r="K410" s="154">
        <f t="shared" si="6"/>
        <v>3393.6</v>
      </c>
      <c r="L410" s="146">
        <v>0.21249999999999999</v>
      </c>
      <c r="M410" s="146">
        <v>1.1288</v>
      </c>
      <c r="N410" s="72"/>
      <c r="O410" s="177" t="str">
        <f ca="1">IF(N410="","", INDIRECT("base!"&amp;ADDRESS(MATCH(N410,base!$C$2:'base'!$C$133,0)+1,4,4)))</f>
        <v/>
      </c>
      <c r="P410" s="66"/>
      <c r="Q410" s="177" t="str">
        <f ca="1">IF(P410="","", INDIRECT("base!"&amp;ADDRESS(MATCH(CONCATENATE(N410,"|",P410),base!$G$2:'base'!$G$1817,0)+1,6,4)))</f>
        <v/>
      </c>
      <c r="R410" s="66" t="s">
        <v>3691</v>
      </c>
    </row>
    <row r="411" spans="1:18" ht="25.5" x14ac:dyDescent="0.25">
      <c r="A411" s="164">
        <v>1</v>
      </c>
      <c r="B411" s="176">
        <f>IF(AND(G411&lt;&gt;"",H411&gt;0,I411&lt;&gt;"",J411&lt;&gt;0,K411&lt;&gt;0),COUNT($B$11:B410)+1,"")</f>
        <v>400</v>
      </c>
      <c r="C411" s="188" t="s">
        <v>4878</v>
      </c>
      <c r="D411" s="188" t="s">
        <v>3776</v>
      </c>
      <c r="E411" s="197">
        <v>91953</v>
      </c>
      <c r="F411" s="179">
        <v>45539</v>
      </c>
      <c r="G411" s="189" t="s">
        <v>4044</v>
      </c>
      <c r="H411" s="180">
        <v>52</v>
      </c>
      <c r="I411" s="186" t="s">
        <v>3701</v>
      </c>
      <c r="J411" s="181">
        <v>40.26</v>
      </c>
      <c r="K411" s="154">
        <f t="shared" si="6"/>
        <v>2093.52</v>
      </c>
      <c r="L411" s="146">
        <v>0.21249999999999999</v>
      </c>
      <c r="M411" s="146">
        <v>1.1288</v>
      </c>
      <c r="N411" s="72"/>
      <c r="O411" s="177" t="str">
        <f ca="1">IF(N411="","", INDIRECT("base!"&amp;ADDRESS(MATCH(N411,base!$C$2:'base'!$C$133,0)+1,4,4)))</f>
        <v/>
      </c>
      <c r="P411" s="66"/>
      <c r="Q411" s="177" t="str">
        <f ca="1">IF(P411="","", INDIRECT("base!"&amp;ADDRESS(MATCH(CONCATENATE(N411,"|",P411),base!$G$2:'base'!$G$1817,0)+1,6,4)))</f>
        <v/>
      </c>
      <c r="R411" s="66" t="s">
        <v>3691</v>
      </c>
    </row>
    <row r="412" spans="1:18" ht="25.5" x14ac:dyDescent="0.25">
      <c r="A412" s="164">
        <v>1</v>
      </c>
      <c r="B412" s="176">
        <f>IF(AND(G412&lt;&gt;"",H412&gt;0,I412&lt;&gt;"",J412&lt;&gt;0,K412&lt;&gt;0),COUNT($B$11:B411)+1,"")</f>
        <v>401</v>
      </c>
      <c r="C412" s="188" t="s">
        <v>4879</v>
      </c>
      <c r="D412" s="188" t="s">
        <v>3776</v>
      </c>
      <c r="E412" s="197">
        <v>91959</v>
      </c>
      <c r="F412" s="179">
        <v>45540</v>
      </c>
      <c r="G412" s="189" t="s">
        <v>4045</v>
      </c>
      <c r="H412" s="180">
        <v>25</v>
      </c>
      <c r="I412" s="186" t="s">
        <v>3701</v>
      </c>
      <c r="J412" s="181">
        <v>61.52</v>
      </c>
      <c r="K412" s="154">
        <f t="shared" si="6"/>
        <v>1538</v>
      </c>
      <c r="L412" s="146">
        <v>0.21249999999999999</v>
      </c>
      <c r="M412" s="146">
        <v>1.1288</v>
      </c>
      <c r="N412" s="72"/>
      <c r="O412" s="177" t="str">
        <f ca="1">IF(N412="","", INDIRECT("base!"&amp;ADDRESS(MATCH(N412,base!$C$2:'base'!$C$133,0)+1,4,4)))</f>
        <v/>
      </c>
      <c r="P412" s="66"/>
      <c r="Q412" s="177" t="str">
        <f ca="1">IF(P412="","", INDIRECT("base!"&amp;ADDRESS(MATCH(CONCATENATE(N412,"|",P412),base!$G$2:'base'!$G$1817,0)+1,6,4)))</f>
        <v/>
      </c>
      <c r="R412" s="66" t="s">
        <v>3691</v>
      </c>
    </row>
    <row r="413" spans="1:18" ht="25.5" x14ac:dyDescent="0.25">
      <c r="A413" s="164">
        <v>1</v>
      </c>
      <c r="B413" s="176">
        <f>IF(AND(G413&lt;&gt;"",H413&gt;0,I413&lt;&gt;"",J413&lt;&gt;0,K413&lt;&gt;0),COUNT($B$11:B412)+1,"")</f>
        <v>402</v>
      </c>
      <c r="C413" s="188" t="s">
        <v>4880</v>
      </c>
      <c r="D413" s="188" t="s">
        <v>3776</v>
      </c>
      <c r="E413" s="197">
        <v>91967</v>
      </c>
      <c r="F413" s="179">
        <v>45541</v>
      </c>
      <c r="G413" s="189" t="s">
        <v>4881</v>
      </c>
      <c r="H413" s="180">
        <v>8</v>
      </c>
      <c r="I413" s="186" t="s">
        <v>3701</v>
      </c>
      <c r="J413" s="181">
        <v>82.78</v>
      </c>
      <c r="K413" s="154">
        <f t="shared" si="6"/>
        <v>662.24</v>
      </c>
      <c r="L413" s="146">
        <v>0.21249999999999999</v>
      </c>
      <c r="M413" s="146">
        <v>1.1288</v>
      </c>
      <c r="N413" s="72"/>
      <c r="O413" s="177" t="str">
        <f ca="1">IF(N413="","", INDIRECT("base!"&amp;ADDRESS(MATCH(N413,base!$C$2:'base'!$C$133,0)+1,4,4)))</f>
        <v/>
      </c>
      <c r="P413" s="66"/>
      <c r="Q413" s="177" t="str">
        <f ca="1">IF(P413="","", INDIRECT("base!"&amp;ADDRESS(MATCH(CONCATENATE(N413,"|",P413),base!$G$2:'base'!$G$1817,0)+1,6,4)))</f>
        <v/>
      </c>
      <c r="R413" s="66" t="s">
        <v>3691</v>
      </c>
    </row>
    <row r="414" spans="1:18" ht="25.5" x14ac:dyDescent="0.25">
      <c r="A414" s="164">
        <v>1</v>
      </c>
      <c r="B414" s="176">
        <f>IF(AND(G414&lt;&gt;"",H414&gt;0,I414&lt;&gt;"",J414&lt;&gt;0,K414&lt;&gt;0),COUNT($B$11:B413)+1,"")</f>
        <v>403</v>
      </c>
      <c r="C414" s="188" t="s">
        <v>4882</v>
      </c>
      <c r="D414" s="188" t="s">
        <v>3983</v>
      </c>
      <c r="E414" s="197">
        <v>1060121</v>
      </c>
      <c r="F414" s="179">
        <v>45542</v>
      </c>
      <c r="G414" s="189" t="s">
        <v>4883</v>
      </c>
      <c r="H414" s="180">
        <v>24</v>
      </c>
      <c r="I414" s="186" t="s">
        <v>3701</v>
      </c>
      <c r="J414" s="181">
        <v>282.98</v>
      </c>
      <c r="K414" s="154">
        <f t="shared" si="6"/>
        <v>6791.52</v>
      </c>
      <c r="L414" s="146">
        <v>0.21249999999999999</v>
      </c>
      <c r="M414" s="146">
        <v>1.1288</v>
      </c>
      <c r="N414" s="72"/>
      <c r="O414" s="177" t="str">
        <f ca="1">IF(N414="","", INDIRECT("base!"&amp;ADDRESS(MATCH(N414,base!$C$2:'base'!$C$133,0)+1,4,4)))</f>
        <v/>
      </c>
      <c r="P414" s="66"/>
      <c r="Q414" s="177" t="str">
        <f ca="1">IF(P414="","", INDIRECT("base!"&amp;ADDRESS(MATCH(CONCATENATE(N414,"|",P414),base!$G$2:'base'!$G$1817,0)+1,6,4)))</f>
        <v/>
      </c>
      <c r="R414" s="66" t="s">
        <v>3691</v>
      </c>
    </row>
    <row r="415" spans="1:18" ht="25.5" x14ac:dyDescent="0.25">
      <c r="A415" s="164">
        <v>1</v>
      </c>
      <c r="B415" s="176">
        <f>IF(AND(G415&lt;&gt;"",H415&gt;0,I415&lt;&gt;"",J415&lt;&gt;0,K415&lt;&gt;0),COUNT($B$11:B414)+1,"")</f>
        <v>404</v>
      </c>
      <c r="C415" s="188" t="s">
        <v>4884</v>
      </c>
      <c r="D415" s="188" t="s">
        <v>3776</v>
      </c>
      <c r="E415" s="197">
        <v>91979</v>
      </c>
      <c r="F415" s="179">
        <v>45543</v>
      </c>
      <c r="G415" s="189" t="s">
        <v>4885</v>
      </c>
      <c r="H415" s="180">
        <v>24</v>
      </c>
      <c r="I415" s="186" t="s">
        <v>3701</v>
      </c>
      <c r="J415" s="181">
        <v>69.180000000000007</v>
      </c>
      <c r="K415" s="154">
        <f t="shared" si="6"/>
        <v>1660.32</v>
      </c>
      <c r="L415" s="146">
        <v>0.21249999999999999</v>
      </c>
      <c r="M415" s="146">
        <v>1.1288</v>
      </c>
      <c r="N415" s="72"/>
      <c r="O415" s="177" t="str">
        <f ca="1">IF(N415="","", INDIRECT("base!"&amp;ADDRESS(MATCH(N415,base!$C$2:'base'!$C$133,0)+1,4,4)))</f>
        <v/>
      </c>
      <c r="P415" s="66"/>
      <c r="Q415" s="177" t="str">
        <f ca="1">IF(P415="","", INDIRECT("base!"&amp;ADDRESS(MATCH(CONCATENATE(N415,"|",P415),base!$G$2:'base'!$G$1817,0)+1,6,4)))</f>
        <v/>
      </c>
      <c r="R415" s="66" t="s">
        <v>3691</v>
      </c>
    </row>
    <row r="416" spans="1:18" ht="25.5" x14ac:dyDescent="0.25">
      <c r="A416" s="164">
        <v>1</v>
      </c>
      <c r="B416" s="176">
        <f>IF(AND(G416&lt;&gt;"",H416&gt;0,I416&lt;&gt;"",J416&lt;&gt;0,K416&lt;&gt;0),COUNT($B$11:B415)+1,"")</f>
        <v>405</v>
      </c>
      <c r="C416" s="188" t="s">
        <v>4886</v>
      </c>
      <c r="D416" s="188" t="s">
        <v>3776</v>
      </c>
      <c r="E416" s="197">
        <v>97595</v>
      </c>
      <c r="F416" s="179">
        <v>45544</v>
      </c>
      <c r="G416" s="189" t="s">
        <v>4887</v>
      </c>
      <c r="H416" s="180">
        <v>5</v>
      </c>
      <c r="I416" s="186" t="s">
        <v>3701</v>
      </c>
      <c r="J416" s="181">
        <v>133.35</v>
      </c>
      <c r="K416" s="154">
        <f t="shared" si="6"/>
        <v>666.75</v>
      </c>
      <c r="L416" s="146">
        <v>0.21249999999999999</v>
      </c>
      <c r="M416" s="146">
        <v>1.1288</v>
      </c>
      <c r="N416" s="72"/>
      <c r="O416" s="177" t="str">
        <f ca="1">IF(N416="","", INDIRECT("base!"&amp;ADDRESS(MATCH(N416,base!$C$2:'base'!$C$133,0)+1,4,4)))</f>
        <v/>
      </c>
      <c r="P416" s="66"/>
      <c r="Q416" s="177" t="str">
        <f ca="1">IF(P416="","", INDIRECT("base!"&amp;ADDRESS(MATCH(CONCATENATE(N416,"|",P416),base!$G$2:'base'!$G$1817,0)+1,6,4)))</f>
        <v/>
      </c>
      <c r="R416" s="66" t="s">
        <v>3691</v>
      </c>
    </row>
    <row r="417" spans="1:18" ht="25.5" x14ac:dyDescent="0.25">
      <c r="A417" s="164">
        <v>1</v>
      </c>
      <c r="B417" s="176">
        <f>IF(AND(G417&lt;&gt;"",H417&gt;0,I417&lt;&gt;"",J417&lt;&gt;0,K417&lt;&gt;0),COUNT($B$11:B416)+1,"")</f>
        <v>406</v>
      </c>
      <c r="C417" s="188" t="s">
        <v>4888</v>
      </c>
      <c r="D417" s="188" t="s">
        <v>3776</v>
      </c>
      <c r="E417" s="197">
        <v>97597</v>
      </c>
      <c r="F417" s="179">
        <v>45545</v>
      </c>
      <c r="G417" s="189" t="s">
        <v>4889</v>
      </c>
      <c r="H417" s="180">
        <v>29</v>
      </c>
      <c r="I417" s="186" t="s">
        <v>3701</v>
      </c>
      <c r="J417" s="181">
        <v>93.89</v>
      </c>
      <c r="K417" s="154">
        <f t="shared" si="6"/>
        <v>2722.81</v>
      </c>
      <c r="L417" s="146">
        <v>0.21249999999999999</v>
      </c>
      <c r="M417" s="146">
        <v>1.1288</v>
      </c>
      <c r="N417" s="72"/>
      <c r="O417" s="177" t="str">
        <f ca="1">IF(N417="","", INDIRECT("base!"&amp;ADDRESS(MATCH(N417,base!$C$2:'base'!$C$133,0)+1,4,4)))</f>
        <v/>
      </c>
      <c r="P417" s="66"/>
      <c r="Q417" s="177" t="str">
        <f ca="1">IF(P417="","", INDIRECT("base!"&amp;ADDRESS(MATCH(CONCATENATE(N417,"|",P417),base!$G$2:'base'!$G$1817,0)+1,6,4)))</f>
        <v/>
      </c>
      <c r="R417" s="66" t="s">
        <v>3691</v>
      </c>
    </row>
    <row r="418" spans="1:18" ht="25.5" x14ac:dyDescent="0.25">
      <c r="A418" s="164">
        <v>1</v>
      </c>
      <c r="B418" s="176">
        <f>IF(AND(G418&lt;&gt;"",H418&gt;0,I418&lt;&gt;"",J418&lt;&gt;0,K418&lt;&gt;0),COUNT($B$11:B417)+1,"")</f>
        <v>407</v>
      </c>
      <c r="C418" s="188" t="s">
        <v>4890</v>
      </c>
      <c r="D418" s="188" t="s">
        <v>3776</v>
      </c>
      <c r="E418" s="197">
        <v>91992</v>
      </c>
      <c r="F418" s="179">
        <v>45546</v>
      </c>
      <c r="G418" s="189" t="s">
        <v>4891</v>
      </c>
      <c r="H418" s="180">
        <v>105</v>
      </c>
      <c r="I418" s="186" t="s">
        <v>3701</v>
      </c>
      <c r="J418" s="181">
        <v>57.73</v>
      </c>
      <c r="K418" s="154">
        <f t="shared" si="6"/>
        <v>6061.65</v>
      </c>
      <c r="L418" s="146">
        <v>0.21249999999999999</v>
      </c>
      <c r="M418" s="146">
        <v>1.1288</v>
      </c>
      <c r="N418" s="72"/>
      <c r="O418" s="177" t="str">
        <f ca="1">IF(N418="","", INDIRECT("base!"&amp;ADDRESS(MATCH(N418,base!$C$2:'base'!$C$133,0)+1,4,4)))</f>
        <v/>
      </c>
      <c r="P418" s="66"/>
      <c r="Q418" s="177" t="str">
        <f ca="1">IF(P418="","", INDIRECT("base!"&amp;ADDRESS(MATCH(CONCATENATE(N418,"|",P418),base!$G$2:'base'!$G$1817,0)+1,6,4)))</f>
        <v/>
      </c>
      <c r="R418" s="66" t="s">
        <v>3691</v>
      </c>
    </row>
    <row r="419" spans="1:18" ht="25.5" x14ac:dyDescent="0.25">
      <c r="A419" s="164">
        <v>1</v>
      </c>
      <c r="B419" s="176">
        <f>IF(AND(G419&lt;&gt;"",H419&gt;0,I419&lt;&gt;"",J419&lt;&gt;0,K419&lt;&gt;0),COUNT($B$11:B418)+1,"")</f>
        <v>408</v>
      </c>
      <c r="C419" s="188" t="s">
        <v>4892</v>
      </c>
      <c r="D419" s="188" t="s">
        <v>3776</v>
      </c>
      <c r="E419" s="197">
        <v>92009</v>
      </c>
      <c r="F419" s="179">
        <v>45547</v>
      </c>
      <c r="G419" s="189" t="s">
        <v>4893</v>
      </c>
      <c r="H419" s="180">
        <v>187</v>
      </c>
      <c r="I419" s="186" t="s">
        <v>3701</v>
      </c>
      <c r="J419" s="181">
        <v>71.900000000000006</v>
      </c>
      <c r="K419" s="154">
        <f t="shared" si="6"/>
        <v>13445.3</v>
      </c>
      <c r="L419" s="146">
        <v>0.21249999999999999</v>
      </c>
      <c r="M419" s="146">
        <v>1.1288</v>
      </c>
      <c r="N419" s="72"/>
      <c r="O419" s="177" t="str">
        <f ca="1">IF(N419="","", INDIRECT("base!"&amp;ADDRESS(MATCH(N419,base!$C$2:'base'!$C$133,0)+1,4,4)))</f>
        <v/>
      </c>
      <c r="P419" s="66"/>
      <c r="Q419" s="177" t="str">
        <f ca="1">IF(P419="","", INDIRECT("base!"&amp;ADDRESS(MATCH(CONCATENATE(N419,"|",P419),base!$G$2:'base'!$G$1817,0)+1,6,4)))</f>
        <v/>
      </c>
      <c r="R419" s="66" t="s">
        <v>3691</v>
      </c>
    </row>
    <row r="420" spans="1:18" x14ac:dyDescent="0.25">
      <c r="A420" s="164">
        <v>1</v>
      </c>
      <c r="B420" s="176">
        <f>IF(AND(G420&lt;&gt;"",H420&gt;0,I420&lt;&gt;"",J420&lt;&gt;0,K420&lt;&gt;0),COUNT($B$11:B419)+1,"")</f>
        <v>409</v>
      </c>
      <c r="C420" s="188" t="s">
        <v>4894</v>
      </c>
      <c r="D420" s="188" t="s">
        <v>3793</v>
      </c>
      <c r="E420" s="197" t="s">
        <v>4895</v>
      </c>
      <c r="F420" s="179">
        <v>45536</v>
      </c>
      <c r="G420" s="189" t="s">
        <v>4896</v>
      </c>
      <c r="H420" s="180">
        <v>20</v>
      </c>
      <c r="I420" s="186" t="s">
        <v>3701</v>
      </c>
      <c r="J420" s="181">
        <v>150.04</v>
      </c>
      <c r="K420" s="154">
        <f t="shared" si="6"/>
        <v>3000.8</v>
      </c>
      <c r="L420" s="146">
        <v>0.21249999999999999</v>
      </c>
      <c r="M420" s="146">
        <v>1.1288</v>
      </c>
      <c r="N420" s="72"/>
      <c r="O420" s="177" t="str">
        <f ca="1">IF(N420="","", INDIRECT("base!"&amp;ADDRESS(MATCH(N420,base!$C$2:'base'!$C$133,0)+1,4,4)))</f>
        <v/>
      </c>
      <c r="P420" s="66"/>
      <c r="Q420" s="177" t="str">
        <f ca="1">IF(P420="","", INDIRECT("base!"&amp;ADDRESS(MATCH(CONCATENATE(N420,"|",P420),base!$G$2:'base'!$G$1817,0)+1,6,4)))</f>
        <v/>
      </c>
      <c r="R420" s="66" t="s">
        <v>3691</v>
      </c>
    </row>
    <row r="421" spans="1:18" x14ac:dyDescent="0.25">
      <c r="A421" s="164">
        <v>1</v>
      </c>
      <c r="B421" s="176">
        <f>IF(AND(G421&lt;&gt;"",H421&gt;0,I421&lt;&gt;"",J421&lt;&gt;0,K421&lt;&gt;0),COUNT($B$11:B420)+1,"")</f>
        <v>410</v>
      </c>
      <c r="C421" s="188" t="s">
        <v>4897</v>
      </c>
      <c r="D421" s="188" t="s">
        <v>3802</v>
      </c>
      <c r="E421" s="197">
        <v>128</v>
      </c>
      <c r="F421" s="179">
        <v>45537</v>
      </c>
      <c r="G421" s="193" t="s">
        <v>4898</v>
      </c>
      <c r="H421" s="180">
        <v>5</v>
      </c>
      <c r="I421" s="186" t="s">
        <v>3701</v>
      </c>
      <c r="J421" s="181">
        <v>52.39</v>
      </c>
      <c r="K421" s="154">
        <f t="shared" si="6"/>
        <v>261.95</v>
      </c>
      <c r="L421" s="146">
        <v>0.21249999999999999</v>
      </c>
      <c r="M421" s="146">
        <v>1.1288</v>
      </c>
      <c r="N421" s="72"/>
      <c r="O421" s="177" t="str">
        <f ca="1">IF(N421="","", INDIRECT("base!"&amp;ADDRESS(MATCH(N421,base!$C$2:'base'!$C$133,0)+1,4,4)))</f>
        <v/>
      </c>
      <c r="P421" s="66"/>
      <c r="Q421" s="177" t="str">
        <f ca="1">IF(P421="","", INDIRECT("base!"&amp;ADDRESS(MATCH(CONCATENATE(N421,"|",P421),base!$G$2:'base'!$G$1817,0)+1,6,4)))</f>
        <v/>
      </c>
      <c r="R421" s="66" t="s">
        <v>3691</v>
      </c>
    </row>
    <row r="422" spans="1:18" x14ac:dyDescent="0.25">
      <c r="A422" s="164">
        <v>1</v>
      </c>
      <c r="B422" s="176">
        <f>IF(AND(G422&lt;&gt;"",H422&gt;0,I422&lt;&gt;"",J422&lt;&gt;0,K422&lt;&gt;0),COUNT($B$11:B421)+1,"")</f>
        <v>411</v>
      </c>
      <c r="C422" s="188" t="s">
        <v>4899</v>
      </c>
      <c r="D422" s="188" t="s">
        <v>3802</v>
      </c>
      <c r="E422" s="197">
        <v>129</v>
      </c>
      <c r="F422" s="179">
        <v>45538</v>
      </c>
      <c r="G422" s="193" t="s">
        <v>4900</v>
      </c>
      <c r="H422" s="180">
        <v>18</v>
      </c>
      <c r="I422" s="186" t="s">
        <v>3701</v>
      </c>
      <c r="J422" s="181">
        <v>537.44000000000005</v>
      </c>
      <c r="K422" s="154">
        <f t="shared" si="6"/>
        <v>9673.92</v>
      </c>
      <c r="L422" s="146">
        <v>0.21249999999999999</v>
      </c>
      <c r="M422" s="146">
        <v>1.1288</v>
      </c>
      <c r="N422" s="72"/>
      <c r="O422" s="177" t="str">
        <f ca="1">IF(N422="","", INDIRECT("base!"&amp;ADDRESS(MATCH(N422,base!$C$2:'base'!$C$133,0)+1,4,4)))</f>
        <v/>
      </c>
      <c r="P422" s="66"/>
      <c r="Q422" s="177" t="str">
        <f ca="1">IF(P422="","", INDIRECT("base!"&amp;ADDRESS(MATCH(CONCATENATE(N422,"|",P422),base!$G$2:'base'!$G$1817,0)+1,6,4)))</f>
        <v/>
      </c>
      <c r="R422" s="66" t="s">
        <v>3691</v>
      </c>
    </row>
    <row r="423" spans="1:18" x14ac:dyDescent="0.25">
      <c r="A423" s="164">
        <v>1</v>
      </c>
      <c r="B423" s="176">
        <f>IF(AND(G423&lt;&gt;"",H423&gt;0,I423&lt;&gt;"",J423&lt;&gt;0,K423&lt;&gt;0),COUNT($B$11:B422)+1,"")</f>
        <v>412</v>
      </c>
      <c r="C423" s="188" t="s">
        <v>4901</v>
      </c>
      <c r="D423" s="188" t="s">
        <v>3802</v>
      </c>
      <c r="E423" s="197">
        <v>130</v>
      </c>
      <c r="F423" s="179">
        <v>45539</v>
      </c>
      <c r="G423" s="193" t="s">
        <v>4902</v>
      </c>
      <c r="H423" s="180">
        <v>61</v>
      </c>
      <c r="I423" s="186" t="s">
        <v>3701</v>
      </c>
      <c r="J423" s="181">
        <v>396.93</v>
      </c>
      <c r="K423" s="154">
        <f t="shared" si="6"/>
        <v>24212.73</v>
      </c>
      <c r="L423" s="146">
        <v>0.21249999999999999</v>
      </c>
      <c r="M423" s="146">
        <v>1.1288</v>
      </c>
      <c r="N423" s="72"/>
      <c r="O423" s="177" t="str">
        <f ca="1">IF(N423="","", INDIRECT("base!"&amp;ADDRESS(MATCH(N423,base!$C$2:'base'!$C$133,0)+1,4,4)))</f>
        <v/>
      </c>
      <c r="P423" s="66"/>
      <c r="Q423" s="177" t="str">
        <f ca="1">IF(P423="","", INDIRECT("base!"&amp;ADDRESS(MATCH(CONCATENATE(N423,"|",P423),base!$G$2:'base'!$G$1817,0)+1,6,4)))</f>
        <v/>
      </c>
      <c r="R423" s="66" t="s">
        <v>3691</v>
      </c>
    </row>
    <row r="424" spans="1:18" x14ac:dyDescent="0.25">
      <c r="A424" s="164">
        <v>1</v>
      </c>
      <c r="B424" s="176">
        <f>IF(AND(G424&lt;&gt;"",H424&gt;0,I424&lt;&gt;"",J424&lt;&gt;0,K424&lt;&gt;0),COUNT($B$11:B423)+1,"")</f>
        <v>413</v>
      </c>
      <c r="C424" s="188" t="s">
        <v>4903</v>
      </c>
      <c r="D424" s="188" t="s">
        <v>3802</v>
      </c>
      <c r="E424" s="197">
        <v>131</v>
      </c>
      <c r="F424" s="179">
        <v>45540</v>
      </c>
      <c r="G424" s="193" t="s">
        <v>4904</v>
      </c>
      <c r="H424" s="180">
        <v>6</v>
      </c>
      <c r="I424" s="186" t="s">
        <v>3701</v>
      </c>
      <c r="J424" s="181">
        <v>134.24</v>
      </c>
      <c r="K424" s="154">
        <f t="shared" si="6"/>
        <v>805.44</v>
      </c>
      <c r="L424" s="146">
        <v>0.21249999999999999</v>
      </c>
      <c r="M424" s="146">
        <v>1.1288</v>
      </c>
      <c r="N424" s="72"/>
      <c r="O424" s="177" t="str">
        <f ca="1">IF(N424="","", INDIRECT("base!"&amp;ADDRESS(MATCH(N424,base!$C$2:'base'!$C$133,0)+1,4,4)))</f>
        <v/>
      </c>
      <c r="P424" s="66"/>
      <c r="Q424" s="177" t="str">
        <f ca="1">IF(P424="","", INDIRECT("base!"&amp;ADDRESS(MATCH(CONCATENATE(N424,"|",P424),base!$G$2:'base'!$G$1817,0)+1,6,4)))</f>
        <v/>
      </c>
      <c r="R424" s="66" t="s">
        <v>3691</v>
      </c>
    </row>
    <row r="425" spans="1:18" x14ac:dyDescent="0.25">
      <c r="A425" s="164">
        <v>1</v>
      </c>
      <c r="B425" s="176">
        <f>IF(AND(G425&lt;&gt;"",H425&gt;0,I425&lt;&gt;"",J425&lt;&gt;0,K425&lt;&gt;0),COUNT($B$11:B424)+1,"")</f>
        <v>414</v>
      </c>
      <c r="C425" s="188" t="s">
        <v>4905</v>
      </c>
      <c r="D425" s="188" t="s">
        <v>3802</v>
      </c>
      <c r="E425" s="197">
        <v>132</v>
      </c>
      <c r="F425" s="179">
        <v>45541</v>
      </c>
      <c r="G425" s="193" t="s">
        <v>4906</v>
      </c>
      <c r="H425" s="180">
        <v>10</v>
      </c>
      <c r="I425" s="186" t="s">
        <v>3701</v>
      </c>
      <c r="J425" s="181">
        <v>102.81</v>
      </c>
      <c r="K425" s="154">
        <f t="shared" si="6"/>
        <v>1028.0999999999999</v>
      </c>
      <c r="L425" s="146">
        <v>0.21249999999999999</v>
      </c>
      <c r="M425" s="146">
        <v>1.1288</v>
      </c>
      <c r="N425" s="72"/>
      <c r="O425" s="177" t="str">
        <f ca="1">IF(N425="","", INDIRECT("base!"&amp;ADDRESS(MATCH(N425,base!$C$2:'base'!$C$133,0)+1,4,4)))</f>
        <v/>
      </c>
      <c r="P425" s="66"/>
      <c r="Q425" s="177" t="str">
        <f ca="1">IF(P425="","", INDIRECT("base!"&amp;ADDRESS(MATCH(CONCATENATE(N425,"|",P425),base!$G$2:'base'!$G$1817,0)+1,6,4)))</f>
        <v/>
      </c>
      <c r="R425" s="66" t="s">
        <v>3691</v>
      </c>
    </row>
    <row r="426" spans="1:18" x14ac:dyDescent="0.25">
      <c r="A426" s="164">
        <v>1</v>
      </c>
      <c r="B426" s="176">
        <f>IF(AND(G426&lt;&gt;"",H426&gt;0,I426&lt;&gt;"",J426&lt;&gt;0,K426&lt;&gt;0),COUNT($B$11:B425)+1,"")</f>
        <v>415</v>
      </c>
      <c r="C426" s="188" t="s">
        <v>4907</v>
      </c>
      <c r="D426" s="188" t="s">
        <v>3802</v>
      </c>
      <c r="E426" s="197">
        <v>133</v>
      </c>
      <c r="F426" s="179">
        <v>45542</v>
      </c>
      <c r="G426" s="193" t="s">
        <v>4908</v>
      </c>
      <c r="H426" s="180">
        <v>30</v>
      </c>
      <c r="I426" s="186" t="s">
        <v>3701</v>
      </c>
      <c r="J426" s="181">
        <v>31.58</v>
      </c>
      <c r="K426" s="154">
        <f t="shared" si="6"/>
        <v>947.4</v>
      </c>
      <c r="L426" s="146">
        <v>0.21249999999999999</v>
      </c>
      <c r="M426" s="146">
        <v>1.1288</v>
      </c>
      <c r="N426" s="72"/>
      <c r="O426" s="177" t="str">
        <f ca="1">IF(N426="","", INDIRECT("base!"&amp;ADDRESS(MATCH(N426,base!$C$2:'base'!$C$133,0)+1,4,4)))</f>
        <v/>
      </c>
      <c r="P426" s="66"/>
      <c r="Q426" s="177" t="str">
        <f ca="1">IF(P426="","", INDIRECT("base!"&amp;ADDRESS(MATCH(CONCATENATE(N426,"|",P426),base!$G$2:'base'!$G$1817,0)+1,6,4)))</f>
        <v/>
      </c>
      <c r="R426" s="66" t="s">
        <v>3691</v>
      </c>
    </row>
    <row r="427" spans="1:18" x14ac:dyDescent="0.25">
      <c r="A427" s="164">
        <v>1</v>
      </c>
      <c r="B427" s="176">
        <f>IF(AND(G427&lt;&gt;"",H427&gt;0,I427&lt;&gt;"",J427&lt;&gt;0,K427&lt;&gt;0),COUNT($B$11:B426)+1,"")</f>
        <v>416</v>
      </c>
      <c r="C427" s="188" t="s">
        <v>4909</v>
      </c>
      <c r="D427" s="188" t="s">
        <v>3802</v>
      </c>
      <c r="E427" s="197">
        <v>134</v>
      </c>
      <c r="F427" s="179">
        <v>45543</v>
      </c>
      <c r="G427" s="193" t="s">
        <v>4910</v>
      </c>
      <c r="H427" s="180">
        <v>151</v>
      </c>
      <c r="I427" s="186" t="s">
        <v>3701</v>
      </c>
      <c r="J427" s="181">
        <v>383.69</v>
      </c>
      <c r="K427" s="154">
        <f t="shared" si="6"/>
        <v>57937.19</v>
      </c>
      <c r="L427" s="146">
        <v>0.21249999999999999</v>
      </c>
      <c r="M427" s="146">
        <v>1.1288</v>
      </c>
      <c r="N427" s="72"/>
      <c r="O427" s="177" t="str">
        <f ca="1">IF(N427="","", INDIRECT("base!"&amp;ADDRESS(MATCH(N427,base!$C$2:'base'!$C$133,0)+1,4,4)))</f>
        <v/>
      </c>
      <c r="P427" s="66"/>
      <c r="Q427" s="177" t="str">
        <f ca="1">IF(P427="","", INDIRECT("base!"&amp;ADDRESS(MATCH(CONCATENATE(N427,"|",P427),base!$G$2:'base'!$G$1817,0)+1,6,4)))</f>
        <v/>
      </c>
      <c r="R427" s="66" t="s">
        <v>3691</v>
      </c>
    </row>
    <row r="428" spans="1:18" x14ac:dyDescent="0.25">
      <c r="A428" s="164">
        <v>1</v>
      </c>
      <c r="B428" s="176">
        <f>IF(AND(G428&lt;&gt;"",H428&gt;0,I428&lt;&gt;"",J428&lt;&gt;0,K428&lt;&gt;0),COUNT($B$11:B427)+1,"")</f>
        <v>417</v>
      </c>
      <c r="C428" s="188" t="s">
        <v>4911</v>
      </c>
      <c r="D428" s="188" t="s">
        <v>3802</v>
      </c>
      <c r="E428" s="197">
        <v>135</v>
      </c>
      <c r="F428" s="179">
        <v>45544</v>
      </c>
      <c r="G428" s="193" t="s">
        <v>4912</v>
      </c>
      <c r="H428" s="180">
        <v>6</v>
      </c>
      <c r="I428" s="186" t="s">
        <v>3701</v>
      </c>
      <c r="J428" s="181">
        <v>77.7</v>
      </c>
      <c r="K428" s="154">
        <f t="shared" si="6"/>
        <v>466.2</v>
      </c>
      <c r="L428" s="146">
        <v>0.21249999999999999</v>
      </c>
      <c r="M428" s="146">
        <v>1.1288</v>
      </c>
      <c r="N428" s="72"/>
      <c r="O428" s="177" t="str">
        <f ca="1">IF(N428="","", INDIRECT("base!"&amp;ADDRESS(MATCH(N428,base!$C$2:'base'!$C$133,0)+1,4,4)))</f>
        <v/>
      </c>
      <c r="P428" s="66"/>
      <c r="Q428" s="177" t="str">
        <f ca="1">IF(P428="","", INDIRECT("base!"&amp;ADDRESS(MATCH(CONCATENATE(N428,"|",P428),base!$G$2:'base'!$G$1817,0)+1,6,4)))</f>
        <v/>
      </c>
      <c r="R428" s="66" t="s">
        <v>3691</v>
      </c>
    </row>
    <row r="429" spans="1:18" x14ac:dyDescent="0.25">
      <c r="A429" s="164">
        <v>1</v>
      </c>
      <c r="B429" s="176">
        <f>IF(AND(G429&lt;&gt;"",H429&gt;0,I429&lt;&gt;"",J429&lt;&gt;0,K429&lt;&gt;0),COUNT($B$11:B428)+1,"")</f>
        <v>418</v>
      </c>
      <c r="C429" s="188" t="s">
        <v>4913</v>
      </c>
      <c r="D429" s="188" t="s">
        <v>3802</v>
      </c>
      <c r="E429" s="197">
        <v>136</v>
      </c>
      <c r="F429" s="179">
        <v>45545</v>
      </c>
      <c r="G429" s="193" t="s">
        <v>4914</v>
      </c>
      <c r="H429" s="180">
        <v>2</v>
      </c>
      <c r="I429" s="186" t="s">
        <v>3701</v>
      </c>
      <c r="J429" s="181">
        <v>102.7</v>
      </c>
      <c r="K429" s="154">
        <f t="shared" si="6"/>
        <v>205.4</v>
      </c>
      <c r="L429" s="146">
        <v>0.21249999999999999</v>
      </c>
      <c r="M429" s="146">
        <v>1.1288</v>
      </c>
      <c r="N429" s="72"/>
      <c r="O429" s="177" t="str">
        <f ca="1">IF(N429="","", INDIRECT("base!"&amp;ADDRESS(MATCH(N429,base!$C$2:'base'!$C$133,0)+1,4,4)))</f>
        <v/>
      </c>
      <c r="P429" s="66"/>
      <c r="Q429" s="177" t="str">
        <f ca="1">IF(P429="","", INDIRECT("base!"&amp;ADDRESS(MATCH(CONCATENATE(N429,"|",P429),base!$G$2:'base'!$G$1817,0)+1,6,4)))</f>
        <v/>
      </c>
      <c r="R429" s="66" t="s">
        <v>3691</v>
      </c>
    </row>
    <row r="430" spans="1:18" x14ac:dyDescent="0.25">
      <c r="A430" s="164">
        <v>1</v>
      </c>
      <c r="B430" s="176">
        <f>IF(AND(G430&lt;&gt;"",H430&gt;0,I430&lt;&gt;"",J430&lt;&gt;0,K430&lt;&gt;0),COUNT($B$11:B429)+1,"")</f>
        <v>419</v>
      </c>
      <c r="C430" s="188" t="s">
        <v>4915</v>
      </c>
      <c r="D430" s="188" t="s">
        <v>3802</v>
      </c>
      <c r="E430" s="197">
        <v>138</v>
      </c>
      <c r="F430" s="179">
        <v>45546</v>
      </c>
      <c r="G430" s="193" t="s">
        <v>4916</v>
      </c>
      <c r="H430" s="180">
        <v>20</v>
      </c>
      <c r="I430" s="186" t="s">
        <v>3701</v>
      </c>
      <c r="J430" s="181">
        <v>26.22</v>
      </c>
      <c r="K430" s="154">
        <f t="shared" si="6"/>
        <v>524.4</v>
      </c>
      <c r="L430" s="146">
        <v>0.21249999999999999</v>
      </c>
      <c r="M430" s="146">
        <v>1.1288</v>
      </c>
      <c r="N430" s="72"/>
      <c r="O430" s="177" t="str">
        <f ca="1">IF(N430="","", INDIRECT("base!"&amp;ADDRESS(MATCH(N430,base!$C$2:'base'!$C$133,0)+1,4,4)))</f>
        <v/>
      </c>
      <c r="P430" s="66"/>
      <c r="Q430" s="177" t="str">
        <f ca="1">IF(P430="","", INDIRECT("base!"&amp;ADDRESS(MATCH(CONCATENATE(N430,"|",P430),base!$G$2:'base'!$G$1817,0)+1,6,4)))</f>
        <v/>
      </c>
      <c r="R430" s="66" t="s">
        <v>3691</v>
      </c>
    </row>
    <row r="431" spans="1:18" ht="25.5" x14ac:dyDescent="0.25">
      <c r="A431" s="164">
        <v>1</v>
      </c>
      <c r="B431" s="176">
        <f>IF(AND(G431&lt;&gt;"",H431&gt;0,I431&lt;&gt;"",J431&lt;&gt;0,K431&lt;&gt;0),COUNT($B$11:B430)+1,"")</f>
        <v>420</v>
      </c>
      <c r="C431" s="188" t="s">
        <v>4917</v>
      </c>
      <c r="D431" s="188" t="s">
        <v>3800</v>
      </c>
      <c r="E431" s="197">
        <v>1201003200</v>
      </c>
      <c r="F431" s="179">
        <v>45547</v>
      </c>
      <c r="G431" s="189" t="s">
        <v>4918</v>
      </c>
      <c r="H431" s="180">
        <v>370</v>
      </c>
      <c r="I431" s="196" t="s">
        <v>3694</v>
      </c>
      <c r="J431" s="181">
        <v>12.99</v>
      </c>
      <c r="K431" s="154">
        <f t="shared" si="6"/>
        <v>4806.3</v>
      </c>
      <c r="L431" s="146">
        <v>0.21249999999999999</v>
      </c>
      <c r="M431" s="146">
        <v>1.1288</v>
      </c>
      <c r="N431" s="72"/>
      <c r="O431" s="177" t="str">
        <f ca="1">IF(N431="","", INDIRECT("base!"&amp;ADDRESS(MATCH(N431,base!$C$2:'base'!$C$133,0)+1,4,4)))</f>
        <v/>
      </c>
      <c r="P431" s="66"/>
      <c r="Q431" s="177" t="str">
        <f ca="1">IF(P431="","", INDIRECT("base!"&amp;ADDRESS(MATCH(CONCATENATE(N431,"|",P431),base!$G$2:'base'!$G$1817,0)+1,6,4)))</f>
        <v/>
      </c>
      <c r="R431" s="66" t="s">
        <v>3691</v>
      </c>
    </row>
    <row r="432" spans="1:18" ht="25.5" x14ac:dyDescent="0.25">
      <c r="A432" s="164">
        <v>1</v>
      </c>
      <c r="B432" s="176">
        <f>IF(AND(G432&lt;&gt;"",H432&gt;0,I432&lt;&gt;"",J432&lt;&gt;0,K432&lt;&gt;0),COUNT($B$11:B431)+1,"")</f>
        <v>421</v>
      </c>
      <c r="C432" s="188" t="s">
        <v>4919</v>
      </c>
      <c r="D432" s="188" t="s">
        <v>3800</v>
      </c>
      <c r="E432" s="197">
        <v>1201003205</v>
      </c>
      <c r="F432" s="179">
        <v>45536</v>
      </c>
      <c r="G432" s="189" t="s">
        <v>4920</v>
      </c>
      <c r="H432" s="180">
        <v>900</v>
      </c>
      <c r="I432" s="196" t="s">
        <v>3694</v>
      </c>
      <c r="J432" s="181">
        <v>14.45</v>
      </c>
      <c r="K432" s="154">
        <f t="shared" si="6"/>
        <v>13005</v>
      </c>
      <c r="L432" s="146">
        <v>0.21249999999999999</v>
      </c>
      <c r="M432" s="146">
        <v>1.1288</v>
      </c>
      <c r="N432" s="72"/>
      <c r="O432" s="177" t="str">
        <f ca="1">IF(N432="","", INDIRECT("base!"&amp;ADDRESS(MATCH(N432,base!$C$2:'base'!$C$133,0)+1,4,4)))</f>
        <v/>
      </c>
      <c r="P432" s="66"/>
      <c r="Q432" s="177" t="str">
        <f ca="1">IF(P432="","", INDIRECT("base!"&amp;ADDRESS(MATCH(CONCATENATE(N432,"|",P432),base!$G$2:'base'!$G$1817,0)+1,6,4)))</f>
        <v/>
      </c>
      <c r="R432" s="66" t="s">
        <v>3691</v>
      </c>
    </row>
    <row r="433" spans="1:18" ht="25.5" x14ac:dyDescent="0.25">
      <c r="A433" s="164">
        <v>1</v>
      </c>
      <c r="B433" s="176">
        <f>IF(AND(G433&lt;&gt;"",H433&gt;0,I433&lt;&gt;"",J433&lt;&gt;0,K433&lt;&gt;0),COUNT($B$11:B432)+1,"")</f>
        <v>422</v>
      </c>
      <c r="C433" s="188" t="s">
        <v>4921</v>
      </c>
      <c r="D433" s="188" t="s">
        <v>3792</v>
      </c>
      <c r="E433" s="197">
        <v>9205</v>
      </c>
      <c r="F433" s="179">
        <v>45537</v>
      </c>
      <c r="G433" s="193" t="s">
        <v>4922</v>
      </c>
      <c r="H433" s="180">
        <v>316.89999999999998</v>
      </c>
      <c r="I433" s="196" t="s">
        <v>3694</v>
      </c>
      <c r="J433" s="181">
        <v>20.05</v>
      </c>
      <c r="K433" s="154">
        <f t="shared" si="6"/>
        <v>6353.85</v>
      </c>
      <c r="L433" s="146">
        <v>0.21249999999999999</v>
      </c>
      <c r="M433" s="146">
        <v>1.1288</v>
      </c>
      <c r="N433" s="72"/>
      <c r="O433" s="177" t="str">
        <f ca="1">IF(N433="","", INDIRECT("base!"&amp;ADDRESS(MATCH(N433,base!$C$2:'base'!$C$133,0)+1,4,4)))</f>
        <v/>
      </c>
      <c r="P433" s="66"/>
      <c r="Q433" s="177" t="str">
        <f ca="1">IF(P433="","", INDIRECT("base!"&amp;ADDRESS(MATCH(CONCATENATE(N433,"|",P433),base!$G$2:'base'!$G$1817,0)+1,6,4)))</f>
        <v/>
      </c>
      <c r="R433" s="66" t="s">
        <v>3691</v>
      </c>
    </row>
    <row r="434" spans="1:18" ht="25.5" x14ac:dyDescent="0.25">
      <c r="A434" s="164">
        <v>1</v>
      </c>
      <c r="B434" s="176">
        <f>IF(AND(G434&lt;&gt;"",H434&gt;0,I434&lt;&gt;"",J434&lt;&gt;0,K434&lt;&gt;0),COUNT($B$11:B433)+1,"")</f>
        <v>423</v>
      </c>
      <c r="C434" s="188" t="s">
        <v>4923</v>
      </c>
      <c r="D434" s="188" t="s">
        <v>3792</v>
      </c>
      <c r="E434" s="197">
        <v>9204</v>
      </c>
      <c r="F434" s="179">
        <v>45538</v>
      </c>
      <c r="G434" s="193" t="s">
        <v>4924</v>
      </c>
      <c r="H434" s="180">
        <v>534.15</v>
      </c>
      <c r="I434" s="196" t="s">
        <v>3694</v>
      </c>
      <c r="J434" s="181">
        <v>27.62</v>
      </c>
      <c r="K434" s="154">
        <f t="shared" ref="K434:K497" si="7">IFERROR(IF(H434*J434&lt;&gt;0,ROUND(ROUND(H434,4)*ROUND(J434,4),2),""),"")</f>
        <v>14753.22</v>
      </c>
      <c r="L434" s="146">
        <v>0.21249999999999999</v>
      </c>
      <c r="M434" s="146">
        <v>1.1288</v>
      </c>
      <c r="N434" s="72"/>
      <c r="O434" s="177" t="str">
        <f ca="1">IF(N434="","", INDIRECT("base!"&amp;ADDRESS(MATCH(N434,base!$C$2:'base'!$C$133,0)+1,4,4)))</f>
        <v/>
      </c>
      <c r="P434" s="66"/>
      <c r="Q434" s="177" t="str">
        <f ca="1">IF(P434="","", INDIRECT("base!"&amp;ADDRESS(MATCH(CONCATENATE(N434,"|",P434),base!$G$2:'base'!$G$1817,0)+1,6,4)))</f>
        <v/>
      </c>
      <c r="R434" s="66" t="s">
        <v>3691</v>
      </c>
    </row>
    <row r="435" spans="1:18" ht="25.5" x14ac:dyDescent="0.25">
      <c r="A435" s="164">
        <v>1</v>
      </c>
      <c r="B435" s="176">
        <f>IF(AND(G435&lt;&gt;"",H435&gt;0,I435&lt;&gt;"",J435&lt;&gt;0,K435&lt;&gt;0),COUNT($B$11:B434)+1,"")</f>
        <v>424</v>
      </c>
      <c r="C435" s="188" t="s">
        <v>4925</v>
      </c>
      <c r="D435" s="188" t="s">
        <v>3792</v>
      </c>
      <c r="E435" s="197">
        <v>8070</v>
      </c>
      <c r="F435" s="179">
        <v>45539</v>
      </c>
      <c r="G435" s="193" t="s">
        <v>4926</v>
      </c>
      <c r="H435" s="180">
        <v>229.85</v>
      </c>
      <c r="I435" s="196" t="s">
        <v>3694</v>
      </c>
      <c r="J435" s="181">
        <v>42.63</v>
      </c>
      <c r="K435" s="154">
        <f t="shared" si="7"/>
        <v>9798.51</v>
      </c>
      <c r="L435" s="146">
        <v>0.21249999999999999</v>
      </c>
      <c r="M435" s="146">
        <v>1.1288</v>
      </c>
      <c r="N435" s="72"/>
      <c r="O435" s="177" t="str">
        <f ca="1">IF(N435="","", INDIRECT("base!"&amp;ADDRESS(MATCH(N435,base!$C$2:'base'!$C$133,0)+1,4,4)))</f>
        <v/>
      </c>
      <c r="P435" s="66"/>
      <c r="Q435" s="177" t="str">
        <f ca="1">IF(P435="","", INDIRECT("base!"&amp;ADDRESS(MATCH(CONCATENATE(N435,"|",P435),base!$G$2:'base'!$G$1817,0)+1,6,4)))</f>
        <v/>
      </c>
      <c r="R435" s="66" t="s">
        <v>3691</v>
      </c>
    </row>
    <row r="436" spans="1:18" ht="25.5" x14ac:dyDescent="0.25">
      <c r="A436" s="164">
        <v>1</v>
      </c>
      <c r="B436" s="176">
        <f>IF(AND(G436&lt;&gt;"",H436&gt;0,I436&lt;&gt;"",J436&lt;&gt;0,K436&lt;&gt;0),COUNT($B$11:B435)+1,"")</f>
        <v>425</v>
      </c>
      <c r="C436" s="188" t="s">
        <v>4927</v>
      </c>
      <c r="D436" s="188" t="s">
        <v>3792</v>
      </c>
      <c r="E436" s="197">
        <v>7916</v>
      </c>
      <c r="F436" s="179">
        <v>45540</v>
      </c>
      <c r="G436" s="193" t="s">
        <v>4928</v>
      </c>
      <c r="H436" s="180">
        <v>222.71</v>
      </c>
      <c r="I436" s="196" t="s">
        <v>3694</v>
      </c>
      <c r="J436" s="181">
        <v>56.76</v>
      </c>
      <c r="K436" s="154">
        <f t="shared" si="7"/>
        <v>12641.02</v>
      </c>
      <c r="L436" s="146">
        <v>0.21249999999999999</v>
      </c>
      <c r="M436" s="146">
        <v>1.1288</v>
      </c>
      <c r="N436" s="72"/>
      <c r="O436" s="177" t="str">
        <f ca="1">IF(N436="","", INDIRECT("base!"&amp;ADDRESS(MATCH(N436,base!$C$2:'base'!$C$133,0)+1,4,4)))</f>
        <v/>
      </c>
      <c r="P436" s="66"/>
      <c r="Q436" s="177" t="str">
        <f ca="1">IF(P436="","", INDIRECT("base!"&amp;ADDRESS(MATCH(CONCATENATE(N436,"|",P436),base!$G$2:'base'!$G$1817,0)+1,6,4)))</f>
        <v/>
      </c>
      <c r="R436" s="66" t="s">
        <v>3691</v>
      </c>
    </row>
    <row r="437" spans="1:18" ht="25.5" x14ac:dyDescent="0.25">
      <c r="A437" s="164">
        <v>1</v>
      </c>
      <c r="B437" s="176">
        <f>IF(AND(G437&lt;&gt;"",H437&gt;0,I437&lt;&gt;"",J437&lt;&gt;0,K437&lt;&gt;0),COUNT($B$11:B436)+1,"")</f>
        <v>426</v>
      </c>
      <c r="C437" s="188" t="s">
        <v>4929</v>
      </c>
      <c r="D437" s="188" t="s">
        <v>3792</v>
      </c>
      <c r="E437" s="197">
        <v>7917</v>
      </c>
      <c r="F437" s="179">
        <v>45541</v>
      </c>
      <c r="G437" s="193" t="s">
        <v>4930</v>
      </c>
      <c r="H437" s="180">
        <v>5.5</v>
      </c>
      <c r="I437" s="196" t="s">
        <v>3694</v>
      </c>
      <c r="J437" s="181">
        <v>80.61</v>
      </c>
      <c r="K437" s="154">
        <f t="shared" si="7"/>
        <v>443.36</v>
      </c>
      <c r="L437" s="146">
        <v>0.21249999999999999</v>
      </c>
      <c r="M437" s="146">
        <v>1.1288</v>
      </c>
      <c r="N437" s="72"/>
      <c r="O437" s="177" t="str">
        <f ca="1">IF(N437="","", INDIRECT("base!"&amp;ADDRESS(MATCH(N437,base!$C$2:'base'!$C$133,0)+1,4,4)))</f>
        <v/>
      </c>
      <c r="P437" s="66"/>
      <c r="Q437" s="177" t="str">
        <f ca="1">IF(P437="","", INDIRECT("base!"&amp;ADDRESS(MATCH(CONCATENATE(N437,"|",P437),base!$G$2:'base'!$G$1817,0)+1,6,4)))</f>
        <v/>
      </c>
      <c r="R437" s="66" t="s">
        <v>3691</v>
      </c>
    </row>
    <row r="438" spans="1:18" ht="25.5" x14ac:dyDescent="0.25">
      <c r="A438" s="164">
        <v>1</v>
      </c>
      <c r="B438" s="176">
        <f>IF(AND(G438&lt;&gt;"",H438&gt;0,I438&lt;&gt;"",J438&lt;&gt;0,K438&lt;&gt;0),COUNT($B$11:B437)+1,"")</f>
        <v>427</v>
      </c>
      <c r="C438" s="188" t="s">
        <v>4931</v>
      </c>
      <c r="D438" s="188" t="s">
        <v>3792</v>
      </c>
      <c r="E438" s="197">
        <v>8071</v>
      </c>
      <c r="F438" s="179">
        <v>45542</v>
      </c>
      <c r="G438" s="193" t="s">
        <v>4932</v>
      </c>
      <c r="H438" s="180">
        <v>145.21</v>
      </c>
      <c r="I438" s="196" t="s">
        <v>3694</v>
      </c>
      <c r="J438" s="181">
        <v>109.88</v>
      </c>
      <c r="K438" s="154">
        <f t="shared" si="7"/>
        <v>15955.67</v>
      </c>
      <c r="L438" s="146">
        <v>0.21249999999999999</v>
      </c>
      <c r="M438" s="146">
        <v>1.1288</v>
      </c>
      <c r="N438" s="72"/>
      <c r="O438" s="177" t="str">
        <f ca="1">IF(N438="","", INDIRECT("base!"&amp;ADDRESS(MATCH(N438,base!$C$2:'base'!$C$133,0)+1,4,4)))</f>
        <v/>
      </c>
      <c r="P438" s="66"/>
      <c r="Q438" s="177" t="str">
        <f ca="1">IF(P438="","", INDIRECT("base!"&amp;ADDRESS(MATCH(CONCATENATE(N438,"|",P438),base!$G$2:'base'!$G$1817,0)+1,6,4)))</f>
        <v/>
      </c>
      <c r="R438" s="66" t="s">
        <v>3691</v>
      </c>
    </row>
    <row r="439" spans="1:18" ht="25.5" x14ac:dyDescent="0.25">
      <c r="A439" s="164">
        <v>1</v>
      </c>
      <c r="B439" s="176">
        <f>IF(AND(G439&lt;&gt;"",H439&gt;0,I439&lt;&gt;"",J439&lt;&gt;0,K439&lt;&gt;0),COUNT($B$11:B438)+1,"")</f>
        <v>428</v>
      </c>
      <c r="C439" s="188" t="s">
        <v>4933</v>
      </c>
      <c r="D439" s="188" t="s">
        <v>3792</v>
      </c>
      <c r="E439" s="197">
        <v>7918</v>
      </c>
      <c r="F439" s="179">
        <v>45543</v>
      </c>
      <c r="G439" s="193" t="s">
        <v>4934</v>
      </c>
      <c r="H439" s="180">
        <v>21</v>
      </c>
      <c r="I439" s="196" t="s">
        <v>3694</v>
      </c>
      <c r="J439" s="181">
        <v>141.16999999999999</v>
      </c>
      <c r="K439" s="154">
        <f t="shared" si="7"/>
        <v>2964.57</v>
      </c>
      <c r="L439" s="146">
        <v>0.21249999999999999</v>
      </c>
      <c r="M439" s="146">
        <v>1.1288</v>
      </c>
      <c r="N439" s="72"/>
      <c r="O439" s="177" t="str">
        <f ca="1">IF(N439="","", INDIRECT("base!"&amp;ADDRESS(MATCH(N439,base!$C$2:'base'!$C$133,0)+1,4,4)))</f>
        <v/>
      </c>
      <c r="P439" s="66"/>
      <c r="Q439" s="177" t="str">
        <f ca="1">IF(P439="","", INDIRECT("base!"&amp;ADDRESS(MATCH(CONCATENATE(N439,"|",P439),base!$G$2:'base'!$G$1817,0)+1,6,4)))</f>
        <v/>
      </c>
      <c r="R439" s="66" t="s">
        <v>3691</v>
      </c>
    </row>
    <row r="440" spans="1:18" ht="25.5" x14ac:dyDescent="0.25">
      <c r="A440" s="164">
        <v>1</v>
      </c>
      <c r="B440" s="176">
        <f>IF(AND(G440&lt;&gt;"",H440&gt;0,I440&lt;&gt;"",J440&lt;&gt;0,K440&lt;&gt;0),COUNT($B$11:B439)+1,"")</f>
        <v>429</v>
      </c>
      <c r="C440" s="188" t="s">
        <v>4935</v>
      </c>
      <c r="D440" s="188" t="s">
        <v>3792</v>
      </c>
      <c r="E440" s="197">
        <v>8072</v>
      </c>
      <c r="F440" s="179">
        <v>45544</v>
      </c>
      <c r="G440" s="193" t="s">
        <v>4936</v>
      </c>
      <c r="H440" s="180">
        <v>60</v>
      </c>
      <c r="I440" s="196" t="s">
        <v>3694</v>
      </c>
      <c r="J440" s="181">
        <v>166.98</v>
      </c>
      <c r="K440" s="154">
        <f t="shared" si="7"/>
        <v>10018.799999999999</v>
      </c>
      <c r="L440" s="146">
        <v>0.21249999999999999</v>
      </c>
      <c r="M440" s="146">
        <v>1.1288</v>
      </c>
      <c r="N440" s="72"/>
      <c r="O440" s="177" t="str">
        <f ca="1">IF(N440="","", INDIRECT("base!"&amp;ADDRESS(MATCH(N440,base!$C$2:'base'!$C$133,0)+1,4,4)))</f>
        <v/>
      </c>
      <c r="P440" s="66"/>
      <c r="Q440" s="177" t="str">
        <f ca="1">IF(P440="","", INDIRECT("base!"&amp;ADDRESS(MATCH(CONCATENATE(N440,"|",P440),base!$G$2:'base'!$G$1817,0)+1,6,4)))</f>
        <v/>
      </c>
      <c r="R440" s="66" t="s">
        <v>3691</v>
      </c>
    </row>
    <row r="441" spans="1:18" ht="25.5" x14ac:dyDescent="0.25">
      <c r="A441" s="164">
        <v>1</v>
      </c>
      <c r="B441" s="176">
        <f>IF(AND(G441&lt;&gt;"",H441&gt;0,I441&lt;&gt;"",J441&lt;&gt;0,K441&lt;&gt;0),COUNT($B$11:B440)+1,"")</f>
        <v>430</v>
      </c>
      <c r="C441" s="188" t="s">
        <v>4937</v>
      </c>
      <c r="D441" s="188" t="s">
        <v>3792</v>
      </c>
      <c r="E441" s="197">
        <v>9464</v>
      </c>
      <c r="F441" s="179">
        <v>45545</v>
      </c>
      <c r="G441" s="193" t="s">
        <v>4938</v>
      </c>
      <c r="H441" s="180">
        <v>240</v>
      </c>
      <c r="I441" s="196" t="s">
        <v>3694</v>
      </c>
      <c r="J441" s="181">
        <v>271.93</v>
      </c>
      <c r="K441" s="154">
        <f t="shared" si="7"/>
        <v>65263.199999999997</v>
      </c>
      <c r="L441" s="146">
        <v>0.21249999999999999</v>
      </c>
      <c r="M441" s="146">
        <v>1.1288</v>
      </c>
      <c r="N441" s="72"/>
      <c r="O441" s="177" t="str">
        <f ca="1">IF(N441="","", INDIRECT("base!"&amp;ADDRESS(MATCH(N441,base!$C$2:'base'!$C$133,0)+1,4,4)))</f>
        <v/>
      </c>
      <c r="P441" s="66"/>
      <c r="Q441" s="177" t="str">
        <f ca="1">IF(P441="","", INDIRECT("base!"&amp;ADDRESS(MATCH(CONCATENATE(N441,"|",P441),base!$G$2:'base'!$G$1817,0)+1,6,4)))</f>
        <v/>
      </c>
      <c r="R441" s="66" t="s">
        <v>3691</v>
      </c>
    </row>
    <row r="442" spans="1:18" ht="25.5" x14ac:dyDescent="0.25">
      <c r="A442" s="164">
        <v>1</v>
      </c>
      <c r="B442" s="176">
        <f>IF(AND(G442&lt;&gt;"",H442&gt;0,I442&lt;&gt;"",J442&lt;&gt;0,K442&lt;&gt;0),COUNT($B$11:B441)+1,"")</f>
        <v>431</v>
      </c>
      <c r="C442" s="188" t="s">
        <v>4939</v>
      </c>
      <c r="D442" s="188" t="s">
        <v>3792</v>
      </c>
      <c r="E442" s="197">
        <v>8115</v>
      </c>
      <c r="F442" s="179">
        <v>45546</v>
      </c>
      <c r="G442" s="193" t="s">
        <v>4940</v>
      </c>
      <c r="H442" s="180">
        <v>1035</v>
      </c>
      <c r="I442" s="196" t="s">
        <v>3694</v>
      </c>
      <c r="J442" s="181">
        <v>492.69</v>
      </c>
      <c r="K442" s="154">
        <f t="shared" si="7"/>
        <v>509934.15</v>
      </c>
      <c r="L442" s="146">
        <v>0.21249999999999999</v>
      </c>
      <c r="M442" s="146">
        <v>1.1288</v>
      </c>
      <c r="N442" s="72"/>
      <c r="O442" s="177" t="str">
        <f ca="1">IF(N442="","", INDIRECT("base!"&amp;ADDRESS(MATCH(N442,base!$C$2:'base'!$C$133,0)+1,4,4)))</f>
        <v/>
      </c>
      <c r="P442" s="66"/>
      <c r="Q442" s="177" t="str">
        <f ca="1">IF(P442="","", INDIRECT("base!"&amp;ADDRESS(MATCH(CONCATENATE(N442,"|",P442),base!$G$2:'base'!$G$1817,0)+1,6,4)))</f>
        <v/>
      </c>
      <c r="R442" s="66" t="s">
        <v>3691</v>
      </c>
    </row>
    <row r="443" spans="1:18" x14ac:dyDescent="0.25">
      <c r="A443" s="164">
        <v>1</v>
      </c>
      <c r="B443" s="176">
        <f>IF(AND(G443&lt;&gt;"",H443&gt;0,I443&lt;&gt;"",J443&lt;&gt;0,K443&lt;&gt;0),COUNT($B$11:B442)+1,"")</f>
        <v>432</v>
      </c>
      <c r="C443" s="188" t="s">
        <v>4941</v>
      </c>
      <c r="D443" s="188" t="s">
        <v>3985</v>
      </c>
      <c r="E443" s="197">
        <v>70580</v>
      </c>
      <c r="F443" s="179">
        <v>45547</v>
      </c>
      <c r="G443" s="189" t="s">
        <v>4942</v>
      </c>
      <c r="H443" s="180">
        <v>5588.49</v>
      </c>
      <c r="I443" s="196" t="s">
        <v>3694</v>
      </c>
      <c r="J443" s="181">
        <v>5.21</v>
      </c>
      <c r="K443" s="154">
        <f t="shared" si="7"/>
        <v>29116.03</v>
      </c>
      <c r="L443" s="146">
        <v>0.21249999999999999</v>
      </c>
      <c r="M443" s="146">
        <v>1.1288</v>
      </c>
      <c r="N443" s="72"/>
      <c r="O443" s="177" t="str">
        <f ca="1">IF(N443="","", INDIRECT("base!"&amp;ADDRESS(MATCH(N443,base!$C$2:'base'!$C$133,0)+1,4,4)))</f>
        <v/>
      </c>
      <c r="P443" s="66"/>
      <c r="Q443" s="177" t="str">
        <f ca="1">IF(P443="","", INDIRECT("base!"&amp;ADDRESS(MATCH(CONCATENATE(N443,"|",P443),base!$G$2:'base'!$G$1817,0)+1,6,4)))</f>
        <v/>
      </c>
      <c r="R443" s="66" t="s">
        <v>3691</v>
      </c>
    </row>
    <row r="444" spans="1:18" x14ac:dyDescent="0.25">
      <c r="A444" s="164">
        <v>1</v>
      </c>
      <c r="B444" s="176">
        <f>IF(AND(G444&lt;&gt;"",H444&gt;0,I444&lt;&gt;"",J444&lt;&gt;0,K444&lt;&gt;0),COUNT($B$11:B443)+1,"")</f>
        <v>433</v>
      </c>
      <c r="C444" s="188" t="s">
        <v>4943</v>
      </c>
      <c r="D444" s="188" t="s">
        <v>3985</v>
      </c>
      <c r="E444" s="197">
        <v>70563</v>
      </c>
      <c r="F444" s="179">
        <v>45536</v>
      </c>
      <c r="G444" s="189" t="s">
        <v>4944</v>
      </c>
      <c r="H444" s="180">
        <v>13714.43</v>
      </c>
      <c r="I444" s="196" t="s">
        <v>3694</v>
      </c>
      <c r="J444" s="181">
        <v>5.48</v>
      </c>
      <c r="K444" s="154">
        <f t="shared" si="7"/>
        <v>75155.08</v>
      </c>
      <c r="L444" s="146">
        <v>0.21249999999999999</v>
      </c>
      <c r="M444" s="146">
        <v>1.1288</v>
      </c>
      <c r="N444" s="72"/>
      <c r="O444" s="177" t="str">
        <f ca="1">IF(N444="","", INDIRECT("base!"&amp;ADDRESS(MATCH(N444,base!$C$2:'base'!$C$133,0)+1,4,4)))</f>
        <v/>
      </c>
      <c r="P444" s="66"/>
      <c r="Q444" s="177" t="str">
        <f ca="1">IF(P444="","", INDIRECT("base!"&amp;ADDRESS(MATCH(CONCATENATE(N444,"|",P444),base!$G$2:'base'!$G$1817,0)+1,6,4)))</f>
        <v/>
      </c>
      <c r="R444" s="66" t="s">
        <v>3691</v>
      </c>
    </row>
    <row r="445" spans="1:18" x14ac:dyDescent="0.25">
      <c r="A445" s="164">
        <v>1</v>
      </c>
      <c r="B445" s="176">
        <f>IF(AND(G445&lt;&gt;"",H445&gt;0,I445&lt;&gt;"",J445&lt;&gt;0,K445&lt;&gt;0),COUNT($B$11:B444)+1,"")</f>
        <v>434</v>
      </c>
      <c r="C445" s="188" t="s">
        <v>4945</v>
      </c>
      <c r="D445" s="188" t="s">
        <v>3985</v>
      </c>
      <c r="E445" s="197">
        <v>70564</v>
      </c>
      <c r="F445" s="179">
        <v>45537</v>
      </c>
      <c r="G445" s="189" t="s">
        <v>4946</v>
      </c>
      <c r="H445" s="180">
        <v>322.64999999999964</v>
      </c>
      <c r="I445" s="196" t="s">
        <v>3694</v>
      </c>
      <c r="J445" s="181">
        <v>7.44</v>
      </c>
      <c r="K445" s="154">
        <f t="shared" si="7"/>
        <v>2400.52</v>
      </c>
      <c r="L445" s="146">
        <v>0.21249999999999999</v>
      </c>
      <c r="M445" s="146">
        <v>1.1288</v>
      </c>
      <c r="N445" s="72"/>
      <c r="O445" s="177" t="str">
        <f ca="1">IF(N445="","", INDIRECT("base!"&amp;ADDRESS(MATCH(N445,base!$C$2:'base'!$C$133,0)+1,4,4)))</f>
        <v/>
      </c>
      <c r="P445" s="66"/>
      <c r="Q445" s="177" t="str">
        <f ca="1">IF(P445="","", INDIRECT("base!"&amp;ADDRESS(MATCH(CONCATENATE(N445,"|",P445),base!$G$2:'base'!$G$1817,0)+1,6,4)))</f>
        <v/>
      </c>
      <c r="R445" s="66" t="s">
        <v>3691</v>
      </c>
    </row>
    <row r="446" spans="1:18" ht="51" x14ac:dyDescent="0.25">
      <c r="A446" s="164">
        <v>1</v>
      </c>
      <c r="B446" s="176">
        <f>IF(AND(G446&lt;&gt;"",H446&gt;0,I446&lt;&gt;"",J446&lt;&gt;0,K446&lt;&gt;0),COUNT($B$11:B445)+1,"")</f>
        <v>435</v>
      </c>
      <c r="C446" s="188" t="s">
        <v>4947</v>
      </c>
      <c r="D446" s="188" t="s">
        <v>3776</v>
      </c>
      <c r="E446" s="197">
        <v>101875</v>
      </c>
      <c r="F446" s="179">
        <v>45538</v>
      </c>
      <c r="G446" s="189" t="s">
        <v>4948</v>
      </c>
      <c r="H446" s="180">
        <v>13</v>
      </c>
      <c r="I446" s="186" t="s">
        <v>3701</v>
      </c>
      <c r="J446" s="181">
        <v>497.41</v>
      </c>
      <c r="K446" s="154">
        <f t="shared" si="7"/>
        <v>6466.33</v>
      </c>
      <c r="L446" s="146">
        <v>0.21249999999999999</v>
      </c>
      <c r="M446" s="146">
        <v>1.1288</v>
      </c>
      <c r="N446" s="72"/>
      <c r="O446" s="177" t="str">
        <f ca="1">IF(N446="","", INDIRECT("base!"&amp;ADDRESS(MATCH(N446,base!$C$2:'base'!$C$133,0)+1,4,4)))</f>
        <v/>
      </c>
      <c r="P446" s="66"/>
      <c r="Q446" s="177" t="str">
        <f ca="1">IF(P446="","", INDIRECT("base!"&amp;ADDRESS(MATCH(CONCATENATE(N446,"|",P446),base!$G$2:'base'!$G$1817,0)+1,6,4)))</f>
        <v/>
      </c>
      <c r="R446" s="66" t="s">
        <v>3691</v>
      </c>
    </row>
    <row r="447" spans="1:18" ht="51" x14ac:dyDescent="0.25">
      <c r="A447" s="164">
        <v>1</v>
      </c>
      <c r="B447" s="176">
        <f>IF(AND(G447&lt;&gt;"",H447&gt;0,I447&lt;&gt;"",J447&lt;&gt;0,K447&lt;&gt;0),COUNT($B$11:B446)+1,"")</f>
        <v>436</v>
      </c>
      <c r="C447" s="188" t="s">
        <v>4949</v>
      </c>
      <c r="D447" s="188" t="s">
        <v>3776</v>
      </c>
      <c r="E447" s="197">
        <v>101883</v>
      </c>
      <c r="F447" s="179">
        <v>45539</v>
      </c>
      <c r="G447" s="189" t="s">
        <v>4950</v>
      </c>
      <c r="H447" s="180">
        <v>3</v>
      </c>
      <c r="I447" s="186" t="s">
        <v>3701</v>
      </c>
      <c r="J447" s="181">
        <v>685.17</v>
      </c>
      <c r="K447" s="154">
        <f t="shared" si="7"/>
        <v>2055.5100000000002</v>
      </c>
      <c r="L447" s="146">
        <v>0.21249999999999999</v>
      </c>
      <c r="M447" s="146">
        <v>1.1288</v>
      </c>
      <c r="N447" s="72"/>
      <c r="O447" s="177" t="str">
        <f ca="1">IF(N447="","", INDIRECT("base!"&amp;ADDRESS(MATCH(N447,base!$C$2:'base'!$C$133,0)+1,4,4)))</f>
        <v/>
      </c>
      <c r="P447" s="66"/>
      <c r="Q447" s="177" t="str">
        <f ca="1">IF(P447="","", INDIRECT("base!"&amp;ADDRESS(MATCH(CONCATENATE(N447,"|",P447),base!$G$2:'base'!$G$1817,0)+1,6,4)))</f>
        <v/>
      </c>
      <c r="R447" s="66" t="s">
        <v>3691</v>
      </c>
    </row>
    <row r="448" spans="1:18" ht="25.5" x14ac:dyDescent="0.25">
      <c r="A448" s="164">
        <v>1</v>
      </c>
      <c r="B448" s="176">
        <f>IF(AND(G448&lt;&gt;"",H448&gt;0,I448&lt;&gt;"",J448&lt;&gt;0,K448&lt;&gt;0),COUNT($B$11:B447)+1,"")</f>
        <v>437</v>
      </c>
      <c r="C448" s="188" t="s">
        <v>4951</v>
      </c>
      <c r="D448" s="188" t="s">
        <v>3800</v>
      </c>
      <c r="E448" s="197">
        <v>56262</v>
      </c>
      <c r="F448" s="179">
        <v>45540</v>
      </c>
      <c r="G448" s="189" t="s">
        <v>4952</v>
      </c>
      <c r="H448" s="180">
        <v>2</v>
      </c>
      <c r="I448" s="186" t="s">
        <v>3701</v>
      </c>
      <c r="J448" s="181">
        <v>6021.78</v>
      </c>
      <c r="K448" s="154">
        <f t="shared" si="7"/>
        <v>12043.56</v>
      </c>
      <c r="L448" s="146">
        <v>0.15579999999999999</v>
      </c>
      <c r="M448" s="146">
        <v>1.1288</v>
      </c>
      <c r="N448" s="72"/>
      <c r="O448" s="177" t="str">
        <f ca="1">IF(N448="","", INDIRECT("base!"&amp;ADDRESS(MATCH(N448,base!$C$2:'base'!$C$133,0)+1,4,4)))</f>
        <v/>
      </c>
      <c r="P448" s="66"/>
      <c r="Q448" s="177" t="str">
        <f ca="1">IF(P448="","", INDIRECT("base!"&amp;ADDRESS(MATCH(CONCATENATE(N448,"|",P448),base!$G$2:'base'!$G$1817,0)+1,6,4)))</f>
        <v/>
      </c>
      <c r="R448" s="66" t="s">
        <v>3691</v>
      </c>
    </row>
    <row r="449" spans="1:18" ht="38.25" x14ac:dyDescent="0.25">
      <c r="A449" s="164">
        <v>1</v>
      </c>
      <c r="B449" s="176">
        <f>IF(AND(G449&lt;&gt;"",H449&gt;0,I449&lt;&gt;"",J449&lt;&gt;0,K449&lt;&gt;0),COUNT($B$11:B448)+1,"")</f>
        <v>438</v>
      </c>
      <c r="C449" s="188" t="s">
        <v>4953</v>
      </c>
      <c r="D449" s="188" t="s">
        <v>3776</v>
      </c>
      <c r="E449" s="197">
        <v>97668</v>
      </c>
      <c r="F449" s="179">
        <v>45541</v>
      </c>
      <c r="G449" s="189" t="s">
        <v>4047</v>
      </c>
      <c r="H449" s="180">
        <v>6.6</v>
      </c>
      <c r="I449" s="196" t="s">
        <v>3694</v>
      </c>
      <c r="J449" s="181">
        <v>19.059999999999999</v>
      </c>
      <c r="K449" s="154">
        <f t="shared" si="7"/>
        <v>125.8</v>
      </c>
      <c r="L449" s="146">
        <v>0.21249999999999999</v>
      </c>
      <c r="M449" s="146">
        <v>1.1288</v>
      </c>
      <c r="N449" s="72"/>
      <c r="O449" s="177" t="str">
        <f ca="1">IF(N449="","", INDIRECT("base!"&amp;ADDRESS(MATCH(N449,base!$C$2:'base'!$C$133,0)+1,4,4)))</f>
        <v/>
      </c>
      <c r="P449" s="66"/>
      <c r="Q449" s="177" t="str">
        <f ca="1">IF(P449="","", INDIRECT("base!"&amp;ADDRESS(MATCH(CONCATENATE(N449,"|",P449),base!$G$2:'base'!$G$1817,0)+1,6,4)))</f>
        <v/>
      </c>
      <c r="R449" s="66" t="s">
        <v>3691</v>
      </c>
    </row>
    <row r="450" spans="1:18" ht="38.25" x14ac:dyDescent="0.25">
      <c r="A450" s="164">
        <v>1</v>
      </c>
      <c r="B450" s="176">
        <f>IF(AND(G450&lt;&gt;"",H450&gt;0,I450&lt;&gt;"",J450&lt;&gt;0,K450&lt;&gt;0),COUNT($B$11:B449)+1,"")</f>
        <v>439</v>
      </c>
      <c r="C450" s="188" t="s">
        <v>4954</v>
      </c>
      <c r="D450" s="188" t="s">
        <v>3776</v>
      </c>
      <c r="E450" s="197">
        <v>91860</v>
      </c>
      <c r="F450" s="179">
        <v>45542</v>
      </c>
      <c r="G450" s="189" t="s">
        <v>4759</v>
      </c>
      <c r="H450" s="180">
        <v>3.7</v>
      </c>
      <c r="I450" s="196" t="s">
        <v>3694</v>
      </c>
      <c r="J450" s="181">
        <v>18.18</v>
      </c>
      <c r="K450" s="154">
        <f t="shared" si="7"/>
        <v>67.27</v>
      </c>
      <c r="L450" s="146">
        <v>0.21249999999999999</v>
      </c>
      <c r="M450" s="146">
        <v>1.1288</v>
      </c>
      <c r="N450" s="72"/>
      <c r="O450" s="177" t="str">
        <f ca="1">IF(N450="","", INDIRECT("base!"&amp;ADDRESS(MATCH(N450,base!$C$2:'base'!$C$133,0)+1,4,4)))</f>
        <v/>
      </c>
      <c r="P450" s="66"/>
      <c r="Q450" s="177" t="str">
        <f ca="1">IF(P450="","", INDIRECT("base!"&amp;ADDRESS(MATCH(CONCATENATE(N450,"|",P450),base!$G$2:'base'!$G$1817,0)+1,6,4)))</f>
        <v/>
      </c>
      <c r="R450" s="66" t="s">
        <v>3691</v>
      </c>
    </row>
    <row r="451" spans="1:18" ht="38.25" x14ac:dyDescent="0.25">
      <c r="A451" s="164">
        <v>1</v>
      </c>
      <c r="B451" s="176">
        <f>IF(AND(G451&lt;&gt;"",H451&gt;0,I451&lt;&gt;"",J451&lt;&gt;0,K451&lt;&gt;0),COUNT($B$11:B450)+1,"")</f>
        <v>440</v>
      </c>
      <c r="C451" s="188" t="s">
        <v>4955</v>
      </c>
      <c r="D451" s="188" t="s">
        <v>3776</v>
      </c>
      <c r="E451" s="197">
        <v>91857</v>
      </c>
      <c r="F451" s="179">
        <v>45543</v>
      </c>
      <c r="G451" s="189" t="s">
        <v>4761</v>
      </c>
      <c r="H451" s="180">
        <v>18.350000000000001</v>
      </c>
      <c r="I451" s="196" t="s">
        <v>3694</v>
      </c>
      <c r="J451" s="181">
        <v>21.71</v>
      </c>
      <c r="K451" s="154">
        <f t="shared" si="7"/>
        <v>398.38</v>
      </c>
      <c r="L451" s="146">
        <v>0.21249999999999999</v>
      </c>
      <c r="M451" s="146">
        <v>1.1288</v>
      </c>
      <c r="N451" s="72"/>
      <c r="O451" s="177" t="str">
        <f ca="1">IF(N451="","", INDIRECT("base!"&amp;ADDRESS(MATCH(N451,base!$C$2:'base'!$C$133,0)+1,4,4)))</f>
        <v/>
      </c>
      <c r="P451" s="66"/>
      <c r="Q451" s="177" t="str">
        <f ca="1">IF(P451="","", INDIRECT("base!"&amp;ADDRESS(MATCH(CONCATENATE(N451,"|",P451),base!$G$2:'base'!$G$1817,0)+1,6,4)))</f>
        <v/>
      </c>
      <c r="R451" s="66" t="s">
        <v>3691</v>
      </c>
    </row>
    <row r="452" spans="1:18" ht="38.25" x14ac:dyDescent="0.25">
      <c r="A452" s="164">
        <v>1</v>
      </c>
      <c r="B452" s="176">
        <f>IF(AND(G452&lt;&gt;"",H452&gt;0,I452&lt;&gt;"",J452&lt;&gt;0,K452&lt;&gt;0),COUNT($B$11:B451)+1,"")</f>
        <v>441</v>
      </c>
      <c r="C452" s="188" t="s">
        <v>4956</v>
      </c>
      <c r="D452" s="188" t="s">
        <v>3776</v>
      </c>
      <c r="E452" s="197">
        <v>91855</v>
      </c>
      <c r="F452" s="179">
        <v>45544</v>
      </c>
      <c r="G452" s="189" t="s">
        <v>4765</v>
      </c>
      <c r="H452" s="180">
        <v>266.85000000000002</v>
      </c>
      <c r="I452" s="196" t="s">
        <v>3694</v>
      </c>
      <c r="J452" s="181">
        <v>15.02</v>
      </c>
      <c r="K452" s="154">
        <f t="shared" si="7"/>
        <v>4008.09</v>
      </c>
      <c r="L452" s="146">
        <v>0.21249999999999999</v>
      </c>
      <c r="M452" s="146">
        <v>1.1288</v>
      </c>
      <c r="N452" s="72"/>
      <c r="O452" s="177" t="str">
        <f ca="1">IF(N452="","", INDIRECT("base!"&amp;ADDRESS(MATCH(N452,base!$C$2:'base'!$C$133,0)+1,4,4)))</f>
        <v/>
      </c>
      <c r="P452" s="66"/>
      <c r="Q452" s="177" t="str">
        <f ca="1">IF(P452="","", INDIRECT("base!"&amp;ADDRESS(MATCH(CONCATENATE(N452,"|",P452),base!$G$2:'base'!$G$1817,0)+1,6,4)))</f>
        <v/>
      </c>
      <c r="R452" s="66" t="s">
        <v>3691</v>
      </c>
    </row>
    <row r="453" spans="1:18" ht="38.25" x14ac:dyDescent="0.25">
      <c r="A453" s="164">
        <v>1</v>
      </c>
      <c r="B453" s="176">
        <f>IF(AND(G453&lt;&gt;"",H453&gt;0,I453&lt;&gt;"",J453&lt;&gt;0,K453&lt;&gt;0),COUNT($B$11:B452)+1,"")</f>
        <v>442</v>
      </c>
      <c r="C453" s="188" t="s">
        <v>4957</v>
      </c>
      <c r="D453" s="188" t="s">
        <v>3776</v>
      </c>
      <c r="E453" s="197">
        <v>97667</v>
      </c>
      <c r="F453" s="179">
        <v>45545</v>
      </c>
      <c r="G453" s="189" t="s">
        <v>4046</v>
      </c>
      <c r="H453" s="180">
        <v>9.9900000000000003E-2</v>
      </c>
      <c r="I453" s="196" t="s">
        <v>3694</v>
      </c>
      <c r="J453" s="181">
        <v>13.34</v>
      </c>
      <c r="K453" s="154">
        <f t="shared" si="7"/>
        <v>1.33</v>
      </c>
      <c r="L453" s="146">
        <v>0.21249999999999999</v>
      </c>
      <c r="M453" s="146">
        <v>1.1288</v>
      </c>
      <c r="N453" s="72"/>
      <c r="O453" s="177" t="str">
        <f ca="1">IF(N453="","", INDIRECT("base!"&amp;ADDRESS(MATCH(N453,base!$C$2:'base'!$C$133,0)+1,4,4)))</f>
        <v/>
      </c>
      <c r="P453" s="66"/>
      <c r="Q453" s="177" t="str">
        <f ca="1">IF(P453="","", INDIRECT("base!"&amp;ADDRESS(MATCH(CONCATENATE(N453,"|",P453),base!$G$2:'base'!$G$1817,0)+1,6,4)))</f>
        <v/>
      </c>
      <c r="R453" s="66" t="s">
        <v>3691</v>
      </c>
    </row>
    <row r="454" spans="1:18" ht="38.25" x14ac:dyDescent="0.25">
      <c r="A454" s="164">
        <v>1</v>
      </c>
      <c r="B454" s="176">
        <f>IF(AND(G454&lt;&gt;"",H454&gt;0,I454&lt;&gt;"",J454&lt;&gt;0,K454&lt;&gt;0),COUNT($B$11:B453)+1,"")</f>
        <v>443</v>
      </c>
      <c r="C454" s="188" t="s">
        <v>4958</v>
      </c>
      <c r="D454" s="188" t="s">
        <v>3776</v>
      </c>
      <c r="E454" s="197">
        <v>91873</v>
      </c>
      <c r="F454" s="179">
        <v>45546</v>
      </c>
      <c r="G454" s="189" t="s">
        <v>4959</v>
      </c>
      <c r="H454" s="180">
        <v>3</v>
      </c>
      <c r="I454" s="196" t="s">
        <v>3694</v>
      </c>
      <c r="J454" s="181">
        <v>24.89</v>
      </c>
      <c r="K454" s="154">
        <f t="shared" si="7"/>
        <v>74.67</v>
      </c>
      <c r="L454" s="146">
        <v>0.21249999999999999</v>
      </c>
      <c r="M454" s="146">
        <v>1.1288</v>
      </c>
      <c r="N454" s="72"/>
      <c r="O454" s="177" t="str">
        <f ca="1">IF(N454="","", INDIRECT("base!"&amp;ADDRESS(MATCH(N454,base!$C$2:'base'!$C$133,0)+1,4,4)))</f>
        <v/>
      </c>
      <c r="P454" s="66"/>
      <c r="Q454" s="177" t="str">
        <f ca="1">IF(P454="","", INDIRECT("base!"&amp;ADDRESS(MATCH(CONCATENATE(N454,"|",P454),base!$G$2:'base'!$G$1817,0)+1,6,4)))</f>
        <v/>
      </c>
      <c r="R454" s="66" t="s">
        <v>3691</v>
      </c>
    </row>
    <row r="455" spans="1:18" ht="38.25" x14ac:dyDescent="0.25">
      <c r="A455" s="164">
        <v>1</v>
      </c>
      <c r="B455" s="176">
        <f>IF(AND(G455&lt;&gt;"",H455&gt;0,I455&lt;&gt;"",J455&lt;&gt;0,K455&lt;&gt;0),COUNT($B$11:B454)+1,"")</f>
        <v>444</v>
      </c>
      <c r="C455" s="188" t="s">
        <v>4960</v>
      </c>
      <c r="D455" s="188" t="s">
        <v>3776</v>
      </c>
      <c r="E455" s="197">
        <v>91872</v>
      </c>
      <c r="F455" s="179">
        <v>45547</v>
      </c>
      <c r="G455" s="189" t="s">
        <v>4771</v>
      </c>
      <c r="H455" s="180">
        <v>9</v>
      </c>
      <c r="I455" s="196" t="s">
        <v>3694</v>
      </c>
      <c r="J455" s="181">
        <v>25.06</v>
      </c>
      <c r="K455" s="154">
        <f t="shared" si="7"/>
        <v>225.54</v>
      </c>
      <c r="L455" s="146">
        <v>0.21249999999999999</v>
      </c>
      <c r="M455" s="146">
        <v>1.1288</v>
      </c>
      <c r="N455" s="72"/>
      <c r="O455" s="177" t="str">
        <f ca="1">IF(N455="","", INDIRECT("base!"&amp;ADDRESS(MATCH(N455,base!$C$2:'base'!$C$133,0)+1,4,4)))</f>
        <v/>
      </c>
      <c r="P455" s="66"/>
      <c r="Q455" s="177" t="str">
        <f ca="1">IF(P455="","", INDIRECT("base!"&amp;ADDRESS(MATCH(CONCATENATE(N455,"|",P455),base!$G$2:'base'!$G$1817,0)+1,6,4)))</f>
        <v/>
      </c>
      <c r="R455" s="66" t="s">
        <v>3691</v>
      </c>
    </row>
    <row r="456" spans="1:18" ht="38.25" x14ac:dyDescent="0.25">
      <c r="A456" s="164">
        <v>1</v>
      </c>
      <c r="B456" s="176">
        <f>IF(AND(G456&lt;&gt;"",H456&gt;0,I456&lt;&gt;"",J456&lt;&gt;0,K456&lt;&gt;0),COUNT($B$11:B455)+1,"")</f>
        <v>445</v>
      </c>
      <c r="C456" s="188" t="s">
        <v>4961</v>
      </c>
      <c r="D456" s="188" t="s">
        <v>3776</v>
      </c>
      <c r="E456" s="197">
        <v>93008</v>
      </c>
      <c r="F456" s="179">
        <v>45536</v>
      </c>
      <c r="G456" s="189" t="s">
        <v>4962</v>
      </c>
      <c r="H456" s="180">
        <v>12</v>
      </c>
      <c r="I456" s="196" t="s">
        <v>3694</v>
      </c>
      <c r="J456" s="181">
        <v>26.42</v>
      </c>
      <c r="K456" s="154">
        <f t="shared" si="7"/>
        <v>317.04000000000002</v>
      </c>
      <c r="L456" s="146">
        <v>0.21249999999999999</v>
      </c>
      <c r="M456" s="146">
        <v>1.1288</v>
      </c>
      <c r="N456" s="72"/>
      <c r="O456" s="177" t="str">
        <f ca="1">IF(N456="","", INDIRECT("base!"&amp;ADDRESS(MATCH(N456,base!$C$2:'base'!$C$133,0)+1,4,4)))</f>
        <v/>
      </c>
      <c r="P456" s="66"/>
      <c r="Q456" s="177" t="str">
        <f ca="1">IF(P456="","", INDIRECT("base!"&amp;ADDRESS(MATCH(CONCATENATE(N456,"|",P456),base!$G$2:'base'!$G$1817,0)+1,6,4)))</f>
        <v/>
      </c>
      <c r="R456" s="66" t="s">
        <v>3691</v>
      </c>
    </row>
    <row r="457" spans="1:18" ht="38.25" x14ac:dyDescent="0.25">
      <c r="A457" s="164">
        <v>1</v>
      </c>
      <c r="B457" s="176">
        <f>IF(AND(G457&lt;&gt;"",H457&gt;0,I457&lt;&gt;"",J457&lt;&gt;0,K457&lt;&gt;0),COUNT($B$11:B456)+1,"")</f>
        <v>446</v>
      </c>
      <c r="C457" s="188" t="s">
        <v>4963</v>
      </c>
      <c r="D457" s="188" t="s">
        <v>3776</v>
      </c>
      <c r="E457" s="197">
        <v>93009</v>
      </c>
      <c r="F457" s="179">
        <v>45537</v>
      </c>
      <c r="G457" s="189" t="s">
        <v>4964</v>
      </c>
      <c r="H457" s="180">
        <v>12</v>
      </c>
      <c r="I457" s="196" t="s">
        <v>3694</v>
      </c>
      <c r="J457" s="181">
        <v>39.57</v>
      </c>
      <c r="K457" s="154">
        <f t="shared" si="7"/>
        <v>474.84</v>
      </c>
      <c r="L457" s="146">
        <v>0.21249999999999999</v>
      </c>
      <c r="M457" s="146">
        <v>1.1288</v>
      </c>
      <c r="N457" s="72"/>
      <c r="O457" s="177" t="str">
        <f ca="1">IF(N457="","", INDIRECT("base!"&amp;ADDRESS(MATCH(N457,base!$C$2:'base'!$C$133,0)+1,4,4)))</f>
        <v/>
      </c>
      <c r="P457" s="66"/>
      <c r="Q457" s="177" t="str">
        <f ca="1">IF(P457="","", INDIRECT("base!"&amp;ADDRESS(MATCH(CONCATENATE(N457,"|",P457),base!$G$2:'base'!$G$1817,0)+1,6,4)))</f>
        <v/>
      </c>
      <c r="R457" s="66" t="s">
        <v>3691</v>
      </c>
    </row>
    <row r="458" spans="1:18" ht="38.25" x14ac:dyDescent="0.25">
      <c r="A458" s="164">
        <v>1</v>
      </c>
      <c r="B458" s="176">
        <f>IF(AND(G458&lt;&gt;"",H458&gt;0,I458&lt;&gt;"",J458&lt;&gt;0,K458&lt;&gt;0),COUNT($B$11:B457)+1,"")</f>
        <v>447</v>
      </c>
      <c r="C458" s="188" t="s">
        <v>4965</v>
      </c>
      <c r="D458" s="188" t="s">
        <v>3776</v>
      </c>
      <c r="E458" s="197">
        <v>91871</v>
      </c>
      <c r="F458" s="179">
        <v>45538</v>
      </c>
      <c r="G458" s="189" t="s">
        <v>4777</v>
      </c>
      <c r="H458" s="180">
        <v>180</v>
      </c>
      <c r="I458" s="196" t="s">
        <v>3694</v>
      </c>
      <c r="J458" s="181">
        <v>19.399999999999999</v>
      </c>
      <c r="K458" s="154">
        <f t="shared" si="7"/>
        <v>3492</v>
      </c>
      <c r="L458" s="146">
        <v>0.21249999999999999</v>
      </c>
      <c r="M458" s="146">
        <v>1.1288</v>
      </c>
      <c r="N458" s="72"/>
      <c r="O458" s="177" t="str">
        <f ca="1">IF(N458="","", INDIRECT("base!"&amp;ADDRESS(MATCH(N458,base!$C$2:'base'!$C$133,0)+1,4,4)))</f>
        <v/>
      </c>
      <c r="P458" s="66"/>
      <c r="Q458" s="177" t="str">
        <f ca="1">IF(P458="","", INDIRECT("base!"&amp;ADDRESS(MATCH(CONCATENATE(N458,"|",P458),base!$G$2:'base'!$G$1817,0)+1,6,4)))</f>
        <v/>
      </c>
      <c r="R458" s="66" t="s">
        <v>3691</v>
      </c>
    </row>
    <row r="459" spans="1:18" ht="38.25" x14ac:dyDescent="0.25">
      <c r="A459" s="164">
        <v>1</v>
      </c>
      <c r="B459" s="176">
        <f>IF(AND(G459&lt;&gt;"",H459&gt;0,I459&lt;&gt;"",J459&lt;&gt;0,K459&lt;&gt;0),COUNT($B$11:B458)+1,"")</f>
        <v>448</v>
      </c>
      <c r="C459" s="188" t="s">
        <v>4966</v>
      </c>
      <c r="D459" s="188" t="s">
        <v>3776</v>
      </c>
      <c r="E459" s="197">
        <v>91920</v>
      </c>
      <c r="F459" s="179">
        <v>45539</v>
      </c>
      <c r="G459" s="189" t="s">
        <v>4779</v>
      </c>
      <c r="H459" s="180">
        <v>2</v>
      </c>
      <c r="I459" s="186" t="s">
        <v>3701</v>
      </c>
      <c r="J459" s="181">
        <v>30.8</v>
      </c>
      <c r="K459" s="154">
        <f t="shared" si="7"/>
        <v>61.6</v>
      </c>
      <c r="L459" s="146">
        <v>0.21249999999999999</v>
      </c>
      <c r="M459" s="146">
        <v>1.1288</v>
      </c>
      <c r="N459" s="72"/>
      <c r="O459" s="177" t="str">
        <f ca="1">IF(N459="","", INDIRECT("base!"&amp;ADDRESS(MATCH(N459,base!$C$2:'base'!$C$133,0)+1,4,4)))</f>
        <v/>
      </c>
      <c r="P459" s="66"/>
      <c r="Q459" s="177" t="str">
        <f ca="1">IF(P459="","", INDIRECT("base!"&amp;ADDRESS(MATCH(CONCATENATE(N459,"|",P459),base!$G$2:'base'!$G$1817,0)+1,6,4)))</f>
        <v/>
      </c>
      <c r="R459" s="66" t="s">
        <v>3691</v>
      </c>
    </row>
    <row r="460" spans="1:18" ht="38.25" x14ac:dyDescent="0.25">
      <c r="A460" s="164">
        <v>1</v>
      </c>
      <c r="B460" s="176">
        <f>IF(AND(G460&lt;&gt;"",H460&gt;0,I460&lt;&gt;"",J460&lt;&gt;0,K460&lt;&gt;0),COUNT($B$11:B459)+1,"")</f>
        <v>449</v>
      </c>
      <c r="C460" s="188" t="s">
        <v>4967</v>
      </c>
      <c r="D460" s="188" t="s">
        <v>3776</v>
      </c>
      <c r="E460" s="197">
        <v>91917</v>
      </c>
      <c r="F460" s="179">
        <v>45540</v>
      </c>
      <c r="G460" s="189" t="s">
        <v>4781</v>
      </c>
      <c r="H460" s="180">
        <v>2</v>
      </c>
      <c r="I460" s="186" t="s">
        <v>3701</v>
      </c>
      <c r="J460" s="181">
        <v>27.59</v>
      </c>
      <c r="K460" s="154">
        <f t="shared" si="7"/>
        <v>55.18</v>
      </c>
      <c r="L460" s="146">
        <v>0.21249999999999999</v>
      </c>
      <c r="M460" s="146">
        <v>1.1288</v>
      </c>
      <c r="N460" s="72"/>
      <c r="O460" s="177" t="str">
        <f ca="1">IF(N460="","", INDIRECT("base!"&amp;ADDRESS(MATCH(N460,base!$C$2:'base'!$C$133,0)+1,4,4)))</f>
        <v/>
      </c>
      <c r="P460" s="66"/>
      <c r="Q460" s="177" t="str">
        <f ca="1">IF(P460="","", INDIRECT("base!"&amp;ADDRESS(MATCH(CONCATENATE(N460,"|",P460),base!$G$2:'base'!$G$1817,0)+1,6,4)))</f>
        <v/>
      </c>
      <c r="R460" s="66" t="s">
        <v>3691</v>
      </c>
    </row>
    <row r="461" spans="1:18" ht="38.25" x14ac:dyDescent="0.25">
      <c r="A461" s="164">
        <v>1</v>
      </c>
      <c r="B461" s="176">
        <f>IF(AND(G461&lt;&gt;"",H461&gt;0,I461&lt;&gt;"",J461&lt;&gt;0,K461&lt;&gt;0),COUNT($B$11:B460)+1,"")</f>
        <v>450</v>
      </c>
      <c r="C461" s="188" t="s">
        <v>4968</v>
      </c>
      <c r="D461" s="188" t="s">
        <v>3776</v>
      </c>
      <c r="E461" s="197">
        <v>93020</v>
      </c>
      <c r="F461" s="179">
        <v>45541</v>
      </c>
      <c r="G461" s="189" t="s">
        <v>4969</v>
      </c>
      <c r="H461" s="180">
        <v>2</v>
      </c>
      <c r="I461" s="186" t="s">
        <v>3701</v>
      </c>
      <c r="J461" s="181">
        <v>38.64</v>
      </c>
      <c r="K461" s="154">
        <f t="shared" si="7"/>
        <v>77.28</v>
      </c>
      <c r="L461" s="146">
        <v>0.21249999999999999</v>
      </c>
      <c r="M461" s="146">
        <v>1.1288</v>
      </c>
      <c r="N461" s="72"/>
      <c r="O461" s="177" t="str">
        <f ca="1">IF(N461="","", INDIRECT("base!"&amp;ADDRESS(MATCH(N461,base!$C$2:'base'!$C$133,0)+1,4,4)))</f>
        <v/>
      </c>
      <c r="P461" s="66"/>
      <c r="Q461" s="177" t="str">
        <f ca="1">IF(P461="","", INDIRECT("base!"&amp;ADDRESS(MATCH(CONCATENATE(N461,"|",P461),base!$G$2:'base'!$G$1817,0)+1,6,4)))</f>
        <v/>
      </c>
      <c r="R461" s="66" t="s">
        <v>3691</v>
      </c>
    </row>
    <row r="462" spans="1:18" ht="38.25" x14ac:dyDescent="0.25">
      <c r="A462" s="164">
        <v>1</v>
      </c>
      <c r="B462" s="176">
        <f>IF(AND(G462&lt;&gt;"",H462&gt;0,I462&lt;&gt;"",J462&lt;&gt;0,K462&lt;&gt;0),COUNT($B$11:B461)+1,"")</f>
        <v>451</v>
      </c>
      <c r="C462" s="188" t="s">
        <v>4970</v>
      </c>
      <c r="D462" s="188" t="s">
        <v>3776</v>
      </c>
      <c r="E462" s="197">
        <v>91914</v>
      </c>
      <c r="F462" s="179">
        <v>45542</v>
      </c>
      <c r="G462" s="189" t="s">
        <v>4787</v>
      </c>
      <c r="H462" s="180">
        <v>116</v>
      </c>
      <c r="I462" s="186" t="s">
        <v>3701</v>
      </c>
      <c r="J462" s="181">
        <v>23.42</v>
      </c>
      <c r="K462" s="154">
        <f t="shared" si="7"/>
        <v>2716.72</v>
      </c>
      <c r="L462" s="146">
        <v>0.21249999999999999</v>
      </c>
      <c r="M462" s="146">
        <v>1.1288</v>
      </c>
      <c r="N462" s="72"/>
      <c r="O462" s="177" t="str">
        <f ca="1">IF(N462="","", INDIRECT("base!"&amp;ADDRESS(MATCH(N462,base!$C$2:'base'!$C$133,0)+1,4,4)))</f>
        <v/>
      </c>
      <c r="P462" s="66"/>
      <c r="Q462" s="177" t="str">
        <f ca="1">IF(P462="","", INDIRECT("base!"&amp;ADDRESS(MATCH(CONCATENATE(N462,"|",P462),base!$G$2:'base'!$G$1817,0)+1,6,4)))</f>
        <v/>
      </c>
      <c r="R462" s="66" t="s">
        <v>3691</v>
      </c>
    </row>
    <row r="463" spans="1:18" ht="38.25" x14ac:dyDescent="0.25">
      <c r="A463" s="164">
        <v>1</v>
      </c>
      <c r="B463" s="176">
        <f>IF(AND(G463&lt;&gt;"",H463&gt;0,I463&lt;&gt;"",J463&lt;&gt;0,K463&lt;&gt;0),COUNT($B$11:B462)+1,"")</f>
        <v>452</v>
      </c>
      <c r="C463" s="188" t="s">
        <v>4971</v>
      </c>
      <c r="D463" s="188" t="s">
        <v>3776</v>
      </c>
      <c r="E463" s="197">
        <v>91886</v>
      </c>
      <c r="F463" s="179">
        <v>45543</v>
      </c>
      <c r="G463" s="189" t="s">
        <v>4791</v>
      </c>
      <c r="H463" s="180">
        <v>4</v>
      </c>
      <c r="I463" s="186" t="s">
        <v>3701</v>
      </c>
      <c r="J463" s="181">
        <v>19.809999999999999</v>
      </c>
      <c r="K463" s="154">
        <f t="shared" si="7"/>
        <v>79.239999999999995</v>
      </c>
      <c r="L463" s="146">
        <v>0.21249999999999999</v>
      </c>
      <c r="M463" s="146">
        <v>1.1288</v>
      </c>
      <c r="N463" s="72"/>
      <c r="O463" s="177" t="str">
        <f ca="1">IF(N463="","", INDIRECT("base!"&amp;ADDRESS(MATCH(N463,base!$C$2:'base'!$C$133,0)+1,4,4)))</f>
        <v/>
      </c>
      <c r="P463" s="66"/>
      <c r="Q463" s="177" t="str">
        <f ca="1">IF(P463="","", INDIRECT("base!"&amp;ADDRESS(MATCH(CONCATENATE(N463,"|",P463),base!$G$2:'base'!$G$1817,0)+1,6,4)))</f>
        <v/>
      </c>
      <c r="R463" s="66" t="s">
        <v>3691</v>
      </c>
    </row>
    <row r="464" spans="1:18" ht="38.25" x14ac:dyDescent="0.25">
      <c r="A464" s="164">
        <v>1</v>
      </c>
      <c r="B464" s="176">
        <f>IF(AND(G464&lt;&gt;"",H464&gt;0,I464&lt;&gt;"",J464&lt;&gt;0,K464&lt;&gt;0),COUNT($B$11:B463)+1,"")</f>
        <v>453</v>
      </c>
      <c r="C464" s="188" t="s">
        <v>4972</v>
      </c>
      <c r="D464" s="188" t="s">
        <v>3776</v>
      </c>
      <c r="E464" s="197">
        <v>91885</v>
      </c>
      <c r="F464" s="179">
        <v>45544</v>
      </c>
      <c r="G464" s="189" t="s">
        <v>4793</v>
      </c>
      <c r="H464" s="180">
        <v>4</v>
      </c>
      <c r="I464" s="186" t="s">
        <v>3701</v>
      </c>
      <c r="J464" s="181">
        <v>16.84</v>
      </c>
      <c r="K464" s="154">
        <f t="shared" si="7"/>
        <v>67.36</v>
      </c>
      <c r="L464" s="146">
        <v>0.21249999999999999</v>
      </c>
      <c r="M464" s="146">
        <v>1.1288</v>
      </c>
      <c r="N464" s="72"/>
      <c r="O464" s="177" t="str">
        <f ca="1">IF(N464="","", INDIRECT("base!"&amp;ADDRESS(MATCH(N464,base!$C$2:'base'!$C$133,0)+1,4,4)))</f>
        <v/>
      </c>
      <c r="P464" s="66"/>
      <c r="Q464" s="177" t="str">
        <f ca="1">IF(P464="","", INDIRECT("base!"&amp;ADDRESS(MATCH(CONCATENATE(N464,"|",P464),base!$G$2:'base'!$G$1817,0)+1,6,4)))</f>
        <v/>
      </c>
      <c r="R464" s="66" t="s">
        <v>3691</v>
      </c>
    </row>
    <row r="465" spans="1:18" ht="38.25" x14ac:dyDescent="0.25">
      <c r="A465" s="164">
        <v>1</v>
      </c>
      <c r="B465" s="176">
        <f>IF(AND(G465&lt;&gt;"",H465&gt;0,I465&lt;&gt;"",J465&lt;&gt;0,K465&lt;&gt;0),COUNT($B$11:B464)+1,"")</f>
        <v>454</v>
      </c>
      <c r="C465" s="188" t="s">
        <v>4973</v>
      </c>
      <c r="D465" s="188" t="s">
        <v>3776</v>
      </c>
      <c r="E465" s="197">
        <v>93014</v>
      </c>
      <c r="F465" s="179">
        <v>45545</v>
      </c>
      <c r="G465" s="189" t="s">
        <v>4974</v>
      </c>
      <c r="H465" s="180">
        <v>4</v>
      </c>
      <c r="I465" s="186" t="s">
        <v>3701</v>
      </c>
      <c r="J465" s="181">
        <v>24.32</v>
      </c>
      <c r="K465" s="154">
        <f t="shared" si="7"/>
        <v>97.28</v>
      </c>
      <c r="L465" s="146">
        <v>0.21249999999999999</v>
      </c>
      <c r="M465" s="146">
        <v>1.1288</v>
      </c>
      <c r="N465" s="72"/>
      <c r="O465" s="177" t="str">
        <f ca="1">IF(N465="","", INDIRECT("base!"&amp;ADDRESS(MATCH(N465,base!$C$2:'base'!$C$133,0)+1,4,4)))</f>
        <v/>
      </c>
      <c r="P465" s="66"/>
      <c r="Q465" s="177" t="str">
        <f ca="1">IF(P465="","", INDIRECT("base!"&amp;ADDRESS(MATCH(CONCATENATE(N465,"|",P465),base!$G$2:'base'!$G$1817,0)+1,6,4)))</f>
        <v/>
      </c>
      <c r="R465" s="66" t="s">
        <v>3691</v>
      </c>
    </row>
    <row r="466" spans="1:18" ht="38.25" x14ac:dyDescent="0.25">
      <c r="A466" s="164">
        <v>1</v>
      </c>
      <c r="B466" s="176">
        <f>IF(AND(G466&lt;&gt;"",H466&gt;0,I466&lt;&gt;"",J466&lt;&gt;0,K466&lt;&gt;0),COUNT($B$11:B465)+1,"")</f>
        <v>455</v>
      </c>
      <c r="C466" s="188" t="s">
        <v>4975</v>
      </c>
      <c r="D466" s="188" t="s">
        <v>3776</v>
      </c>
      <c r="E466" s="197">
        <v>91884</v>
      </c>
      <c r="F466" s="179">
        <v>45546</v>
      </c>
      <c r="G466" s="189" t="s">
        <v>4797</v>
      </c>
      <c r="H466" s="180">
        <v>152</v>
      </c>
      <c r="I466" s="186" t="s">
        <v>3701</v>
      </c>
      <c r="J466" s="181">
        <v>14.74</v>
      </c>
      <c r="K466" s="154">
        <f t="shared" si="7"/>
        <v>2240.48</v>
      </c>
      <c r="L466" s="146">
        <v>0.21249999999999999</v>
      </c>
      <c r="M466" s="146">
        <v>1.1288</v>
      </c>
      <c r="N466" s="72"/>
      <c r="O466" s="177" t="str">
        <f ca="1">IF(N466="","", INDIRECT("base!"&amp;ADDRESS(MATCH(N466,base!$C$2:'base'!$C$133,0)+1,4,4)))</f>
        <v/>
      </c>
      <c r="P466" s="66"/>
      <c r="Q466" s="177" t="str">
        <f ca="1">IF(P466="","", INDIRECT("base!"&amp;ADDRESS(MATCH(CONCATENATE(N466,"|",P466),base!$G$2:'base'!$G$1817,0)+1,6,4)))</f>
        <v/>
      </c>
      <c r="R466" s="66" t="s">
        <v>3691</v>
      </c>
    </row>
    <row r="467" spans="1:18" ht="25.5" x14ac:dyDescent="0.25">
      <c r="A467" s="164">
        <v>1</v>
      </c>
      <c r="B467" s="176">
        <f>IF(AND(G467&lt;&gt;"",H467&gt;0,I467&lt;&gt;"",J467&lt;&gt;0,K467&lt;&gt;0),COUNT($B$11:B466)+1,"")</f>
        <v>456</v>
      </c>
      <c r="C467" s="199" t="s">
        <v>4976</v>
      </c>
      <c r="D467" s="188" t="s">
        <v>3800</v>
      </c>
      <c r="E467" s="200" t="s">
        <v>4977</v>
      </c>
      <c r="F467" s="179">
        <v>45547</v>
      </c>
      <c r="G467" s="198" t="s">
        <v>4978</v>
      </c>
      <c r="H467" s="180">
        <v>1</v>
      </c>
      <c r="I467" s="186" t="s">
        <v>3701</v>
      </c>
      <c r="J467" s="181">
        <v>56.26</v>
      </c>
      <c r="K467" s="154">
        <f t="shared" si="7"/>
        <v>56.26</v>
      </c>
      <c r="L467" s="146">
        <v>0.21249999999999999</v>
      </c>
      <c r="M467" s="146">
        <v>1.1288</v>
      </c>
      <c r="N467" s="72"/>
      <c r="O467" s="177" t="str">
        <f ca="1">IF(N467="","", INDIRECT("base!"&amp;ADDRESS(MATCH(N467,base!$C$2:'base'!$C$133,0)+1,4,4)))</f>
        <v/>
      </c>
      <c r="P467" s="66"/>
      <c r="Q467" s="177" t="str">
        <f ca="1">IF(P467="","", INDIRECT("base!"&amp;ADDRESS(MATCH(CONCATENATE(N467,"|",P467),base!$G$2:'base'!$G$1817,0)+1,6,4)))</f>
        <v/>
      </c>
      <c r="R467" s="66" t="s">
        <v>3691</v>
      </c>
    </row>
    <row r="468" spans="1:18" ht="25.5" x14ac:dyDescent="0.25">
      <c r="A468" s="164">
        <v>1</v>
      </c>
      <c r="B468" s="176">
        <f>IF(AND(G468&lt;&gt;"",H468&gt;0,I468&lt;&gt;"",J468&lt;&gt;0,K468&lt;&gt;0),COUNT($B$11:B467)+1,"")</f>
        <v>457</v>
      </c>
      <c r="C468" s="199" t="s">
        <v>4979</v>
      </c>
      <c r="D468" s="188" t="s">
        <v>3800</v>
      </c>
      <c r="E468" s="200" t="s">
        <v>4980</v>
      </c>
      <c r="F468" s="179">
        <v>45536</v>
      </c>
      <c r="G468" s="198" t="s">
        <v>4981</v>
      </c>
      <c r="H468" s="180">
        <v>5</v>
      </c>
      <c r="I468" s="186" t="s">
        <v>3701</v>
      </c>
      <c r="J468" s="181">
        <v>40.04</v>
      </c>
      <c r="K468" s="154">
        <f t="shared" si="7"/>
        <v>200.2</v>
      </c>
      <c r="L468" s="146">
        <v>0.21249999999999999</v>
      </c>
      <c r="M468" s="146">
        <v>1.1288</v>
      </c>
      <c r="N468" s="72"/>
      <c r="O468" s="177" t="str">
        <f ca="1">IF(N468="","", INDIRECT("base!"&amp;ADDRESS(MATCH(N468,base!$C$2:'base'!$C$133,0)+1,4,4)))</f>
        <v/>
      </c>
      <c r="P468" s="66"/>
      <c r="Q468" s="177" t="str">
        <f ca="1">IF(P468="","", INDIRECT("base!"&amp;ADDRESS(MATCH(CONCATENATE(N468,"|",P468),base!$G$2:'base'!$G$1817,0)+1,6,4)))</f>
        <v/>
      </c>
      <c r="R468" s="66" t="s">
        <v>3691</v>
      </c>
    </row>
    <row r="469" spans="1:18" ht="51" x14ac:dyDescent="0.25">
      <c r="A469" s="164">
        <v>1</v>
      </c>
      <c r="B469" s="176">
        <f>IF(AND(G469&lt;&gt;"",H469&gt;0,I469&lt;&gt;"",J469&lt;&gt;0,K469&lt;&gt;0),COUNT($B$11:B468)+1,"")</f>
        <v>458</v>
      </c>
      <c r="C469" s="199" t="s">
        <v>4982</v>
      </c>
      <c r="D469" s="188" t="s">
        <v>3800</v>
      </c>
      <c r="E469" s="200" t="s">
        <v>4983</v>
      </c>
      <c r="F469" s="179">
        <v>45537</v>
      </c>
      <c r="G469" s="198" t="s">
        <v>4984</v>
      </c>
      <c r="H469" s="180">
        <v>6</v>
      </c>
      <c r="I469" s="196" t="s">
        <v>3694</v>
      </c>
      <c r="J469" s="181">
        <v>131.38999999999999</v>
      </c>
      <c r="K469" s="154">
        <f t="shared" si="7"/>
        <v>788.34</v>
      </c>
      <c r="L469" s="146">
        <v>0.21249999999999999</v>
      </c>
      <c r="M469" s="146">
        <v>1.1288</v>
      </c>
      <c r="N469" s="72"/>
      <c r="O469" s="177" t="str">
        <f ca="1">IF(N469="","", INDIRECT("base!"&amp;ADDRESS(MATCH(N469,base!$C$2:'base'!$C$133,0)+1,4,4)))</f>
        <v/>
      </c>
      <c r="P469" s="66"/>
      <c r="Q469" s="177" t="str">
        <f ca="1">IF(P469="","", INDIRECT("base!"&amp;ADDRESS(MATCH(CONCATENATE(N469,"|",P469),base!$G$2:'base'!$G$1817,0)+1,6,4)))</f>
        <v/>
      </c>
      <c r="R469" s="66" t="s">
        <v>3691</v>
      </c>
    </row>
    <row r="470" spans="1:18" ht="51" x14ac:dyDescent="0.25">
      <c r="A470" s="164">
        <v>1</v>
      </c>
      <c r="B470" s="176">
        <f>IF(AND(G470&lt;&gt;"",H470&gt;0,I470&lt;&gt;"",J470&lt;&gt;0,K470&lt;&gt;0),COUNT($B$11:B469)+1,"")</f>
        <v>459</v>
      </c>
      <c r="C470" s="199" t="s">
        <v>4985</v>
      </c>
      <c r="D470" s="188" t="s">
        <v>3800</v>
      </c>
      <c r="E470" s="200" t="s">
        <v>4986</v>
      </c>
      <c r="F470" s="179">
        <v>45538</v>
      </c>
      <c r="G470" s="198" t="s">
        <v>4987</v>
      </c>
      <c r="H470" s="180">
        <v>3</v>
      </c>
      <c r="I470" s="196" t="s">
        <v>3694</v>
      </c>
      <c r="J470" s="181">
        <v>135.47</v>
      </c>
      <c r="K470" s="154">
        <f t="shared" si="7"/>
        <v>406.41</v>
      </c>
      <c r="L470" s="146">
        <v>0.21249999999999999</v>
      </c>
      <c r="M470" s="146">
        <v>1.1288</v>
      </c>
      <c r="N470" s="72"/>
      <c r="O470" s="177" t="str">
        <f ca="1">IF(N470="","", INDIRECT("base!"&amp;ADDRESS(MATCH(N470,base!$C$2:'base'!$C$133,0)+1,4,4)))</f>
        <v/>
      </c>
      <c r="P470" s="66"/>
      <c r="Q470" s="177" t="str">
        <f ca="1">IF(P470="","", INDIRECT("base!"&amp;ADDRESS(MATCH(CONCATENATE(N470,"|",P470),base!$G$2:'base'!$G$1817,0)+1,6,4)))</f>
        <v/>
      </c>
      <c r="R470" s="66" t="s">
        <v>3691</v>
      </c>
    </row>
    <row r="471" spans="1:18" ht="51" x14ac:dyDescent="0.25">
      <c r="A471" s="164">
        <v>1</v>
      </c>
      <c r="B471" s="176">
        <f>IF(AND(G471&lt;&gt;"",H471&gt;0,I471&lt;&gt;"",J471&lt;&gt;0,K471&lt;&gt;0),COUNT($B$11:B470)+1,"")</f>
        <v>460</v>
      </c>
      <c r="C471" s="199" t="s">
        <v>4988</v>
      </c>
      <c r="D471" s="188" t="s">
        <v>3800</v>
      </c>
      <c r="E471" s="200" t="s">
        <v>4989</v>
      </c>
      <c r="F471" s="179">
        <v>45539</v>
      </c>
      <c r="G471" s="198" t="s">
        <v>4811</v>
      </c>
      <c r="H471" s="180">
        <v>63</v>
      </c>
      <c r="I471" s="196" t="s">
        <v>3694</v>
      </c>
      <c r="J471" s="181">
        <v>108.94</v>
      </c>
      <c r="K471" s="154">
        <f t="shared" si="7"/>
        <v>6863.22</v>
      </c>
      <c r="L471" s="146">
        <v>0.21249999999999999</v>
      </c>
      <c r="M471" s="146">
        <v>1.1288</v>
      </c>
      <c r="N471" s="72"/>
      <c r="O471" s="177" t="str">
        <f ca="1">IF(N471="","", INDIRECT("base!"&amp;ADDRESS(MATCH(N471,base!$C$2:'base'!$C$133,0)+1,4,4)))</f>
        <v/>
      </c>
      <c r="P471" s="66"/>
      <c r="Q471" s="177" t="str">
        <f ca="1">IF(P471="","", INDIRECT("base!"&amp;ADDRESS(MATCH(CONCATENATE(N471,"|",P471),base!$G$2:'base'!$G$1817,0)+1,6,4)))</f>
        <v/>
      </c>
      <c r="R471" s="66" t="s">
        <v>3691</v>
      </c>
    </row>
    <row r="472" spans="1:18" ht="51" x14ac:dyDescent="0.25">
      <c r="A472" s="164">
        <v>1</v>
      </c>
      <c r="B472" s="176">
        <f>IF(AND(G472&lt;&gt;"",H472&gt;0,I472&lt;&gt;"",J472&lt;&gt;0,K472&lt;&gt;0),COUNT($B$11:B471)+1,"")</f>
        <v>461</v>
      </c>
      <c r="C472" s="199" t="s">
        <v>4990</v>
      </c>
      <c r="D472" s="188" t="s">
        <v>3800</v>
      </c>
      <c r="E472" s="199" t="s">
        <v>4991</v>
      </c>
      <c r="F472" s="179">
        <v>45540</v>
      </c>
      <c r="G472" s="198" t="s">
        <v>4992</v>
      </c>
      <c r="H472" s="180">
        <v>30</v>
      </c>
      <c r="I472" s="196" t="s">
        <v>3694</v>
      </c>
      <c r="J472" s="181">
        <v>90.91</v>
      </c>
      <c r="K472" s="154">
        <f t="shared" si="7"/>
        <v>2727.3</v>
      </c>
      <c r="L472" s="146">
        <v>0.21249999999999999</v>
      </c>
      <c r="M472" s="146">
        <v>1.1288</v>
      </c>
      <c r="N472" s="72"/>
      <c r="O472" s="177" t="str">
        <f ca="1">IF(N472="","", INDIRECT("base!"&amp;ADDRESS(MATCH(N472,base!$C$2:'base'!$C$133,0)+1,4,4)))</f>
        <v/>
      </c>
      <c r="P472" s="66"/>
      <c r="Q472" s="177" t="str">
        <f ca="1">IF(P472="","", INDIRECT("base!"&amp;ADDRESS(MATCH(CONCATENATE(N472,"|",P472),base!$G$2:'base'!$G$1817,0)+1,6,4)))</f>
        <v/>
      </c>
      <c r="R472" s="66" t="s">
        <v>3691</v>
      </c>
    </row>
    <row r="473" spans="1:18" ht="25.5" x14ac:dyDescent="0.25">
      <c r="A473" s="164">
        <v>1</v>
      </c>
      <c r="B473" s="176">
        <f>IF(AND(G473&lt;&gt;"",H473&gt;0,I473&lt;&gt;"",J473&lt;&gt;0,K473&lt;&gt;0),COUNT($B$11:B472)+1,"")</f>
        <v>462</v>
      </c>
      <c r="C473" s="199" t="s">
        <v>4993</v>
      </c>
      <c r="D473" s="200" t="s">
        <v>3792</v>
      </c>
      <c r="E473" s="200">
        <v>11831</v>
      </c>
      <c r="F473" s="179">
        <v>45541</v>
      </c>
      <c r="G473" s="201" t="s">
        <v>4994</v>
      </c>
      <c r="H473" s="180">
        <v>3</v>
      </c>
      <c r="I473" s="186" t="s">
        <v>3701</v>
      </c>
      <c r="J473" s="181">
        <v>14.13</v>
      </c>
      <c r="K473" s="154">
        <f t="shared" si="7"/>
        <v>42.39</v>
      </c>
      <c r="L473" s="146">
        <v>0.21249999999999999</v>
      </c>
      <c r="M473" s="146">
        <v>1.1288</v>
      </c>
      <c r="N473" s="72"/>
      <c r="O473" s="177" t="str">
        <f ca="1">IF(N473="","", INDIRECT("base!"&amp;ADDRESS(MATCH(N473,base!$C$2:'base'!$C$133,0)+1,4,4)))</f>
        <v/>
      </c>
      <c r="P473" s="66"/>
      <c r="Q473" s="177" t="str">
        <f ca="1">IF(P473="","", INDIRECT("base!"&amp;ADDRESS(MATCH(CONCATENATE(N473,"|",P473),base!$G$2:'base'!$G$1817,0)+1,6,4)))</f>
        <v/>
      </c>
      <c r="R473" s="66" t="s">
        <v>3691</v>
      </c>
    </row>
    <row r="474" spans="1:18" ht="25.5" x14ac:dyDescent="0.25">
      <c r="A474" s="164">
        <v>1</v>
      </c>
      <c r="B474" s="176">
        <f>IF(AND(G474&lt;&gt;"",H474&gt;0,I474&lt;&gt;"",J474&lt;&gt;0,K474&lt;&gt;0),COUNT($B$11:B473)+1,"")</f>
        <v>463</v>
      </c>
      <c r="C474" s="199" t="s">
        <v>4995</v>
      </c>
      <c r="D474" s="200" t="s">
        <v>3792</v>
      </c>
      <c r="E474" s="200">
        <v>12603</v>
      </c>
      <c r="F474" s="179">
        <v>45542</v>
      </c>
      <c r="G474" s="201" t="s">
        <v>4996</v>
      </c>
      <c r="H474" s="180">
        <v>1</v>
      </c>
      <c r="I474" s="186" t="s">
        <v>3701</v>
      </c>
      <c r="J474" s="181">
        <v>58.62</v>
      </c>
      <c r="K474" s="154">
        <f t="shared" si="7"/>
        <v>58.62</v>
      </c>
      <c r="L474" s="146">
        <v>0.21249999999999999</v>
      </c>
      <c r="M474" s="146">
        <v>1.1288</v>
      </c>
      <c r="N474" s="72"/>
      <c r="O474" s="177" t="str">
        <f ca="1">IF(N474="","", INDIRECT("base!"&amp;ADDRESS(MATCH(N474,base!$C$2:'base'!$C$133,0)+1,4,4)))</f>
        <v/>
      </c>
      <c r="P474" s="66"/>
      <c r="Q474" s="177" t="str">
        <f ca="1">IF(P474="","", INDIRECT("base!"&amp;ADDRESS(MATCH(CONCATENATE(N474,"|",P474),base!$G$2:'base'!$G$1817,0)+1,6,4)))</f>
        <v/>
      </c>
      <c r="R474" s="66" t="s">
        <v>3691</v>
      </c>
    </row>
    <row r="475" spans="1:18" ht="25.5" x14ac:dyDescent="0.25">
      <c r="A475" s="164">
        <v>1</v>
      </c>
      <c r="B475" s="176">
        <f>IF(AND(G475&lt;&gt;"",H475&gt;0,I475&lt;&gt;"",J475&lt;&gt;0,K475&lt;&gt;0),COUNT($B$11:B474)+1,"")</f>
        <v>464</v>
      </c>
      <c r="C475" s="199" t="s">
        <v>4997</v>
      </c>
      <c r="D475" s="188" t="s">
        <v>3800</v>
      </c>
      <c r="E475" s="200" t="s">
        <v>4998</v>
      </c>
      <c r="F475" s="179">
        <v>45543</v>
      </c>
      <c r="G475" s="198" t="s">
        <v>4824</v>
      </c>
      <c r="H475" s="180">
        <v>1</v>
      </c>
      <c r="I475" s="186" t="s">
        <v>3701</v>
      </c>
      <c r="J475" s="181">
        <v>78.08</v>
      </c>
      <c r="K475" s="154">
        <f t="shared" si="7"/>
        <v>78.08</v>
      </c>
      <c r="L475" s="146">
        <v>0.21249999999999999</v>
      </c>
      <c r="M475" s="146">
        <v>1.1288</v>
      </c>
      <c r="N475" s="72"/>
      <c r="O475" s="177" t="str">
        <f ca="1">IF(N475="","", INDIRECT("base!"&amp;ADDRESS(MATCH(N475,base!$C$2:'base'!$C$133,0)+1,4,4)))</f>
        <v/>
      </c>
      <c r="P475" s="66"/>
      <c r="Q475" s="177" t="str">
        <f ca="1">IF(P475="","", INDIRECT("base!"&amp;ADDRESS(MATCH(CONCATENATE(N475,"|",P475),base!$G$2:'base'!$G$1817,0)+1,6,4)))</f>
        <v/>
      </c>
      <c r="R475" s="66" t="s">
        <v>3691</v>
      </c>
    </row>
    <row r="476" spans="1:18" ht="25.5" x14ac:dyDescent="0.25">
      <c r="A476" s="164">
        <v>1</v>
      </c>
      <c r="B476" s="176">
        <f>IF(AND(G476&lt;&gt;"",H476&gt;0,I476&lt;&gt;"",J476&lt;&gt;0,K476&lt;&gt;0),COUNT($B$11:B475)+1,"")</f>
        <v>465</v>
      </c>
      <c r="C476" s="199" t="s">
        <v>4999</v>
      </c>
      <c r="D476" s="188" t="s">
        <v>3800</v>
      </c>
      <c r="E476" s="200" t="s">
        <v>5000</v>
      </c>
      <c r="F476" s="179">
        <v>45544</v>
      </c>
      <c r="G476" s="198" t="s">
        <v>4829</v>
      </c>
      <c r="H476" s="180">
        <v>1</v>
      </c>
      <c r="I476" s="186" t="s">
        <v>3701</v>
      </c>
      <c r="J476" s="181">
        <v>46.02</v>
      </c>
      <c r="K476" s="154">
        <f t="shared" si="7"/>
        <v>46.02</v>
      </c>
      <c r="L476" s="146">
        <v>0.21249999999999999</v>
      </c>
      <c r="M476" s="146">
        <v>1.1288</v>
      </c>
      <c r="N476" s="72"/>
      <c r="O476" s="177" t="str">
        <f ca="1">IF(N476="","", INDIRECT("base!"&amp;ADDRESS(MATCH(N476,base!$C$2:'base'!$C$133,0)+1,4,4)))</f>
        <v/>
      </c>
      <c r="P476" s="66"/>
      <c r="Q476" s="177" t="str">
        <f ca="1">IF(P476="","", INDIRECT("base!"&amp;ADDRESS(MATCH(CONCATENATE(N476,"|",P476),base!$G$2:'base'!$G$1817,0)+1,6,4)))</f>
        <v/>
      </c>
      <c r="R476" s="66" t="s">
        <v>3691</v>
      </c>
    </row>
    <row r="477" spans="1:18" x14ac:dyDescent="0.25">
      <c r="A477" s="164">
        <v>1</v>
      </c>
      <c r="B477" s="176">
        <f>IF(AND(G477&lt;&gt;"",H477&gt;0,I477&lt;&gt;"",J477&lt;&gt;0,K477&lt;&gt;0),COUNT($B$11:B476)+1,"")</f>
        <v>466</v>
      </c>
      <c r="C477" s="199" t="s">
        <v>5001</v>
      </c>
      <c r="D477" s="188" t="s">
        <v>3800</v>
      </c>
      <c r="E477" s="200">
        <v>171055</v>
      </c>
      <c r="F477" s="179">
        <v>45545</v>
      </c>
      <c r="G477" s="198" t="s">
        <v>4831</v>
      </c>
      <c r="H477" s="180">
        <v>38</v>
      </c>
      <c r="I477" s="196" t="s">
        <v>3701</v>
      </c>
      <c r="J477" s="181">
        <v>89.03</v>
      </c>
      <c r="K477" s="154">
        <f t="shared" si="7"/>
        <v>3383.14</v>
      </c>
      <c r="L477" s="146">
        <v>0.21249999999999999</v>
      </c>
      <c r="M477" s="146">
        <v>1.1288</v>
      </c>
      <c r="N477" s="72"/>
      <c r="O477" s="177" t="str">
        <f ca="1">IF(N477="","", INDIRECT("base!"&amp;ADDRESS(MATCH(N477,base!$C$2:'base'!$C$133,0)+1,4,4)))</f>
        <v/>
      </c>
      <c r="P477" s="66"/>
      <c r="Q477" s="177" t="str">
        <f ca="1">IF(P477="","", INDIRECT("base!"&amp;ADDRESS(MATCH(CONCATENATE(N477,"|",P477),base!$G$2:'base'!$G$1817,0)+1,6,4)))</f>
        <v/>
      </c>
      <c r="R477" s="66" t="s">
        <v>3691</v>
      </c>
    </row>
    <row r="478" spans="1:18" x14ac:dyDescent="0.25">
      <c r="A478" s="164">
        <v>1</v>
      </c>
      <c r="B478" s="176">
        <f>IF(AND(G478&lt;&gt;"",H478&gt;0,I478&lt;&gt;"",J478&lt;&gt;0,K478&lt;&gt;0),COUNT($B$11:B477)+1,"")</f>
        <v>467</v>
      </c>
      <c r="C478" s="199" t="s">
        <v>5002</v>
      </c>
      <c r="D478" s="199" t="s">
        <v>3984</v>
      </c>
      <c r="E478" s="200" t="s">
        <v>4833</v>
      </c>
      <c r="F478" s="179">
        <v>45546</v>
      </c>
      <c r="G478" s="198" t="s">
        <v>4834</v>
      </c>
      <c r="H478" s="180">
        <v>12</v>
      </c>
      <c r="I478" s="186" t="s">
        <v>3701</v>
      </c>
      <c r="J478" s="181">
        <v>13.41</v>
      </c>
      <c r="K478" s="154">
        <f t="shared" si="7"/>
        <v>160.91999999999999</v>
      </c>
      <c r="L478" s="146">
        <v>0.21249999999999999</v>
      </c>
      <c r="M478" s="146">
        <v>1.1288</v>
      </c>
      <c r="N478" s="72"/>
      <c r="O478" s="177" t="str">
        <f ca="1">IF(N478="","", INDIRECT("base!"&amp;ADDRESS(MATCH(N478,base!$C$2:'base'!$C$133,0)+1,4,4)))</f>
        <v/>
      </c>
      <c r="P478" s="66"/>
      <c r="Q478" s="177" t="str">
        <f ca="1">IF(P478="","", INDIRECT("base!"&amp;ADDRESS(MATCH(CONCATENATE(N478,"|",P478),base!$G$2:'base'!$G$1817,0)+1,6,4)))</f>
        <v/>
      </c>
      <c r="R478" s="66" t="s">
        <v>3691</v>
      </c>
    </row>
    <row r="479" spans="1:18" x14ac:dyDescent="0.25">
      <c r="A479" s="164">
        <v>1</v>
      </c>
      <c r="B479" s="176">
        <f>IF(AND(G479&lt;&gt;"",H479&gt;0,I479&lt;&gt;"",J479&lt;&gt;0,K479&lt;&gt;0),COUNT($B$11:B478)+1,"")</f>
        <v>468</v>
      </c>
      <c r="C479" s="199" t="s">
        <v>5003</v>
      </c>
      <c r="D479" s="199" t="s">
        <v>3984</v>
      </c>
      <c r="E479" s="200" t="s">
        <v>4836</v>
      </c>
      <c r="F479" s="179">
        <v>45547</v>
      </c>
      <c r="G479" s="198" t="s">
        <v>4837</v>
      </c>
      <c r="H479" s="180">
        <v>1</v>
      </c>
      <c r="I479" s="186" t="s">
        <v>3701</v>
      </c>
      <c r="J479" s="181">
        <v>15.68</v>
      </c>
      <c r="K479" s="154">
        <f t="shared" si="7"/>
        <v>15.68</v>
      </c>
      <c r="L479" s="146">
        <v>0.21249999999999999</v>
      </c>
      <c r="M479" s="146">
        <v>1.1288</v>
      </c>
      <c r="N479" s="72"/>
      <c r="O479" s="177" t="str">
        <f ca="1">IF(N479="","", INDIRECT("base!"&amp;ADDRESS(MATCH(N479,base!$C$2:'base'!$C$133,0)+1,4,4)))</f>
        <v/>
      </c>
      <c r="P479" s="66"/>
      <c r="Q479" s="177" t="str">
        <f ca="1">IF(P479="","", INDIRECT("base!"&amp;ADDRESS(MATCH(CONCATENATE(N479,"|",P479),base!$G$2:'base'!$G$1817,0)+1,6,4)))</f>
        <v/>
      </c>
      <c r="R479" s="66" t="s">
        <v>3691</v>
      </c>
    </row>
    <row r="480" spans="1:18" ht="38.25" x14ac:dyDescent="0.25">
      <c r="A480" s="164">
        <v>1</v>
      </c>
      <c r="B480" s="176">
        <f>IF(AND(G480&lt;&gt;"",H480&gt;0,I480&lt;&gt;"",J480&lt;&gt;0,K480&lt;&gt;0),COUNT($B$11:B479)+1,"")</f>
        <v>469</v>
      </c>
      <c r="C480" s="199" t="s">
        <v>5004</v>
      </c>
      <c r="D480" s="199" t="s">
        <v>3776</v>
      </c>
      <c r="E480" s="200">
        <v>91940</v>
      </c>
      <c r="F480" s="179">
        <v>45536</v>
      </c>
      <c r="G480" s="198" t="s">
        <v>4844</v>
      </c>
      <c r="H480" s="180">
        <v>112</v>
      </c>
      <c r="I480" s="186" t="s">
        <v>3701</v>
      </c>
      <c r="J480" s="181">
        <v>23.4</v>
      </c>
      <c r="K480" s="154">
        <f t="shared" si="7"/>
        <v>2620.8000000000002</v>
      </c>
      <c r="L480" s="146">
        <v>0.21249999999999999</v>
      </c>
      <c r="M480" s="146">
        <v>1.1288</v>
      </c>
      <c r="N480" s="72"/>
      <c r="O480" s="177" t="str">
        <f ca="1">IF(N480="","", INDIRECT("base!"&amp;ADDRESS(MATCH(N480,base!$C$2:'base'!$C$133,0)+1,4,4)))</f>
        <v/>
      </c>
      <c r="P480" s="66"/>
      <c r="Q480" s="177" t="str">
        <f ca="1">IF(P480="","", INDIRECT("base!"&amp;ADDRESS(MATCH(CONCATENATE(N480,"|",P480),base!$G$2:'base'!$G$1817,0)+1,6,4)))</f>
        <v/>
      </c>
      <c r="R480" s="66" t="s">
        <v>3691</v>
      </c>
    </row>
    <row r="481" spans="1:18" ht="38.25" x14ac:dyDescent="0.25">
      <c r="A481" s="164">
        <v>1</v>
      </c>
      <c r="B481" s="176">
        <f>IF(AND(G481&lt;&gt;"",H481&gt;0,I481&lt;&gt;"",J481&lt;&gt;0,K481&lt;&gt;0),COUNT($B$11:B480)+1,"")</f>
        <v>470</v>
      </c>
      <c r="C481" s="199" t="s">
        <v>5005</v>
      </c>
      <c r="D481" s="199" t="s">
        <v>3776</v>
      </c>
      <c r="E481" s="200">
        <v>91943</v>
      </c>
      <c r="F481" s="179">
        <v>45537</v>
      </c>
      <c r="G481" s="198" t="s">
        <v>4846</v>
      </c>
      <c r="H481" s="180">
        <v>66</v>
      </c>
      <c r="I481" s="186" t="s">
        <v>3701</v>
      </c>
      <c r="J481" s="181">
        <v>27.62</v>
      </c>
      <c r="K481" s="154">
        <f t="shared" si="7"/>
        <v>1822.92</v>
      </c>
      <c r="L481" s="146">
        <v>0.21249999999999999</v>
      </c>
      <c r="M481" s="146">
        <v>1.1288</v>
      </c>
      <c r="N481" s="72"/>
      <c r="O481" s="177" t="str">
        <f ca="1">IF(N481="","", INDIRECT("base!"&amp;ADDRESS(MATCH(N481,base!$C$2:'base'!$C$133,0)+1,4,4)))</f>
        <v/>
      </c>
      <c r="P481" s="66"/>
      <c r="Q481" s="177" t="str">
        <f ca="1">IF(P481="","", INDIRECT("base!"&amp;ADDRESS(MATCH(CONCATENATE(N481,"|",P481),base!$G$2:'base'!$G$1817,0)+1,6,4)))</f>
        <v/>
      </c>
      <c r="R481" s="66" t="s">
        <v>3691</v>
      </c>
    </row>
    <row r="482" spans="1:18" ht="63.75" x14ac:dyDescent="0.25">
      <c r="A482" s="164">
        <v>1</v>
      </c>
      <c r="B482" s="176">
        <f>IF(AND(G482&lt;&gt;"",H482&gt;0,I482&lt;&gt;"",J482&lt;&gt;0,K482&lt;&gt;0),COUNT($B$11:B481)+1,"")</f>
        <v>471</v>
      </c>
      <c r="C482" s="199" t="s">
        <v>5006</v>
      </c>
      <c r="D482" s="199" t="s">
        <v>4032</v>
      </c>
      <c r="E482" s="200">
        <v>59099</v>
      </c>
      <c r="F482" s="179">
        <v>45538</v>
      </c>
      <c r="G482" s="198" t="s">
        <v>5007</v>
      </c>
      <c r="H482" s="180">
        <v>1</v>
      </c>
      <c r="I482" s="186" t="s">
        <v>3701</v>
      </c>
      <c r="J482" s="181">
        <v>244.82</v>
      </c>
      <c r="K482" s="154">
        <f t="shared" si="7"/>
        <v>244.82</v>
      </c>
      <c r="L482" s="146">
        <v>0.21249999999999999</v>
      </c>
      <c r="M482" s="146">
        <v>1.1288</v>
      </c>
      <c r="N482" s="72"/>
      <c r="O482" s="177" t="str">
        <f ca="1">IF(N482="","", INDIRECT("base!"&amp;ADDRESS(MATCH(N482,base!$C$2:'base'!$C$133,0)+1,4,4)))</f>
        <v/>
      </c>
      <c r="P482" s="66"/>
      <c r="Q482" s="177" t="str">
        <f ca="1">IF(P482="","", INDIRECT("base!"&amp;ADDRESS(MATCH(CONCATENATE(N482,"|",P482),base!$G$2:'base'!$G$1817,0)+1,6,4)))</f>
        <v/>
      </c>
      <c r="R482" s="66" t="s">
        <v>3691</v>
      </c>
    </row>
    <row r="483" spans="1:18" ht="38.25" x14ac:dyDescent="0.25">
      <c r="A483" s="164">
        <v>1</v>
      </c>
      <c r="B483" s="176">
        <f>IF(AND(G483&lt;&gt;"",H483&gt;0,I483&lt;&gt;"",J483&lt;&gt;0,K483&lt;&gt;0),COUNT($B$11:B482)+1,"")</f>
        <v>472</v>
      </c>
      <c r="C483" s="199" t="s">
        <v>5008</v>
      </c>
      <c r="D483" s="199" t="s">
        <v>3776</v>
      </c>
      <c r="E483" s="200">
        <v>95778</v>
      </c>
      <c r="F483" s="179">
        <v>45539</v>
      </c>
      <c r="G483" s="198" t="s">
        <v>4863</v>
      </c>
      <c r="H483" s="180">
        <v>1</v>
      </c>
      <c r="I483" s="186" t="s">
        <v>3701</v>
      </c>
      <c r="J483" s="181">
        <v>38.700000000000003</v>
      </c>
      <c r="K483" s="154">
        <f t="shared" si="7"/>
        <v>38.700000000000003</v>
      </c>
      <c r="L483" s="146">
        <v>0.21249999999999999</v>
      </c>
      <c r="M483" s="146">
        <v>1.1288</v>
      </c>
      <c r="N483" s="72"/>
      <c r="O483" s="177" t="str">
        <f ca="1">IF(N483="","", INDIRECT("base!"&amp;ADDRESS(MATCH(N483,base!$C$2:'base'!$C$133,0)+1,4,4)))</f>
        <v/>
      </c>
      <c r="P483" s="66"/>
      <c r="Q483" s="177" t="str">
        <f ca="1">IF(P483="","", INDIRECT("base!"&amp;ADDRESS(MATCH(CONCATENATE(N483,"|",P483),base!$G$2:'base'!$G$1817,0)+1,6,4)))</f>
        <v/>
      </c>
      <c r="R483" s="66" t="s">
        <v>3691</v>
      </c>
    </row>
    <row r="484" spans="1:18" ht="38.25" x14ac:dyDescent="0.25">
      <c r="A484" s="164">
        <v>1</v>
      </c>
      <c r="B484" s="176">
        <f>IF(AND(G484&lt;&gt;"",H484&gt;0,I484&lt;&gt;"",J484&lt;&gt;0,K484&lt;&gt;0),COUNT($B$11:B483)+1,"")</f>
        <v>473</v>
      </c>
      <c r="C484" s="199" t="s">
        <v>5009</v>
      </c>
      <c r="D484" s="199" t="s">
        <v>3776</v>
      </c>
      <c r="E484" s="200">
        <v>95779</v>
      </c>
      <c r="F484" s="179">
        <v>45540</v>
      </c>
      <c r="G484" s="198" t="s">
        <v>4867</v>
      </c>
      <c r="H484" s="180">
        <v>1</v>
      </c>
      <c r="I484" s="186" t="s">
        <v>3701</v>
      </c>
      <c r="J484" s="181">
        <v>32.14</v>
      </c>
      <c r="K484" s="154">
        <f t="shared" si="7"/>
        <v>32.14</v>
      </c>
      <c r="L484" s="146">
        <v>0.21249999999999999</v>
      </c>
      <c r="M484" s="146">
        <v>1.1288</v>
      </c>
      <c r="N484" s="72"/>
      <c r="O484" s="177" t="str">
        <f ca="1">IF(N484="","", INDIRECT("base!"&amp;ADDRESS(MATCH(N484,base!$C$2:'base'!$C$133,0)+1,4,4)))</f>
        <v/>
      </c>
      <c r="P484" s="66"/>
      <c r="Q484" s="177" t="str">
        <f ca="1">IF(P484="","", INDIRECT("base!"&amp;ADDRESS(MATCH(CONCATENATE(N484,"|",P484),base!$G$2:'base'!$G$1817,0)+1,6,4)))</f>
        <v/>
      </c>
      <c r="R484" s="66" t="s">
        <v>3691</v>
      </c>
    </row>
    <row r="485" spans="1:18" x14ac:dyDescent="0.25">
      <c r="A485" s="164">
        <v>1</v>
      </c>
      <c r="B485" s="176">
        <f>IF(AND(G485&lt;&gt;"",H485&gt;0,I485&lt;&gt;"",J485&lt;&gt;0,K485&lt;&gt;0),COUNT($B$11:B484)+1,"")</f>
        <v>474</v>
      </c>
      <c r="C485" s="199" t="s">
        <v>5010</v>
      </c>
      <c r="D485" s="199" t="s">
        <v>4032</v>
      </c>
      <c r="E485" s="200">
        <v>92880</v>
      </c>
      <c r="F485" s="179">
        <v>45541</v>
      </c>
      <c r="G485" s="198" t="s">
        <v>5011</v>
      </c>
      <c r="H485" s="180">
        <v>6</v>
      </c>
      <c r="I485" s="186" t="s">
        <v>3701</v>
      </c>
      <c r="J485" s="181">
        <v>102.98</v>
      </c>
      <c r="K485" s="154">
        <f t="shared" si="7"/>
        <v>617.88</v>
      </c>
      <c r="L485" s="146">
        <v>0.21249999999999999</v>
      </c>
      <c r="M485" s="146">
        <v>1.1288</v>
      </c>
      <c r="N485" s="72"/>
      <c r="O485" s="177" t="str">
        <f ca="1">IF(N485="","", INDIRECT("base!"&amp;ADDRESS(MATCH(N485,base!$C$2:'base'!$C$133,0)+1,4,4)))</f>
        <v/>
      </c>
      <c r="P485" s="66"/>
      <c r="Q485" s="177" t="str">
        <f ca="1">IF(P485="","", INDIRECT("base!"&amp;ADDRESS(MATCH(CONCATENATE(N485,"|",P485),base!$G$2:'base'!$G$1817,0)+1,6,4)))</f>
        <v/>
      </c>
      <c r="R485" s="66" t="s">
        <v>3691</v>
      </c>
    </row>
    <row r="486" spans="1:18" x14ac:dyDescent="0.25">
      <c r="A486" s="164">
        <v>1</v>
      </c>
      <c r="B486" s="176">
        <f>IF(AND(G486&lt;&gt;"",H486&gt;0,I486&lt;&gt;"",J486&lt;&gt;0,K486&lt;&gt;0),COUNT($B$11:B485)+1,"")</f>
        <v>475</v>
      </c>
      <c r="C486" s="199" t="s">
        <v>5012</v>
      </c>
      <c r="D486" s="199" t="s">
        <v>3792</v>
      </c>
      <c r="E486" s="200">
        <v>8017</v>
      </c>
      <c r="F486" s="179">
        <v>45542</v>
      </c>
      <c r="G486" s="201" t="s">
        <v>5013</v>
      </c>
      <c r="H486" s="180">
        <v>4</v>
      </c>
      <c r="I486" s="186" t="s">
        <v>3701</v>
      </c>
      <c r="J486" s="181">
        <v>1563.89</v>
      </c>
      <c r="K486" s="154">
        <f t="shared" si="7"/>
        <v>6255.56</v>
      </c>
      <c r="L486" s="146">
        <v>0.21249999999999999</v>
      </c>
      <c r="M486" s="146">
        <v>1.1288</v>
      </c>
      <c r="N486" s="72"/>
      <c r="O486" s="177" t="str">
        <f ca="1">IF(N486="","", INDIRECT("base!"&amp;ADDRESS(MATCH(N486,base!$C$2:'base'!$C$133,0)+1,4,4)))</f>
        <v/>
      </c>
      <c r="P486" s="66"/>
      <c r="Q486" s="177" t="str">
        <f ca="1">IF(P486="","", INDIRECT("base!"&amp;ADDRESS(MATCH(CONCATENATE(N486,"|",P486),base!$G$2:'base'!$G$1817,0)+1,6,4)))</f>
        <v/>
      </c>
      <c r="R486" s="66" t="s">
        <v>3691</v>
      </c>
    </row>
    <row r="487" spans="1:18" x14ac:dyDescent="0.25">
      <c r="A487" s="164">
        <v>1</v>
      </c>
      <c r="B487" s="176">
        <f>IF(AND(G487&lt;&gt;"",H487&gt;0,I487&lt;&gt;"",J487&lt;&gt;0,K487&lt;&gt;0),COUNT($B$11:B486)+1,"")</f>
        <v>476</v>
      </c>
      <c r="C487" s="199" t="s">
        <v>5014</v>
      </c>
      <c r="D487" s="199" t="s">
        <v>4032</v>
      </c>
      <c r="E487" s="200">
        <v>67621</v>
      </c>
      <c r="F487" s="179">
        <v>45543</v>
      </c>
      <c r="G487" s="198" t="s">
        <v>5015</v>
      </c>
      <c r="H487" s="180">
        <v>1</v>
      </c>
      <c r="I487" s="186" t="s">
        <v>3701</v>
      </c>
      <c r="J487" s="181">
        <v>6743.74</v>
      </c>
      <c r="K487" s="154">
        <f t="shared" si="7"/>
        <v>6743.74</v>
      </c>
      <c r="L487" s="146">
        <v>0.21249999999999999</v>
      </c>
      <c r="M487" s="146">
        <v>1.1288</v>
      </c>
      <c r="N487" s="72"/>
      <c r="O487" s="177" t="str">
        <f ca="1">IF(N487="","", INDIRECT("base!"&amp;ADDRESS(MATCH(N487,base!$C$2:'base'!$C$133,0)+1,4,4)))</f>
        <v/>
      </c>
      <c r="P487" s="66"/>
      <c r="Q487" s="177" t="str">
        <f ca="1">IF(P487="","", INDIRECT("base!"&amp;ADDRESS(MATCH(CONCATENATE(N487,"|",P487),base!$G$2:'base'!$G$1817,0)+1,6,4)))</f>
        <v/>
      </c>
      <c r="R487" s="66" t="s">
        <v>3691</v>
      </c>
    </row>
    <row r="488" spans="1:18" ht="51" x14ac:dyDescent="0.25">
      <c r="A488" s="164">
        <v>1</v>
      </c>
      <c r="B488" s="176">
        <f>IF(AND(G488&lt;&gt;"",H488&gt;0,I488&lt;&gt;"",J488&lt;&gt;0,K488&lt;&gt;0),COUNT($B$11:B487)+1,"")</f>
        <v>477</v>
      </c>
      <c r="C488" s="199" t="s">
        <v>5016</v>
      </c>
      <c r="D488" s="199" t="s">
        <v>3792</v>
      </c>
      <c r="E488" s="200">
        <v>11215</v>
      </c>
      <c r="F488" s="179">
        <v>45544</v>
      </c>
      <c r="G488" s="201" t="s">
        <v>5017</v>
      </c>
      <c r="H488" s="180">
        <v>27</v>
      </c>
      <c r="I488" s="186" t="s">
        <v>3701</v>
      </c>
      <c r="J488" s="181">
        <v>1058.0999999999999</v>
      </c>
      <c r="K488" s="154">
        <f t="shared" si="7"/>
        <v>28568.7</v>
      </c>
      <c r="L488" s="146">
        <v>0.21249999999999999</v>
      </c>
      <c r="M488" s="146">
        <v>1.1288</v>
      </c>
      <c r="N488" s="72"/>
      <c r="O488" s="177" t="str">
        <f ca="1">IF(N488="","", INDIRECT("base!"&amp;ADDRESS(MATCH(N488,base!$C$2:'base'!$C$133,0)+1,4,4)))</f>
        <v/>
      </c>
      <c r="P488" s="66"/>
      <c r="Q488" s="177" t="str">
        <f ca="1">IF(P488="","", INDIRECT("base!"&amp;ADDRESS(MATCH(CONCATENATE(N488,"|",P488),base!$G$2:'base'!$G$1817,0)+1,6,4)))</f>
        <v/>
      </c>
      <c r="R488" s="66" t="s">
        <v>3691</v>
      </c>
    </row>
    <row r="489" spans="1:18" x14ac:dyDescent="0.25">
      <c r="A489" s="164">
        <v>1</v>
      </c>
      <c r="B489" s="176">
        <f>IF(AND(G489&lt;&gt;"",H489&gt;0,I489&lt;&gt;"",J489&lt;&gt;0,K489&lt;&gt;0),COUNT($B$11:B488)+1,"")</f>
        <v>478</v>
      </c>
      <c r="C489" s="199" t="s">
        <v>5018</v>
      </c>
      <c r="D489" s="199" t="s">
        <v>4032</v>
      </c>
      <c r="E489" s="200">
        <v>70998</v>
      </c>
      <c r="F489" s="179">
        <v>45545</v>
      </c>
      <c r="G489" s="198" t="s">
        <v>5019</v>
      </c>
      <c r="H489" s="180">
        <v>4</v>
      </c>
      <c r="I489" s="186" t="s">
        <v>3701</v>
      </c>
      <c r="J489" s="181">
        <v>211.26</v>
      </c>
      <c r="K489" s="154">
        <f t="shared" si="7"/>
        <v>845.04</v>
      </c>
      <c r="L489" s="146">
        <v>0.21249999999999999</v>
      </c>
      <c r="M489" s="146">
        <v>1.1288</v>
      </c>
      <c r="N489" s="72"/>
      <c r="O489" s="177" t="str">
        <f ca="1">IF(N489="","", INDIRECT("base!"&amp;ADDRESS(MATCH(N489,base!$C$2:'base'!$C$133,0)+1,4,4)))</f>
        <v/>
      </c>
      <c r="P489" s="66"/>
      <c r="Q489" s="177" t="str">
        <f ca="1">IF(P489="","", INDIRECT("base!"&amp;ADDRESS(MATCH(CONCATENATE(N489,"|",P489),base!$G$2:'base'!$G$1817,0)+1,6,4)))</f>
        <v/>
      </c>
      <c r="R489" s="66" t="s">
        <v>3691</v>
      </c>
    </row>
    <row r="490" spans="1:18" ht="25.5" x14ac:dyDescent="0.25">
      <c r="A490" s="164">
        <v>1</v>
      </c>
      <c r="B490" s="176">
        <f>IF(AND(G490&lt;&gt;"",H490&gt;0,I490&lt;&gt;"",J490&lt;&gt;0,K490&lt;&gt;0),COUNT($B$11:B489)+1,"")</f>
        <v>479</v>
      </c>
      <c r="C490" s="199" t="s">
        <v>5020</v>
      </c>
      <c r="D490" s="199" t="s">
        <v>3792</v>
      </c>
      <c r="E490" s="200">
        <v>7817</v>
      </c>
      <c r="F490" s="179">
        <v>45546</v>
      </c>
      <c r="G490" s="201" t="s">
        <v>5021</v>
      </c>
      <c r="H490" s="180">
        <v>27</v>
      </c>
      <c r="I490" s="186" t="s">
        <v>3701</v>
      </c>
      <c r="J490" s="181">
        <v>88.35</v>
      </c>
      <c r="K490" s="154">
        <f t="shared" si="7"/>
        <v>2385.4499999999998</v>
      </c>
      <c r="L490" s="146">
        <v>0.21249999999999999</v>
      </c>
      <c r="M490" s="146">
        <v>1.1288</v>
      </c>
      <c r="N490" s="72"/>
      <c r="O490" s="177" t="str">
        <f ca="1">IF(N490="","", INDIRECT("base!"&amp;ADDRESS(MATCH(N490,base!$C$2:'base'!$C$133,0)+1,4,4)))</f>
        <v/>
      </c>
      <c r="P490" s="66"/>
      <c r="Q490" s="177" t="str">
        <f ca="1">IF(P490="","", INDIRECT("base!"&amp;ADDRESS(MATCH(CONCATENATE(N490,"|",P490),base!$G$2:'base'!$G$1817,0)+1,6,4)))</f>
        <v/>
      </c>
      <c r="R490" s="66" t="s">
        <v>3691</v>
      </c>
    </row>
    <row r="491" spans="1:18" ht="25.5" x14ac:dyDescent="0.25">
      <c r="A491" s="164">
        <v>1</v>
      </c>
      <c r="B491" s="176">
        <f>IF(AND(G491&lt;&gt;"",H491&gt;0,I491&lt;&gt;"",J491&lt;&gt;0,K491&lt;&gt;0),COUNT($B$11:B490)+1,"")</f>
        <v>480</v>
      </c>
      <c r="C491" s="199" t="s">
        <v>5022</v>
      </c>
      <c r="D491" s="199" t="s">
        <v>3776</v>
      </c>
      <c r="E491" s="200">
        <v>98307</v>
      </c>
      <c r="F491" s="179">
        <v>45547</v>
      </c>
      <c r="G491" s="198" t="s">
        <v>4048</v>
      </c>
      <c r="H491" s="180">
        <v>92</v>
      </c>
      <c r="I491" s="186" t="s">
        <v>3701</v>
      </c>
      <c r="J491" s="181">
        <v>65.599999999999994</v>
      </c>
      <c r="K491" s="154">
        <f t="shared" si="7"/>
        <v>6035.2</v>
      </c>
      <c r="L491" s="146">
        <v>0.21249999999999999</v>
      </c>
      <c r="M491" s="146">
        <v>1.1288</v>
      </c>
      <c r="N491" s="72"/>
      <c r="O491" s="177" t="str">
        <f ca="1">IF(N491="","", INDIRECT("base!"&amp;ADDRESS(MATCH(N491,base!$C$2:'base'!$C$133,0)+1,4,4)))</f>
        <v/>
      </c>
      <c r="P491" s="66"/>
      <c r="Q491" s="177" t="str">
        <f ca="1">IF(P491="","", INDIRECT("base!"&amp;ADDRESS(MATCH(CONCATENATE(N491,"|",P491),base!$G$2:'base'!$G$1817,0)+1,6,4)))</f>
        <v/>
      </c>
      <c r="R491" s="66" t="s">
        <v>3691</v>
      </c>
    </row>
    <row r="492" spans="1:18" ht="25.5" x14ac:dyDescent="0.25">
      <c r="A492" s="164">
        <v>1</v>
      </c>
      <c r="B492" s="176">
        <f>IF(AND(G492&lt;&gt;"",H492&gt;0,I492&lt;&gt;"",J492&lt;&gt;0,K492&lt;&gt;0),COUNT($B$11:B491)+1,"")</f>
        <v>481</v>
      </c>
      <c r="C492" s="199" t="s">
        <v>5023</v>
      </c>
      <c r="D492" s="199" t="s">
        <v>3776</v>
      </c>
      <c r="E492" s="200">
        <v>98308</v>
      </c>
      <c r="F492" s="179">
        <v>45536</v>
      </c>
      <c r="G492" s="198" t="s">
        <v>5024</v>
      </c>
      <c r="H492" s="180">
        <v>4</v>
      </c>
      <c r="I492" s="186" t="s">
        <v>3701</v>
      </c>
      <c r="J492" s="181">
        <v>43.1</v>
      </c>
      <c r="K492" s="154">
        <f t="shared" si="7"/>
        <v>172.4</v>
      </c>
      <c r="L492" s="146">
        <v>0.21249999999999999</v>
      </c>
      <c r="M492" s="146">
        <v>1.1288</v>
      </c>
      <c r="N492" s="72"/>
      <c r="O492" s="177" t="str">
        <f ca="1">IF(N492="","", INDIRECT("base!"&amp;ADDRESS(MATCH(N492,base!$C$2:'base'!$C$133,0)+1,4,4)))</f>
        <v/>
      </c>
      <c r="P492" s="66"/>
      <c r="Q492" s="177" t="str">
        <f ca="1">IF(P492="","", INDIRECT("base!"&amp;ADDRESS(MATCH(CONCATENATE(N492,"|",P492),base!$G$2:'base'!$G$1817,0)+1,6,4)))</f>
        <v/>
      </c>
      <c r="R492" s="66" t="s">
        <v>3691</v>
      </c>
    </row>
    <row r="493" spans="1:18" ht="38.25" x14ac:dyDescent="0.25">
      <c r="A493" s="164">
        <v>1</v>
      </c>
      <c r="B493" s="176">
        <f>IF(AND(G493&lt;&gt;"",H493&gt;0,I493&lt;&gt;"",J493&lt;&gt;0,K493&lt;&gt;0),COUNT($B$11:B492)+1,"")</f>
        <v>482</v>
      </c>
      <c r="C493" s="199" t="s">
        <v>5025</v>
      </c>
      <c r="D493" s="199" t="s">
        <v>3800</v>
      </c>
      <c r="E493" s="200" t="s">
        <v>5026</v>
      </c>
      <c r="F493" s="179">
        <v>45537</v>
      </c>
      <c r="G493" s="201" t="s">
        <v>5027</v>
      </c>
      <c r="H493" s="180">
        <v>7</v>
      </c>
      <c r="I493" s="186" t="s">
        <v>3701</v>
      </c>
      <c r="J493" s="181">
        <v>1438.34</v>
      </c>
      <c r="K493" s="154">
        <f t="shared" si="7"/>
        <v>10068.379999999999</v>
      </c>
      <c r="L493" s="146">
        <v>0.21249999999999999</v>
      </c>
      <c r="M493" s="146">
        <v>1.1288</v>
      </c>
      <c r="N493" s="72"/>
      <c r="O493" s="177" t="str">
        <f ca="1">IF(N493="","", INDIRECT("base!"&amp;ADDRESS(MATCH(N493,base!$C$2:'base'!$C$133,0)+1,4,4)))</f>
        <v/>
      </c>
      <c r="P493" s="66"/>
      <c r="Q493" s="177" t="str">
        <f ca="1">IF(P493="","", INDIRECT("base!"&amp;ADDRESS(MATCH(CONCATENATE(N493,"|",P493),base!$G$2:'base'!$G$1817,0)+1,6,4)))</f>
        <v/>
      </c>
      <c r="R493" s="66" t="s">
        <v>3691</v>
      </c>
    </row>
    <row r="494" spans="1:18" x14ac:dyDescent="0.25">
      <c r="A494" s="164">
        <v>1</v>
      </c>
      <c r="B494" s="176">
        <f>IF(AND(G494&lt;&gt;"",H494&gt;0,I494&lt;&gt;"",J494&lt;&gt;0,K494&lt;&gt;0),COUNT($B$11:B493)+1,"")</f>
        <v>483</v>
      </c>
      <c r="C494" s="199" t="s">
        <v>5028</v>
      </c>
      <c r="D494" s="199" t="s">
        <v>4032</v>
      </c>
      <c r="E494" s="200">
        <v>59665</v>
      </c>
      <c r="F494" s="179">
        <v>45538</v>
      </c>
      <c r="G494" s="198" t="s">
        <v>5029</v>
      </c>
      <c r="H494" s="180">
        <v>18.13</v>
      </c>
      <c r="I494" s="196" t="s">
        <v>3694</v>
      </c>
      <c r="J494" s="181">
        <v>6.95</v>
      </c>
      <c r="K494" s="154">
        <f t="shared" si="7"/>
        <v>126</v>
      </c>
      <c r="L494" s="146">
        <v>0.21249999999999999</v>
      </c>
      <c r="M494" s="146">
        <v>1.1288</v>
      </c>
      <c r="N494" s="72"/>
      <c r="O494" s="177" t="str">
        <f ca="1">IF(N494="","", INDIRECT("base!"&amp;ADDRESS(MATCH(N494,base!$C$2:'base'!$C$133,0)+1,4,4)))</f>
        <v/>
      </c>
      <c r="P494" s="66"/>
      <c r="Q494" s="177" t="str">
        <f ca="1">IF(P494="","", INDIRECT("base!"&amp;ADDRESS(MATCH(CONCATENATE(N494,"|",P494),base!$G$2:'base'!$G$1817,0)+1,6,4)))</f>
        <v/>
      </c>
      <c r="R494" s="66" t="s">
        <v>3691</v>
      </c>
    </row>
    <row r="495" spans="1:18" ht="38.25" x14ac:dyDescent="0.25">
      <c r="A495" s="164">
        <v>1</v>
      </c>
      <c r="B495" s="176">
        <f>IF(AND(G495&lt;&gt;"",H495&gt;0,I495&lt;&gt;"",J495&lt;&gt;0,K495&lt;&gt;0),COUNT($B$11:B494)+1,"")</f>
        <v>484</v>
      </c>
      <c r="C495" s="199" t="s">
        <v>5030</v>
      </c>
      <c r="D495" s="199" t="s">
        <v>3800</v>
      </c>
      <c r="E495" s="200" t="s">
        <v>5031</v>
      </c>
      <c r="F495" s="179">
        <v>45539</v>
      </c>
      <c r="G495" s="198" t="s">
        <v>5032</v>
      </c>
      <c r="H495" s="180">
        <v>116.12</v>
      </c>
      <c r="I495" s="196" t="s">
        <v>3694</v>
      </c>
      <c r="J495" s="181">
        <v>8.42</v>
      </c>
      <c r="K495" s="154">
        <f t="shared" si="7"/>
        <v>977.73</v>
      </c>
      <c r="L495" s="146">
        <v>0.21249999999999999</v>
      </c>
      <c r="M495" s="146">
        <v>1.1288</v>
      </c>
      <c r="N495" s="72"/>
      <c r="O495" s="177" t="str">
        <f ca="1">IF(N495="","", INDIRECT("base!"&amp;ADDRESS(MATCH(N495,base!$C$2:'base'!$C$133,0)+1,4,4)))</f>
        <v/>
      </c>
      <c r="P495" s="66"/>
      <c r="Q495" s="177" t="str">
        <f ca="1">IF(P495="","", INDIRECT("base!"&amp;ADDRESS(MATCH(CONCATENATE(N495,"|",P495),base!$G$2:'base'!$G$1817,0)+1,6,4)))</f>
        <v/>
      </c>
      <c r="R495" s="66" t="s">
        <v>3691</v>
      </c>
    </row>
    <row r="496" spans="1:18" x14ac:dyDescent="0.25">
      <c r="A496" s="164">
        <v>1</v>
      </c>
      <c r="B496" s="176">
        <f>IF(AND(G496&lt;&gt;"",H496&gt;0,I496&lt;&gt;"",J496&lt;&gt;0,K496&lt;&gt;0),COUNT($B$11:B495)+1,"")</f>
        <v>485</v>
      </c>
      <c r="C496" s="199" t="s">
        <v>5033</v>
      </c>
      <c r="D496" s="199" t="s">
        <v>3800</v>
      </c>
      <c r="E496" s="200" t="s">
        <v>5034</v>
      </c>
      <c r="F496" s="179">
        <v>45540</v>
      </c>
      <c r="G496" s="201" t="s">
        <v>5035</v>
      </c>
      <c r="H496" s="180">
        <v>5</v>
      </c>
      <c r="I496" s="196" t="s">
        <v>3710</v>
      </c>
      <c r="J496" s="181">
        <v>276.39999999999998</v>
      </c>
      <c r="K496" s="154">
        <f t="shared" si="7"/>
        <v>1382</v>
      </c>
      <c r="L496" s="146">
        <v>0.21249999999999999</v>
      </c>
      <c r="M496" s="146">
        <v>1.1288</v>
      </c>
      <c r="N496" s="72"/>
      <c r="O496" s="177" t="str">
        <f ca="1">IF(N496="","", INDIRECT("base!"&amp;ADDRESS(MATCH(N496,base!$C$2:'base'!$C$133,0)+1,4,4)))</f>
        <v/>
      </c>
      <c r="P496" s="66"/>
      <c r="Q496" s="177" t="str">
        <f ca="1">IF(P496="","", INDIRECT("base!"&amp;ADDRESS(MATCH(CONCATENATE(N496,"|",P496),base!$G$2:'base'!$G$1817,0)+1,6,4)))</f>
        <v/>
      </c>
      <c r="R496" s="66" t="s">
        <v>3691</v>
      </c>
    </row>
    <row r="497" spans="1:18" x14ac:dyDescent="0.25">
      <c r="A497" s="164">
        <v>1</v>
      </c>
      <c r="B497" s="176">
        <f>IF(AND(G497&lt;&gt;"",H497&gt;0,I497&lt;&gt;"",J497&lt;&gt;0,K497&lt;&gt;0),COUNT($B$11:B496)+1,"")</f>
        <v>486</v>
      </c>
      <c r="C497" s="199" t="s">
        <v>5036</v>
      </c>
      <c r="D497" s="199" t="s">
        <v>3800</v>
      </c>
      <c r="E497" s="200" t="s">
        <v>5037</v>
      </c>
      <c r="F497" s="179">
        <v>45541</v>
      </c>
      <c r="G497" s="198" t="s">
        <v>5038</v>
      </c>
      <c r="H497" s="180">
        <v>280</v>
      </c>
      <c r="I497" s="196" t="s">
        <v>3694</v>
      </c>
      <c r="J497" s="181">
        <v>16.46</v>
      </c>
      <c r="K497" s="154">
        <f t="shared" si="7"/>
        <v>4608.8</v>
      </c>
      <c r="L497" s="146">
        <v>0.21249999999999999</v>
      </c>
      <c r="M497" s="146">
        <v>1.1288</v>
      </c>
      <c r="N497" s="72"/>
      <c r="O497" s="177" t="str">
        <f ca="1">IF(N497="","", INDIRECT("base!"&amp;ADDRESS(MATCH(N497,base!$C$2:'base'!$C$133,0)+1,4,4)))</f>
        <v/>
      </c>
      <c r="P497" s="66"/>
      <c r="Q497" s="177" t="str">
        <f ca="1">IF(P497="","", INDIRECT("base!"&amp;ADDRESS(MATCH(CONCATENATE(N497,"|",P497),base!$G$2:'base'!$G$1817,0)+1,6,4)))</f>
        <v/>
      </c>
      <c r="R497" s="66" t="s">
        <v>3691</v>
      </c>
    </row>
    <row r="498" spans="1:18" x14ac:dyDescent="0.25">
      <c r="A498" s="164">
        <v>1</v>
      </c>
      <c r="B498" s="176">
        <f>IF(AND(G498&lt;&gt;"",H498&gt;0,I498&lt;&gt;"",J498&lt;&gt;0,K498&lt;&gt;0),COUNT($B$11:B497)+1,"")</f>
        <v>487</v>
      </c>
      <c r="C498" s="188" t="s">
        <v>5039</v>
      </c>
      <c r="D498" s="199" t="s">
        <v>4032</v>
      </c>
      <c r="E498" s="197">
        <v>62221</v>
      </c>
      <c r="F498" s="179">
        <v>45542</v>
      </c>
      <c r="G498" s="189" t="s">
        <v>5040</v>
      </c>
      <c r="H498" s="180">
        <v>6</v>
      </c>
      <c r="I498" s="186" t="s">
        <v>3701</v>
      </c>
      <c r="J498" s="181">
        <v>82.2</v>
      </c>
      <c r="K498" s="154">
        <f t="shared" ref="K498:K561" si="8">IFERROR(IF(H498*J498&lt;&gt;0,ROUND(ROUND(H498,4)*ROUND(J498,4),2),""),"")</f>
        <v>493.2</v>
      </c>
      <c r="L498" s="146">
        <v>0.21249999999999999</v>
      </c>
      <c r="M498" s="146">
        <v>1.1288</v>
      </c>
      <c r="N498" s="72"/>
      <c r="O498" s="177" t="str">
        <f ca="1">IF(N498="","", INDIRECT("base!"&amp;ADDRESS(MATCH(N498,base!$C$2:'base'!$C$133,0)+1,4,4)))</f>
        <v/>
      </c>
      <c r="P498" s="66"/>
      <c r="Q498" s="177" t="str">
        <f ca="1">IF(P498="","", INDIRECT("base!"&amp;ADDRESS(MATCH(CONCATENATE(N498,"|",P498),base!$G$2:'base'!$G$1817,0)+1,6,4)))</f>
        <v/>
      </c>
      <c r="R498" s="66" t="s">
        <v>3691</v>
      </c>
    </row>
    <row r="499" spans="1:18" x14ac:dyDescent="0.25">
      <c r="A499" s="164">
        <v>1</v>
      </c>
      <c r="B499" s="176">
        <f>IF(AND(G499&lt;&gt;"",H499&gt;0,I499&lt;&gt;"",J499&lt;&gt;0,K499&lt;&gt;0),COUNT($B$11:B498)+1,"")</f>
        <v>488</v>
      </c>
      <c r="C499" s="188" t="s">
        <v>5041</v>
      </c>
      <c r="D499" s="199" t="s">
        <v>4032</v>
      </c>
      <c r="E499" s="197">
        <v>68137</v>
      </c>
      <c r="F499" s="179">
        <v>45543</v>
      </c>
      <c r="G499" s="189" t="s">
        <v>5042</v>
      </c>
      <c r="H499" s="180">
        <v>6492.12</v>
      </c>
      <c r="I499" s="196" t="s">
        <v>3694</v>
      </c>
      <c r="J499" s="181">
        <v>4</v>
      </c>
      <c r="K499" s="154">
        <f t="shared" si="8"/>
        <v>25968.48</v>
      </c>
      <c r="L499" s="146">
        <v>0.21249999999999999</v>
      </c>
      <c r="M499" s="146">
        <v>1.1288</v>
      </c>
      <c r="N499" s="72"/>
      <c r="O499" s="177" t="str">
        <f ca="1">IF(N499="","", INDIRECT("base!"&amp;ADDRESS(MATCH(N499,base!$C$2:'base'!$C$133,0)+1,4,4)))</f>
        <v/>
      </c>
      <c r="P499" s="66"/>
      <c r="Q499" s="177" t="str">
        <f ca="1">IF(P499="","", INDIRECT("base!"&amp;ADDRESS(MATCH(CONCATENATE(N499,"|",P499),base!$G$2:'base'!$G$1817,0)+1,6,4)))</f>
        <v/>
      </c>
      <c r="R499" s="66" t="s">
        <v>3691</v>
      </c>
    </row>
    <row r="500" spans="1:18" ht="38.25" x14ac:dyDescent="0.25">
      <c r="A500" s="164">
        <v>1</v>
      </c>
      <c r="B500" s="176">
        <f>IF(AND(G500&lt;&gt;"",H500&gt;0,I500&lt;&gt;"",J500&lt;&gt;0,K500&lt;&gt;0),COUNT($B$11:B499)+1,"")</f>
        <v>489</v>
      </c>
      <c r="C500" s="188" t="s">
        <v>5043</v>
      </c>
      <c r="D500" s="188" t="s">
        <v>3776</v>
      </c>
      <c r="E500" s="197">
        <v>91855</v>
      </c>
      <c r="F500" s="179">
        <v>45544</v>
      </c>
      <c r="G500" s="189" t="s">
        <v>4765</v>
      </c>
      <c r="H500" s="180">
        <v>39</v>
      </c>
      <c r="I500" s="196" t="s">
        <v>3694</v>
      </c>
      <c r="J500" s="181">
        <v>15.02</v>
      </c>
      <c r="K500" s="154">
        <f t="shared" si="8"/>
        <v>585.78</v>
      </c>
      <c r="L500" s="146">
        <v>0.21249999999999999</v>
      </c>
      <c r="M500" s="146">
        <v>1.1288</v>
      </c>
      <c r="N500" s="72"/>
      <c r="O500" s="177" t="str">
        <f ca="1">IF(N500="","", INDIRECT("base!"&amp;ADDRESS(MATCH(N500,base!$C$2:'base'!$C$133,0)+1,4,4)))</f>
        <v/>
      </c>
      <c r="P500" s="66"/>
      <c r="Q500" s="177" t="str">
        <f ca="1">IF(P500="","", INDIRECT("base!"&amp;ADDRESS(MATCH(CONCATENATE(N500,"|",P500),base!$G$2:'base'!$G$1817,0)+1,6,4)))</f>
        <v/>
      </c>
      <c r="R500" s="66" t="s">
        <v>3691</v>
      </c>
    </row>
    <row r="501" spans="1:18" ht="38.25" x14ac:dyDescent="0.25">
      <c r="A501" s="164">
        <v>1</v>
      </c>
      <c r="B501" s="176">
        <f>IF(AND(G501&lt;&gt;"",H501&gt;0,I501&lt;&gt;"",J501&lt;&gt;0,K501&lt;&gt;0),COUNT($B$11:B500)+1,"")</f>
        <v>490</v>
      </c>
      <c r="C501" s="183" t="s">
        <v>5044</v>
      </c>
      <c r="D501" s="183" t="s">
        <v>3776</v>
      </c>
      <c r="E501" s="194">
        <v>91871</v>
      </c>
      <c r="F501" s="179">
        <v>45545</v>
      </c>
      <c r="G501" s="184" t="s">
        <v>4777</v>
      </c>
      <c r="H501" s="180">
        <v>255</v>
      </c>
      <c r="I501" s="196" t="s">
        <v>3694</v>
      </c>
      <c r="J501" s="181">
        <v>19.399999999999999</v>
      </c>
      <c r="K501" s="154">
        <f t="shared" si="8"/>
        <v>4947</v>
      </c>
      <c r="L501" s="146">
        <v>0.21249999999999999</v>
      </c>
      <c r="M501" s="146">
        <v>1.1288</v>
      </c>
      <c r="N501" s="72"/>
      <c r="O501" s="177" t="str">
        <f ca="1">IF(N501="","", INDIRECT("base!"&amp;ADDRESS(MATCH(N501,base!$C$2:'base'!$C$133,0)+1,4,4)))</f>
        <v/>
      </c>
      <c r="P501" s="66"/>
      <c r="Q501" s="177" t="str">
        <f ca="1">IF(P501="","", INDIRECT("base!"&amp;ADDRESS(MATCH(CONCATENATE(N501,"|",P501),base!$G$2:'base'!$G$1817,0)+1,6,4)))</f>
        <v/>
      </c>
      <c r="R501" s="66" t="s">
        <v>3691</v>
      </c>
    </row>
    <row r="502" spans="1:18" ht="38.25" x14ac:dyDescent="0.25">
      <c r="A502" s="164">
        <v>1</v>
      </c>
      <c r="B502" s="176">
        <f>IF(AND(G502&lt;&gt;"",H502&gt;0,I502&lt;&gt;"",J502&lt;&gt;0,K502&lt;&gt;0),COUNT($B$11:B501)+1,"")</f>
        <v>491</v>
      </c>
      <c r="C502" s="188" t="s">
        <v>5045</v>
      </c>
      <c r="D502" s="188" t="s">
        <v>3776</v>
      </c>
      <c r="E502" s="197">
        <v>91857</v>
      </c>
      <c r="F502" s="179">
        <v>45546</v>
      </c>
      <c r="G502" s="189" t="s">
        <v>5046</v>
      </c>
      <c r="H502" s="180">
        <v>96</v>
      </c>
      <c r="I502" s="196" t="s">
        <v>3694</v>
      </c>
      <c r="J502" s="181">
        <v>21.71</v>
      </c>
      <c r="K502" s="154">
        <f t="shared" si="8"/>
        <v>2084.16</v>
      </c>
      <c r="L502" s="146">
        <v>0.21249999999999999</v>
      </c>
      <c r="M502" s="146">
        <v>1.1288</v>
      </c>
      <c r="N502" s="72"/>
      <c r="O502" s="177" t="str">
        <f ca="1">IF(N502="","", INDIRECT("base!"&amp;ADDRESS(MATCH(N502,base!$C$2:'base'!$C$133,0)+1,4,4)))</f>
        <v/>
      </c>
      <c r="P502" s="66"/>
      <c r="Q502" s="177" t="str">
        <f ca="1">IF(P502="","", INDIRECT("base!"&amp;ADDRESS(MATCH(CONCATENATE(N502,"|",P502),base!$G$2:'base'!$G$1817,0)+1,6,4)))</f>
        <v/>
      </c>
      <c r="R502" s="66" t="s">
        <v>3691</v>
      </c>
    </row>
    <row r="503" spans="1:18" ht="38.25" x14ac:dyDescent="0.25">
      <c r="A503" s="164">
        <v>1</v>
      </c>
      <c r="B503" s="176">
        <f>IF(AND(G503&lt;&gt;"",H503&gt;0,I503&lt;&gt;"",J503&lt;&gt;0,K503&lt;&gt;0),COUNT($B$11:B502)+1,"")</f>
        <v>492</v>
      </c>
      <c r="C503" s="188" t="s">
        <v>5047</v>
      </c>
      <c r="D503" s="188" t="s">
        <v>3776</v>
      </c>
      <c r="E503" s="197">
        <v>91914</v>
      </c>
      <c r="F503" s="179">
        <v>45547</v>
      </c>
      <c r="G503" s="189" t="s">
        <v>4787</v>
      </c>
      <c r="H503" s="180">
        <v>111</v>
      </c>
      <c r="I503" s="186" t="s">
        <v>3701</v>
      </c>
      <c r="J503" s="181">
        <v>23.42</v>
      </c>
      <c r="K503" s="154">
        <f t="shared" si="8"/>
        <v>2599.62</v>
      </c>
      <c r="L503" s="146">
        <v>0.21249999999999999</v>
      </c>
      <c r="M503" s="146">
        <v>1.1288</v>
      </c>
      <c r="N503" s="72"/>
      <c r="O503" s="177" t="str">
        <f ca="1">IF(N503="","", INDIRECT("base!"&amp;ADDRESS(MATCH(N503,base!$C$2:'base'!$C$133,0)+1,4,4)))</f>
        <v/>
      </c>
      <c r="P503" s="66"/>
      <c r="Q503" s="177" t="str">
        <f ca="1">IF(P503="","", INDIRECT("base!"&amp;ADDRESS(MATCH(CONCATENATE(N503,"|",P503),base!$G$2:'base'!$G$1817,0)+1,6,4)))</f>
        <v/>
      </c>
      <c r="R503" s="66" t="s">
        <v>3691</v>
      </c>
    </row>
    <row r="504" spans="1:18" ht="38.25" x14ac:dyDescent="0.25">
      <c r="A504" s="164">
        <v>1</v>
      </c>
      <c r="B504" s="176">
        <f>IF(AND(G504&lt;&gt;"",H504&gt;0,I504&lt;&gt;"",J504&lt;&gt;0,K504&lt;&gt;0),COUNT($B$11:B503)+1,"")</f>
        <v>493</v>
      </c>
      <c r="C504" s="188" t="s">
        <v>5048</v>
      </c>
      <c r="D504" s="188" t="s">
        <v>3776</v>
      </c>
      <c r="E504" s="197">
        <v>91884</v>
      </c>
      <c r="F504" s="179">
        <v>45536</v>
      </c>
      <c r="G504" s="189" t="s">
        <v>4797</v>
      </c>
      <c r="H504" s="180">
        <v>212</v>
      </c>
      <c r="I504" s="186" t="s">
        <v>3701</v>
      </c>
      <c r="J504" s="181">
        <v>14.74</v>
      </c>
      <c r="K504" s="154">
        <f t="shared" si="8"/>
        <v>3124.88</v>
      </c>
      <c r="L504" s="146">
        <v>0.21249999999999999</v>
      </c>
      <c r="M504" s="146">
        <v>1.1288</v>
      </c>
      <c r="N504" s="72"/>
      <c r="O504" s="177" t="str">
        <f ca="1">IF(N504="","", INDIRECT("base!"&amp;ADDRESS(MATCH(N504,base!$C$2:'base'!$C$133,0)+1,4,4)))</f>
        <v/>
      </c>
      <c r="P504" s="66"/>
      <c r="Q504" s="177" t="str">
        <f ca="1">IF(P504="","", INDIRECT("base!"&amp;ADDRESS(MATCH(CONCATENATE(N504,"|",P504),base!$G$2:'base'!$G$1817,0)+1,6,4)))</f>
        <v/>
      </c>
      <c r="R504" s="66" t="s">
        <v>3691</v>
      </c>
    </row>
    <row r="505" spans="1:18" ht="38.25" x14ac:dyDescent="0.25">
      <c r="A505" s="164">
        <v>1</v>
      </c>
      <c r="B505" s="176">
        <f>IF(AND(G505&lt;&gt;"",H505&gt;0,I505&lt;&gt;"",J505&lt;&gt;0,K505&lt;&gt;0),COUNT($B$11:B504)+1,"")</f>
        <v>494</v>
      </c>
      <c r="C505" s="188" t="s">
        <v>5049</v>
      </c>
      <c r="D505" s="188" t="s">
        <v>3776</v>
      </c>
      <c r="E505" s="197">
        <v>91940</v>
      </c>
      <c r="F505" s="179">
        <v>45537</v>
      </c>
      <c r="G505" s="189" t="s">
        <v>4844</v>
      </c>
      <c r="H505" s="180">
        <v>7</v>
      </c>
      <c r="I505" s="186" t="s">
        <v>3701</v>
      </c>
      <c r="J505" s="181">
        <v>23.4</v>
      </c>
      <c r="K505" s="154">
        <f t="shared" si="8"/>
        <v>163.80000000000001</v>
      </c>
      <c r="L505" s="146">
        <v>0.21249999999999999</v>
      </c>
      <c r="M505" s="146">
        <v>1.1288</v>
      </c>
      <c r="N505" s="72"/>
      <c r="O505" s="177" t="str">
        <f ca="1">IF(N505="","", INDIRECT("base!"&amp;ADDRESS(MATCH(N505,base!$C$2:'base'!$C$133,0)+1,4,4)))</f>
        <v/>
      </c>
      <c r="P505" s="66"/>
      <c r="Q505" s="177" t="str">
        <f ca="1">IF(P505="","", INDIRECT("base!"&amp;ADDRESS(MATCH(CONCATENATE(N505,"|",P505),base!$G$2:'base'!$G$1817,0)+1,6,4)))</f>
        <v/>
      </c>
      <c r="R505" s="66" t="s">
        <v>3691</v>
      </c>
    </row>
    <row r="506" spans="1:18" ht="38.25" x14ac:dyDescent="0.25">
      <c r="A506" s="164">
        <v>1</v>
      </c>
      <c r="B506" s="176">
        <f>IF(AND(G506&lt;&gt;"",H506&gt;0,I506&lt;&gt;"",J506&lt;&gt;0,K506&lt;&gt;0),COUNT($B$11:B505)+1,"")</f>
        <v>495</v>
      </c>
      <c r="C506" s="188" t="s">
        <v>5050</v>
      </c>
      <c r="D506" s="188" t="s">
        <v>3776</v>
      </c>
      <c r="E506" s="197">
        <v>91943</v>
      </c>
      <c r="F506" s="179">
        <v>45538</v>
      </c>
      <c r="G506" s="189" t="s">
        <v>4846</v>
      </c>
      <c r="H506" s="180">
        <v>1</v>
      </c>
      <c r="I506" s="186" t="s">
        <v>3701</v>
      </c>
      <c r="J506" s="181">
        <v>27.62</v>
      </c>
      <c r="K506" s="154">
        <f t="shared" si="8"/>
        <v>27.62</v>
      </c>
      <c r="L506" s="146">
        <v>0.21249999999999999</v>
      </c>
      <c r="M506" s="146">
        <v>1.1288</v>
      </c>
      <c r="N506" s="72"/>
      <c r="O506" s="177" t="str">
        <f ca="1">IF(N506="","", INDIRECT("base!"&amp;ADDRESS(MATCH(N506,base!$C$2:'base'!$C$133,0)+1,4,4)))</f>
        <v/>
      </c>
      <c r="P506" s="66"/>
      <c r="Q506" s="177" t="str">
        <f ca="1">IF(P506="","", INDIRECT("base!"&amp;ADDRESS(MATCH(CONCATENATE(N506,"|",P506),base!$G$2:'base'!$G$1817,0)+1,6,4)))</f>
        <v/>
      </c>
      <c r="R506" s="66" t="s">
        <v>3691</v>
      </c>
    </row>
    <row r="507" spans="1:18" ht="63.75" x14ac:dyDescent="0.25">
      <c r="A507" s="164">
        <v>1</v>
      </c>
      <c r="B507" s="176">
        <f>IF(AND(G507&lt;&gt;"",H507&gt;0,I507&lt;&gt;"",J507&lt;&gt;0,K507&lt;&gt;0),COUNT($B$11:B506)+1,"")</f>
        <v>496</v>
      </c>
      <c r="C507" s="199" t="s">
        <v>5051</v>
      </c>
      <c r="D507" s="199" t="s">
        <v>4032</v>
      </c>
      <c r="E507" s="200">
        <v>59099</v>
      </c>
      <c r="F507" s="179">
        <v>45539</v>
      </c>
      <c r="G507" s="198" t="s">
        <v>5007</v>
      </c>
      <c r="H507" s="180">
        <v>1</v>
      </c>
      <c r="I507" s="186" t="s">
        <v>3701</v>
      </c>
      <c r="J507" s="181">
        <v>244.82</v>
      </c>
      <c r="K507" s="154">
        <f t="shared" si="8"/>
        <v>244.82</v>
      </c>
      <c r="L507" s="146">
        <v>0.21249999999999999</v>
      </c>
      <c r="M507" s="146">
        <v>1.1288</v>
      </c>
      <c r="N507" s="72"/>
      <c r="O507" s="177" t="str">
        <f ca="1">IF(N507="","", INDIRECT("base!"&amp;ADDRESS(MATCH(N507,base!$C$2:'base'!$C$133,0)+1,4,4)))</f>
        <v/>
      </c>
      <c r="P507" s="66"/>
      <c r="Q507" s="177" t="str">
        <f ca="1">IF(P507="","", INDIRECT("base!"&amp;ADDRESS(MATCH(CONCATENATE(N507,"|",P507),base!$G$2:'base'!$G$1817,0)+1,6,4)))</f>
        <v/>
      </c>
      <c r="R507" s="66" t="s">
        <v>3691</v>
      </c>
    </row>
    <row r="508" spans="1:18" ht="38.25" x14ac:dyDescent="0.25">
      <c r="A508" s="164">
        <v>1</v>
      </c>
      <c r="B508" s="176">
        <f>IF(AND(G508&lt;&gt;"",H508&gt;0,I508&lt;&gt;"",J508&lt;&gt;0,K508&lt;&gt;0),COUNT($B$11:B507)+1,"")</f>
        <v>497</v>
      </c>
      <c r="C508" s="188" t="s">
        <v>5052</v>
      </c>
      <c r="D508" s="188" t="s">
        <v>3776</v>
      </c>
      <c r="E508" s="197">
        <v>95796</v>
      </c>
      <c r="F508" s="179">
        <v>45540</v>
      </c>
      <c r="G508" s="189" t="s">
        <v>5053</v>
      </c>
      <c r="H508" s="180">
        <v>14</v>
      </c>
      <c r="I508" s="186" t="s">
        <v>3701</v>
      </c>
      <c r="J508" s="181">
        <v>61.83</v>
      </c>
      <c r="K508" s="154">
        <f t="shared" si="8"/>
        <v>865.62</v>
      </c>
      <c r="L508" s="146">
        <v>0.21249999999999999</v>
      </c>
      <c r="M508" s="146">
        <v>1.1288</v>
      </c>
      <c r="N508" s="72"/>
      <c r="O508" s="177" t="str">
        <f ca="1">IF(N508="","", INDIRECT("base!"&amp;ADDRESS(MATCH(N508,base!$C$2:'base'!$C$133,0)+1,4,4)))</f>
        <v/>
      </c>
      <c r="P508" s="66"/>
      <c r="Q508" s="177" t="str">
        <f ca="1">IF(P508="","", INDIRECT("base!"&amp;ADDRESS(MATCH(CONCATENATE(N508,"|",P508),base!$G$2:'base'!$G$1817,0)+1,6,4)))</f>
        <v/>
      </c>
      <c r="R508" s="66" t="s">
        <v>3691</v>
      </c>
    </row>
    <row r="509" spans="1:18" ht="38.25" x14ac:dyDescent="0.25">
      <c r="A509" s="164">
        <v>1</v>
      </c>
      <c r="B509" s="176">
        <f>IF(AND(G509&lt;&gt;"",H509&gt;0,I509&lt;&gt;"",J509&lt;&gt;0,K509&lt;&gt;0),COUNT($B$11:B508)+1,"")</f>
        <v>498</v>
      </c>
      <c r="C509" s="188" t="s">
        <v>5054</v>
      </c>
      <c r="D509" s="188" t="s">
        <v>3776</v>
      </c>
      <c r="E509" s="197">
        <v>95795</v>
      </c>
      <c r="F509" s="179">
        <v>45541</v>
      </c>
      <c r="G509" s="189" t="s">
        <v>5055</v>
      </c>
      <c r="H509" s="180">
        <v>3</v>
      </c>
      <c r="I509" s="186" t="s">
        <v>3701</v>
      </c>
      <c r="J509" s="181">
        <v>43.68</v>
      </c>
      <c r="K509" s="154">
        <f t="shared" si="8"/>
        <v>131.04</v>
      </c>
      <c r="L509" s="146">
        <v>0.21249999999999999</v>
      </c>
      <c r="M509" s="146">
        <v>1.1288</v>
      </c>
      <c r="N509" s="72"/>
      <c r="O509" s="177" t="str">
        <f ca="1">IF(N509="","", INDIRECT("base!"&amp;ADDRESS(MATCH(N509,base!$C$2:'base'!$C$133,0)+1,4,4)))</f>
        <v/>
      </c>
      <c r="P509" s="66"/>
      <c r="Q509" s="177" t="str">
        <f ca="1">IF(P509="","", INDIRECT("base!"&amp;ADDRESS(MATCH(CONCATENATE(N509,"|",P509),base!$G$2:'base'!$G$1817,0)+1,6,4)))</f>
        <v/>
      </c>
      <c r="R509" s="66" t="s">
        <v>3691</v>
      </c>
    </row>
    <row r="510" spans="1:18" ht="38.25" x14ac:dyDescent="0.25">
      <c r="A510" s="164">
        <v>1</v>
      </c>
      <c r="B510" s="176">
        <f>IF(AND(G510&lt;&gt;"",H510&gt;0,I510&lt;&gt;"",J510&lt;&gt;0,K510&lt;&gt;0),COUNT($B$11:B509)+1,"")</f>
        <v>499</v>
      </c>
      <c r="C510" s="188" t="s">
        <v>5056</v>
      </c>
      <c r="D510" s="188" t="s">
        <v>3776</v>
      </c>
      <c r="E510" s="197">
        <v>95789</v>
      </c>
      <c r="F510" s="179">
        <v>45542</v>
      </c>
      <c r="G510" s="189" t="s">
        <v>5057</v>
      </c>
      <c r="H510" s="180">
        <v>34</v>
      </c>
      <c r="I510" s="186" t="s">
        <v>3701</v>
      </c>
      <c r="J510" s="181">
        <v>52.68</v>
      </c>
      <c r="K510" s="154">
        <f t="shared" si="8"/>
        <v>1791.12</v>
      </c>
      <c r="L510" s="146">
        <v>0.21249999999999999</v>
      </c>
      <c r="M510" s="146">
        <v>1.1288</v>
      </c>
      <c r="N510" s="72"/>
      <c r="O510" s="177" t="str">
        <f ca="1">IF(N510="","", INDIRECT("base!"&amp;ADDRESS(MATCH(N510,base!$C$2:'base'!$C$133,0)+1,4,4)))</f>
        <v/>
      </c>
      <c r="P510" s="66"/>
      <c r="Q510" s="177" t="str">
        <f ca="1">IF(P510="","", INDIRECT("base!"&amp;ADDRESS(MATCH(CONCATENATE(N510,"|",P510),base!$G$2:'base'!$G$1817,0)+1,6,4)))</f>
        <v/>
      </c>
      <c r="R510" s="66" t="s">
        <v>3691</v>
      </c>
    </row>
    <row r="511" spans="1:18" x14ac:dyDescent="0.25">
      <c r="A511" s="164">
        <v>1</v>
      </c>
      <c r="B511" s="176">
        <f>IF(AND(G511&lt;&gt;"",H511&gt;0,I511&lt;&gt;"",J511&lt;&gt;0,K511&lt;&gt;0),COUNT($B$11:B510)+1,"")</f>
        <v>500</v>
      </c>
      <c r="C511" s="188" t="s">
        <v>5058</v>
      </c>
      <c r="D511" s="188" t="s">
        <v>3792</v>
      </c>
      <c r="E511" s="197">
        <v>12685</v>
      </c>
      <c r="F511" s="179">
        <v>45543</v>
      </c>
      <c r="G511" s="193" t="s">
        <v>5059</v>
      </c>
      <c r="H511" s="180">
        <v>379.8</v>
      </c>
      <c r="I511" s="196" t="s">
        <v>3694</v>
      </c>
      <c r="J511" s="181">
        <v>29.47</v>
      </c>
      <c r="K511" s="154">
        <f t="shared" si="8"/>
        <v>11192.71</v>
      </c>
      <c r="L511" s="146">
        <v>0.21249999999999999</v>
      </c>
      <c r="M511" s="146">
        <v>1.1288</v>
      </c>
      <c r="N511" s="72"/>
      <c r="O511" s="177" t="str">
        <f ca="1">IF(N511="","", INDIRECT("base!"&amp;ADDRESS(MATCH(N511,base!$C$2:'base'!$C$133,0)+1,4,4)))</f>
        <v/>
      </c>
      <c r="P511" s="66"/>
      <c r="Q511" s="177" t="str">
        <f ca="1">IF(P511="","", INDIRECT("base!"&amp;ADDRESS(MATCH(CONCATENATE(N511,"|",P511),base!$G$2:'base'!$G$1817,0)+1,6,4)))</f>
        <v/>
      </c>
      <c r="R511" s="66" t="s">
        <v>3691</v>
      </c>
    </row>
    <row r="512" spans="1:18" ht="25.5" x14ac:dyDescent="0.25">
      <c r="A512" s="164">
        <v>1</v>
      </c>
      <c r="B512" s="176">
        <f>IF(AND(G512&lt;&gt;"",H512&gt;0,I512&lt;&gt;"",J512&lt;&gt;0,K512&lt;&gt;0),COUNT($B$11:B511)+1,"")</f>
        <v>501</v>
      </c>
      <c r="C512" s="188" t="s">
        <v>5060</v>
      </c>
      <c r="D512" s="188" t="s">
        <v>3800</v>
      </c>
      <c r="E512" s="197">
        <v>1201006045</v>
      </c>
      <c r="F512" s="179">
        <v>45544</v>
      </c>
      <c r="G512" s="189" t="s">
        <v>5061</v>
      </c>
      <c r="H512" s="180">
        <v>503.62</v>
      </c>
      <c r="I512" s="196" t="s">
        <v>3694</v>
      </c>
      <c r="J512" s="181">
        <v>104.43</v>
      </c>
      <c r="K512" s="154">
        <f t="shared" si="8"/>
        <v>52593.04</v>
      </c>
      <c r="L512" s="146">
        <v>0.21249999999999999</v>
      </c>
      <c r="M512" s="146">
        <v>1.1288</v>
      </c>
      <c r="N512" s="72"/>
      <c r="O512" s="177" t="str">
        <f ca="1">IF(N512="","", INDIRECT("base!"&amp;ADDRESS(MATCH(N512,base!$C$2:'base'!$C$133,0)+1,4,4)))</f>
        <v/>
      </c>
      <c r="P512" s="66"/>
      <c r="Q512" s="177" t="str">
        <f ca="1">IF(P512="","", INDIRECT("base!"&amp;ADDRESS(MATCH(CONCATENATE(N512,"|",P512),base!$G$2:'base'!$G$1817,0)+1,6,4)))</f>
        <v/>
      </c>
      <c r="R512" s="66" t="s">
        <v>3691</v>
      </c>
    </row>
    <row r="513" spans="1:18" x14ac:dyDescent="0.25">
      <c r="A513" s="164">
        <v>1</v>
      </c>
      <c r="B513" s="176">
        <f>IF(AND(G513&lt;&gt;"",H513&gt;0,I513&lt;&gt;"",J513&lt;&gt;0,K513&lt;&gt;0),COUNT($B$11:B512)+1,"")</f>
        <v>502</v>
      </c>
      <c r="C513" s="199" t="s">
        <v>5062</v>
      </c>
      <c r="D513" s="199" t="s">
        <v>4032</v>
      </c>
      <c r="E513" s="200">
        <v>63461</v>
      </c>
      <c r="F513" s="179">
        <v>45545</v>
      </c>
      <c r="G513" s="198" t="s">
        <v>5063</v>
      </c>
      <c r="H513" s="180">
        <v>10.66</v>
      </c>
      <c r="I513" s="196" t="s">
        <v>3694</v>
      </c>
      <c r="J513" s="181">
        <v>74.83</v>
      </c>
      <c r="K513" s="154">
        <f t="shared" si="8"/>
        <v>797.69</v>
      </c>
      <c r="L513" s="146">
        <v>0.21249999999999999</v>
      </c>
      <c r="M513" s="146">
        <v>1.1288</v>
      </c>
      <c r="N513" s="72"/>
      <c r="O513" s="177" t="str">
        <f ca="1">IF(N513="","", INDIRECT("base!"&amp;ADDRESS(MATCH(N513,base!$C$2:'base'!$C$133,0)+1,4,4)))</f>
        <v/>
      </c>
      <c r="P513" s="66"/>
      <c r="Q513" s="177" t="str">
        <f ca="1">IF(P513="","", INDIRECT("base!"&amp;ADDRESS(MATCH(CONCATENATE(N513,"|",P513),base!$G$2:'base'!$G$1817,0)+1,6,4)))</f>
        <v/>
      </c>
      <c r="R513" s="66" t="s">
        <v>3691</v>
      </c>
    </row>
    <row r="514" spans="1:18" x14ac:dyDescent="0.25">
      <c r="A514" s="164">
        <v>1</v>
      </c>
      <c r="B514" s="176">
        <f>IF(AND(G514&lt;&gt;"",H514&gt;0,I514&lt;&gt;"",J514&lt;&gt;0,K514&lt;&gt;0),COUNT($B$11:B513)+1,"")</f>
        <v>503</v>
      </c>
      <c r="C514" s="199" t="s">
        <v>5064</v>
      </c>
      <c r="D514" s="199" t="s">
        <v>3800</v>
      </c>
      <c r="E514" s="200" t="s">
        <v>5065</v>
      </c>
      <c r="F514" s="179">
        <v>45546</v>
      </c>
      <c r="G514" s="198" t="s">
        <v>5066</v>
      </c>
      <c r="H514" s="180">
        <v>19</v>
      </c>
      <c r="I514" s="186" t="s">
        <v>3701</v>
      </c>
      <c r="J514" s="181">
        <v>25.62</v>
      </c>
      <c r="K514" s="154">
        <f t="shared" si="8"/>
        <v>486.78</v>
      </c>
      <c r="L514" s="146">
        <v>0.21249999999999999</v>
      </c>
      <c r="M514" s="146">
        <v>1.1288</v>
      </c>
      <c r="N514" s="72"/>
      <c r="O514" s="177" t="str">
        <f ca="1">IF(N514="","", INDIRECT("base!"&amp;ADDRESS(MATCH(N514,base!$C$2:'base'!$C$133,0)+1,4,4)))</f>
        <v/>
      </c>
      <c r="P514" s="66"/>
      <c r="Q514" s="177" t="str">
        <f ca="1">IF(P514="","", INDIRECT("base!"&amp;ADDRESS(MATCH(CONCATENATE(N514,"|",P514),base!$G$2:'base'!$G$1817,0)+1,6,4)))</f>
        <v/>
      </c>
      <c r="R514" s="66" t="s">
        <v>3691</v>
      </c>
    </row>
    <row r="515" spans="1:18" x14ac:dyDescent="0.25">
      <c r="A515" s="164">
        <v>1</v>
      </c>
      <c r="B515" s="176">
        <f>IF(AND(G515&lt;&gt;"",H515&gt;0,I515&lt;&gt;"",J515&lt;&gt;0,K515&lt;&gt;0),COUNT($B$11:B514)+1,"")</f>
        <v>504</v>
      </c>
      <c r="C515" s="199" t="s">
        <v>5067</v>
      </c>
      <c r="D515" s="199" t="s">
        <v>4032</v>
      </c>
      <c r="E515" s="200">
        <v>61019</v>
      </c>
      <c r="F515" s="179">
        <v>45547</v>
      </c>
      <c r="G515" s="198" t="s">
        <v>5068</v>
      </c>
      <c r="H515" s="180">
        <v>26</v>
      </c>
      <c r="I515" s="186" t="s">
        <v>3701</v>
      </c>
      <c r="J515" s="181">
        <v>55.81</v>
      </c>
      <c r="K515" s="154">
        <f t="shared" si="8"/>
        <v>1451.06</v>
      </c>
      <c r="L515" s="146">
        <v>0.21249999999999999</v>
      </c>
      <c r="M515" s="146">
        <v>1.1288</v>
      </c>
      <c r="N515" s="72"/>
      <c r="O515" s="177" t="str">
        <f ca="1">IF(N515="","", INDIRECT("base!"&amp;ADDRESS(MATCH(N515,base!$C$2:'base'!$C$133,0)+1,4,4)))</f>
        <v/>
      </c>
      <c r="P515" s="66"/>
      <c r="Q515" s="177" t="str">
        <f ca="1">IF(P515="","", INDIRECT("base!"&amp;ADDRESS(MATCH(CONCATENATE(N515,"|",P515),base!$G$2:'base'!$G$1817,0)+1,6,4)))</f>
        <v/>
      </c>
      <c r="R515" s="66" t="s">
        <v>3691</v>
      </c>
    </row>
    <row r="516" spans="1:18" x14ac:dyDescent="0.25">
      <c r="A516" s="164">
        <v>1</v>
      </c>
      <c r="B516" s="176">
        <f>IF(AND(G516&lt;&gt;"",H516&gt;0,I516&lt;&gt;"",J516&lt;&gt;0,K516&lt;&gt;0),COUNT($B$11:B515)+1,"")</f>
        <v>505</v>
      </c>
      <c r="C516" s="199" t="s">
        <v>5069</v>
      </c>
      <c r="D516" s="199" t="s">
        <v>3792</v>
      </c>
      <c r="E516" s="200">
        <v>1257</v>
      </c>
      <c r="F516" s="179">
        <v>45536</v>
      </c>
      <c r="G516" s="201" t="s">
        <v>5070</v>
      </c>
      <c r="H516" s="180">
        <v>4</v>
      </c>
      <c r="I516" s="186" t="s">
        <v>3701</v>
      </c>
      <c r="J516" s="181">
        <v>20.27</v>
      </c>
      <c r="K516" s="154">
        <f t="shared" si="8"/>
        <v>81.08</v>
      </c>
      <c r="L516" s="146">
        <v>0.21249999999999999</v>
      </c>
      <c r="M516" s="146">
        <v>1.1288</v>
      </c>
      <c r="N516" s="72"/>
      <c r="O516" s="177" t="str">
        <f ca="1">IF(N516="","", INDIRECT("base!"&amp;ADDRESS(MATCH(N516,base!$C$2:'base'!$C$133,0)+1,4,4)))</f>
        <v/>
      </c>
      <c r="P516" s="66"/>
      <c r="Q516" s="177" t="str">
        <f ca="1">IF(P516="","", INDIRECT("base!"&amp;ADDRESS(MATCH(CONCATENATE(N516,"|",P516),base!$G$2:'base'!$G$1817,0)+1,6,4)))</f>
        <v/>
      </c>
      <c r="R516" s="66" t="s">
        <v>3691</v>
      </c>
    </row>
    <row r="517" spans="1:18" x14ac:dyDescent="0.25">
      <c r="A517" s="164">
        <v>1</v>
      </c>
      <c r="B517" s="176">
        <f>IF(AND(G517&lt;&gt;"",H517&gt;0,I517&lt;&gt;"",J517&lt;&gt;0,K517&lt;&gt;0),COUNT($B$11:B516)+1,"")</f>
        <v>506</v>
      </c>
      <c r="C517" s="199" t="s">
        <v>5071</v>
      </c>
      <c r="D517" s="199" t="s">
        <v>3984</v>
      </c>
      <c r="E517" s="200" t="s">
        <v>5072</v>
      </c>
      <c r="F517" s="179">
        <v>45537</v>
      </c>
      <c r="G517" s="198" t="s">
        <v>5073</v>
      </c>
      <c r="H517" s="180">
        <v>135</v>
      </c>
      <c r="I517" s="186" t="s">
        <v>3701</v>
      </c>
      <c r="J517" s="181">
        <v>31.28</v>
      </c>
      <c r="K517" s="154">
        <f t="shared" si="8"/>
        <v>4222.8</v>
      </c>
      <c r="L517" s="146">
        <v>0.21249999999999999</v>
      </c>
      <c r="M517" s="146">
        <v>1.1288</v>
      </c>
      <c r="N517" s="72"/>
      <c r="O517" s="177" t="str">
        <f ca="1">IF(N517="","", INDIRECT("base!"&amp;ADDRESS(MATCH(N517,base!$C$2:'base'!$C$133,0)+1,4,4)))</f>
        <v/>
      </c>
      <c r="P517" s="66"/>
      <c r="Q517" s="177" t="str">
        <f ca="1">IF(P517="","", INDIRECT("base!"&amp;ADDRESS(MATCH(CONCATENATE(N517,"|",P517),base!$G$2:'base'!$G$1817,0)+1,6,4)))</f>
        <v/>
      </c>
      <c r="R517" s="66" t="s">
        <v>3691</v>
      </c>
    </row>
    <row r="518" spans="1:18" x14ac:dyDescent="0.25">
      <c r="A518" s="164">
        <v>1</v>
      </c>
      <c r="B518" s="176">
        <f>IF(AND(G518&lt;&gt;"",H518&gt;0,I518&lt;&gt;"",J518&lt;&gt;0,K518&lt;&gt;0),COUNT($B$11:B517)+1,"")</f>
        <v>507</v>
      </c>
      <c r="C518" s="199" t="s">
        <v>5074</v>
      </c>
      <c r="D518" s="199" t="s">
        <v>3792</v>
      </c>
      <c r="E518" s="200">
        <v>12740</v>
      </c>
      <c r="F518" s="179">
        <v>45538</v>
      </c>
      <c r="G518" s="201" t="s">
        <v>5075</v>
      </c>
      <c r="H518" s="180">
        <v>8</v>
      </c>
      <c r="I518" s="186" t="s">
        <v>3701</v>
      </c>
      <c r="J518" s="181">
        <v>55.69</v>
      </c>
      <c r="K518" s="154">
        <f t="shared" si="8"/>
        <v>445.52</v>
      </c>
      <c r="L518" s="146">
        <v>0.21249999999999999</v>
      </c>
      <c r="M518" s="146">
        <v>1.1288</v>
      </c>
      <c r="N518" s="72"/>
      <c r="O518" s="177" t="str">
        <f ca="1">IF(N518="","", INDIRECT("base!"&amp;ADDRESS(MATCH(N518,base!$C$2:'base'!$C$133,0)+1,4,4)))</f>
        <v/>
      </c>
      <c r="P518" s="66"/>
      <c r="Q518" s="177" t="str">
        <f ca="1">IF(P518="","", INDIRECT("base!"&amp;ADDRESS(MATCH(CONCATENATE(N518,"|",P518),base!$G$2:'base'!$G$1817,0)+1,6,4)))</f>
        <v/>
      </c>
      <c r="R518" s="66" t="s">
        <v>3691</v>
      </c>
    </row>
    <row r="519" spans="1:18" x14ac:dyDescent="0.25">
      <c r="A519" s="164">
        <v>1</v>
      </c>
      <c r="B519" s="176">
        <f>IF(AND(G519&lt;&gt;"",H519&gt;0,I519&lt;&gt;"",J519&lt;&gt;0,K519&lt;&gt;0),COUNT($B$11:B518)+1,"")</f>
        <v>508</v>
      </c>
      <c r="C519" s="199" t="s">
        <v>5076</v>
      </c>
      <c r="D519" s="199" t="s">
        <v>3984</v>
      </c>
      <c r="E519" s="200" t="s">
        <v>5077</v>
      </c>
      <c r="F519" s="179">
        <v>45539</v>
      </c>
      <c r="G519" s="198" t="s">
        <v>5078</v>
      </c>
      <c r="H519" s="180">
        <v>19</v>
      </c>
      <c r="I519" s="186" t="s">
        <v>3701</v>
      </c>
      <c r="J519" s="181">
        <v>3.8</v>
      </c>
      <c r="K519" s="154">
        <f t="shared" si="8"/>
        <v>72.2</v>
      </c>
      <c r="L519" s="146">
        <v>0.21249999999999999</v>
      </c>
      <c r="M519" s="146">
        <v>1.1288</v>
      </c>
      <c r="N519" s="72"/>
      <c r="O519" s="177" t="str">
        <f ca="1">IF(N519="","", INDIRECT("base!"&amp;ADDRESS(MATCH(N519,base!$C$2:'base'!$C$133,0)+1,4,4)))</f>
        <v/>
      </c>
      <c r="P519" s="66"/>
      <c r="Q519" s="177" t="str">
        <f ca="1">IF(P519="","", INDIRECT("base!"&amp;ADDRESS(MATCH(CONCATENATE(N519,"|",P519),base!$G$2:'base'!$G$1817,0)+1,6,4)))</f>
        <v/>
      </c>
      <c r="R519" s="66" t="s">
        <v>3691</v>
      </c>
    </row>
    <row r="520" spans="1:18" x14ac:dyDescent="0.25">
      <c r="A520" s="164">
        <v>1</v>
      </c>
      <c r="B520" s="176">
        <f>IF(AND(G520&lt;&gt;"",H520&gt;0,I520&lt;&gt;"",J520&lt;&gt;0,K520&lt;&gt;0),COUNT($B$11:B519)+1,"")</f>
        <v>509</v>
      </c>
      <c r="C520" s="199" t="s">
        <v>5079</v>
      </c>
      <c r="D520" s="199" t="s">
        <v>4032</v>
      </c>
      <c r="E520" s="200">
        <v>61353</v>
      </c>
      <c r="F520" s="179">
        <v>45540</v>
      </c>
      <c r="G520" s="198" t="s">
        <v>5080</v>
      </c>
      <c r="H520" s="180">
        <v>19</v>
      </c>
      <c r="I520" s="186" t="s">
        <v>3701</v>
      </c>
      <c r="J520" s="181">
        <v>29.45</v>
      </c>
      <c r="K520" s="154">
        <f t="shared" si="8"/>
        <v>559.54999999999995</v>
      </c>
      <c r="L520" s="146">
        <v>0.21249999999999999</v>
      </c>
      <c r="M520" s="146">
        <v>1.1288</v>
      </c>
      <c r="N520" s="72"/>
      <c r="O520" s="177" t="str">
        <f ca="1">IF(N520="","", INDIRECT("base!"&amp;ADDRESS(MATCH(N520,base!$C$2:'base'!$C$133,0)+1,4,4)))</f>
        <v/>
      </c>
      <c r="P520" s="66"/>
      <c r="Q520" s="177" t="str">
        <f ca="1">IF(P520="","", INDIRECT("base!"&amp;ADDRESS(MATCH(CONCATENATE(N520,"|",P520),base!$G$2:'base'!$G$1817,0)+1,6,4)))</f>
        <v/>
      </c>
      <c r="R520" s="66" t="s">
        <v>3691</v>
      </c>
    </row>
    <row r="521" spans="1:18" ht="25.5" x14ac:dyDescent="0.25">
      <c r="A521" s="164">
        <v>1</v>
      </c>
      <c r="B521" s="176">
        <f>IF(AND(G521&lt;&gt;"",H521&gt;0,I521&lt;&gt;"",J521&lt;&gt;0,K521&lt;&gt;0),COUNT($B$11:B520)+1,"")</f>
        <v>510</v>
      </c>
      <c r="C521" s="199" t="s">
        <v>5081</v>
      </c>
      <c r="D521" s="199" t="s">
        <v>3792</v>
      </c>
      <c r="E521" s="200">
        <v>11862</v>
      </c>
      <c r="F521" s="179">
        <v>45541</v>
      </c>
      <c r="G521" s="201" t="s">
        <v>5082</v>
      </c>
      <c r="H521" s="180">
        <v>72</v>
      </c>
      <c r="I521" s="186" t="s">
        <v>3701</v>
      </c>
      <c r="J521" s="181">
        <v>67.77</v>
      </c>
      <c r="K521" s="154">
        <f t="shared" si="8"/>
        <v>4879.4399999999996</v>
      </c>
      <c r="L521" s="146">
        <v>0.21249999999999999</v>
      </c>
      <c r="M521" s="146">
        <v>1.1288</v>
      </c>
      <c r="N521" s="72"/>
      <c r="O521" s="177" t="str">
        <f ca="1">IF(N521="","", INDIRECT("base!"&amp;ADDRESS(MATCH(N521,base!$C$2:'base'!$C$133,0)+1,4,4)))</f>
        <v/>
      </c>
      <c r="P521" s="66"/>
      <c r="Q521" s="177" t="str">
        <f ca="1">IF(P521="","", INDIRECT("base!"&amp;ADDRESS(MATCH(CONCATENATE(N521,"|",P521),base!$G$2:'base'!$G$1817,0)+1,6,4)))</f>
        <v/>
      </c>
      <c r="R521" s="66" t="s">
        <v>3691</v>
      </c>
    </row>
    <row r="522" spans="1:18" x14ac:dyDescent="0.25">
      <c r="A522" s="164">
        <v>1</v>
      </c>
      <c r="B522" s="176">
        <f>IF(AND(G522&lt;&gt;"",H522&gt;0,I522&lt;&gt;"",J522&lt;&gt;0,K522&lt;&gt;0),COUNT($B$11:B521)+1,"")</f>
        <v>511</v>
      </c>
      <c r="C522" s="188" t="s">
        <v>5083</v>
      </c>
      <c r="D522" s="188" t="s">
        <v>3984</v>
      </c>
      <c r="E522" s="197" t="s">
        <v>5084</v>
      </c>
      <c r="F522" s="179">
        <v>45542</v>
      </c>
      <c r="G522" s="189" t="s">
        <v>5085</v>
      </c>
      <c r="H522" s="180">
        <v>300</v>
      </c>
      <c r="I522" s="196" t="s">
        <v>3694</v>
      </c>
      <c r="J522" s="181">
        <v>59.44</v>
      </c>
      <c r="K522" s="154">
        <f t="shared" si="8"/>
        <v>17832</v>
      </c>
      <c r="L522" s="146">
        <v>0.15579999999999999</v>
      </c>
      <c r="M522" s="146">
        <v>1.1288</v>
      </c>
      <c r="N522" s="72"/>
      <c r="O522" s="177" t="str">
        <f ca="1">IF(N522="","", INDIRECT("base!"&amp;ADDRESS(MATCH(N522,base!$C$2:'base'!$C$133,0)+1,4,4)))</f>
        <v/>
      </c>
      <c r="P522" s="66"/>
      <c r="Q522" s="177" t="str">
        <f ca="1">IF(P522="","", INDIRECT("base!"&amp;ADDRESS(MATCH(CONCATENATE(N522,"|",P522),base!$G$2:'base'!$G$1817,0)+1,6,4)))</f>
        <v/>
      </c>
      <c r="R522" s="66" t="s">
        <v>3691</v>
      </c>
    </row>
    <row r="523" spans="1:18" ht="25.5" x14ac:dyDescent="0.25">
      <c r="A523" s="164">
        <v>1</v>
      </c>
      <c r="B523" s="176">
        <f>IF(AND(G523&lt;&gt;"",H523&gt;0,I523&lt;&gt;"",J523&lt;&gt;0,K523&lt;&gt;0),COUNT($B$11:B522)+1,"")</f>
        <v>512</v>
      </c>
      <c r="C523" s="188" t="s">
        <v>5086</v>
      </c>
      <c r="D523" s="188" t="s">
        <v>3800</v>
      </c>
      <c r="E523" s="197" t="s">
        <v>5087</v>
      </c>
      <c r="F523" s="179">
        <v>45543</v>
      </c>
      <c r="G523" s="193" t="s">
        <v>5088</v>
      </c>
      <c r="H523" s="180">
        <v>2</v>
      </c>
      <c r="I523" s="186" t="s">
        <v>3701</v>
      </c>
      <c r="J523" s="181">
        <v>120882.46</v>
      </c>
      <c r="K523" s="154">
        <f t="shared" si="8"/>
        <v>241764.92</v>
      </c>
      <c r="L523" s="146">
        <v>0.21249999999999999</v>
      </c>
      <c r="M523" s="146">
        <v>1.1288</v>
      </c>
      <c r="N523" s="72"/>
      <c r="O523" s="177" t="str">
        <f ca="1">IF(N523="","", INDIRECT("base!"&amp;ADDRESS(MATCH(N523,base!$C$2:'base'!$C$133,0)+1,4,4)))</f>
        <v/>
      </c>
      <c r="P523" s="66"/>
      <c r="Q523" s="177" t="str">
        <f ca="1">IF(P523="","", INDIRECT("base!"&amp;ADDRESS(MATCH(CONCATENATE(N523,"|",P523),base!$G$2:'base'!$G$1817,0)+1,6,4)))</f>
        <v/>
      </c>
      <c r="R523" s="66" t="s">
        <v>3691</v>
      </c>
    </row>
    <row r="524" spans="1:18" ht="38.25" x14ac:dyDescent="0.25">
      <c r="A524" s="164">
        <v>1</v>
      </c>
      <c r="B524" s="176">
        <f>IF(AND(G524&lt;&gt;"",H524&gt;0,I524&lt;&gt;"",J524&lt;&gt;0,K524&lt;&gt;0),COUNT($B$11:B523)+1,"")</f>
        <v>513</v>
      </c>
      <c r="C524" s="188" t="s">
        <v>5089</v>
      </c>
      <c r="D524" s="188" t="s">
        <v>3792</v>
      </c>
      <c r="E524" s="197">
        <v>12073</v>
      </c>
      <c r="F524" s="179">
        <v>45544</v>
      </c>
      <c r="G524" s="193" t="s">
        <v>5090</v>
      </c>
      <c r="H524" s="180">
        <v>1</v>
      </c>
      <c r="I524" s="186" t="s">
        <v>3701</v>
      </c>
      <c r="J524" s="181">
        <v>62085.94</v>
      </c>
      <c r="K524" s="154">
        <f t="shared" si="8"/>
        <v>62085.94</v>
      </c>
      <c r="L524" s="146">
        <v>0.21249999999999999</v>
      </c>
      <c r="M524" s="146">
        <v>1.1288</v>
      </c>
      <c r="N524" s="72"/>
      <c r="O524" s="177" t="str">
        <f ca="1">IF(N524="","", INDIRECT("base!"&amp;ADDRESS(MATCH(N524,base!$C$2:'base'!$C$133,0)+1,4,4)))</f>
        <v/>
      </c>
      <c r="P524" s="66"/>
      <c r="Q524" s="177" t="str">
        <f ca="1">IF(P524="","", INDIRECT("base!"&amp;ADDRESS(MATCH(CONCATENATE(N524,"|",P524),base!$G$2:'base'!$G$1817,0)+1,6,4)))</f>
        <v/>
      </c>
      <c r="R524" s="66" t="s">
        <v>3691</v>
      </c>
    </row>
    <row r="525" spans="1:18" ht="63.75" x14ac:dyDescent="0.25">
      <c r="A525" s="164">
        <v>1</v>
      </c>
      <c r="B525" s="176">
        <f>IF(AND(G525&lt;&gt;"",H525&gt;0,I525&lt;&gt;"",J525&lt;&gt;0,K525&lt;&gt;0),COUNT($B$11:B524)+1,"")</f>
        <v>514</v>
      </c>
      <c r="C525" s="188" t="s">
        <v>5091</v>
      </c>
      <c r="D525" s="188" t="s">
        <v>3792</v>
      </c>
      <c r="E525" s="197">
        <v>8333</v>
      </c>
      <c r="F525" s="179">
        <v>45545</v>
      </c>
      <c r="G525" s="193" t="s">
        <v>5092</v>
      </c>
      <c r="H525" s="180">
        <v>1</v>
      </c>
      <c r="I525" s="186" t="s">
        <v>3701</v>
      </c>
      <c r="J525" s="181">
        <v>32689.3</v>
      </c>
      <c r="K525" s="154">
        <f t="shared" si="8"/>
        <v>32689.3</v>
      </c>
      <c r="L525" s="146">
        <v>0.21249999999999999</v>
      </c>
      <c r="M525" s="146">
        <v>1.1288</v>
      </c>
      <c r="N525" s="72"/>
      <c r="O525" s="177" t="str">
        <f ca="1">IF(N525="","", INDIRECT("base!"&amp;ADDRESS(MATCH(N525,base!$C$2:'base'!$C$133,0)+1,4,4)))</f>
        <v/>
      </c>
      <c r="P525" s="66"/>
      <c r="Q525" s="177" t="str">
        <f ca="1">IF(P525="","", INDIRECT("base!"&amp;ADDRESS(MATCH(CONCATENATE(N525,"|",P525),base!$G$2:'base'!$G$1817,0)+1,6,4)))</f>
        <v/>
      </c>
      <c r="R525" s="66" t="s">
        <v>3691</v>
      </c>
    </row>
    <row r="526" spans="1:18" ht="25.5" x14ac:dyDescent="0.25">
      <c r="A526" s="164">
        <v>1</v>
      </c>
      <c r="B526" s="176">
        <f>IF(AND(G526&lt;&gt;"",H526&gt;0,I526&lt;&gt;"",J526&lt;&gt;0,K526&lt;&gt;0),COUNT($B$11:B525)+1,"")</f>
        <v>515</v>
      </c>
      <c r="C526" s="188" t="s">
        <v>5093</v>
      </c>
      <c r="D526" s="188" t="s">
        <v>3800</v>
      </c>
      <c r="E526" s="197" t="s">
        <v>5094</v>
      </c>
      <c r="F526" s="179">
        <v>45546</v>
      </c>
      <c r="G526" s="193" t="s">
        <v>5095</v>
      </c>
      <c r="H526" s="180">
        <v>2</v>
      </c>
      <c r="I526" s="186" t="s">
        <v>3701</v>
      </c>
      <c r="J526" s="181">
        <v>3149.95</v>
      </c>
      <c r="K526" s="154">
        <f t="shared" si="8"/>
        <v>6299.9</v>
      </c>
      <c r="L526" s="146">
        <v>0.21249999999999999</v>
      </c>
      <c r="M526" s="146">
        <v>1.1288</v>
      </c>
      <c r="N526" s="72"/>
      <c r="O526" s="177" t="str">
        <f ca="1">IF(N526="","", INDIRECT("base!"&amp;ADDRESS(MATCH(N526,base!$C$2:'base'!$C$133,0)+1,4,4)))</f>
        <v/>
      </c>
      <c r="P526" s="66"/>
      <c r="Q526" s="177" t="str">
        <f ca="1">IF(P526="","", INDIRECT("base!"&amp;ADDRESS(MATCH(CONCATENATE(N526,"|",P526),base!$G$2:'base'!$G$1817,0)+1,6,4)))</f>
        <v/>
      </c>
      <c r="R526" s="66" t="s">
        <v>3691</v>
      </c>
    </row>
    <row r="527" spans="1:18" x14ac:dyDescent="0.25">
      <c r="A527" s="164">
        <v>1</v>
      </c>
      <c r="B527" s="176">
        <f>IF(AND(G527&lt;&gt;"",H527&gt;0,I527&lt;&gt;"",J527&lt;&gt;0,K527&lt;&gt;0),COUNT($B$11:B526)+1,"")</f>
        <v>516</v>
      </c>
      <c r="C527" s="199" t="s">
        <v>5096</v>
      </c>
      <c r="D527" s="188" t="s">
        <v>3800</v>
      </c>
      <c r="E527" s="200" t="s">
        <v>5094</v>
      </c>
      <c r="F527" s="179">
        <v>45547</v>
      </c>
      <c r="G527" s="201" t="s">
        <v>5097</v>
      </c>
      <c r="H527" s="180">
        <v>1</v>
      </c>
      <c r="I527" s="186" t="s">
        <v>3701</v>
      </c>
      <c r="J527" s="181">
        <v>3149.95</v>
      </c>
      <c r="K527" s="154">
        <f t="shared" si="8"/>
        <v>3149.95</v>
      </c>
      <c r="L527" s="146">
        <v>0.21249999999999999</v>
      </c>
      <c r="M527" s="146">
        <v>1.1288</v>
      </c>
      <c r="N527" s="72"/>
      <c r="O527" s="177" t="str">
        <f ca="1">IF(N527="","", INDIRECT("base!"&amp;ADDRESS(MATCH(N527,base!$C$2:'base'!$C$133,0)+1,4,4)))</f>
        <v/>
      </c>
      <c r="P527" s="66"/>
      <c r="Q527" s="177" t="str">
        <f ca="1">IF(P527="","", INDIRECT("base!"&amp;ADDRESS(MATCH(CONCATENATE(N527,"|",P527),base!$G$2:'base'!$G$1817,0)+1,6,4)))</f>
        <v/>
      </c>
      <c r="R527" s="66" t="s">
        <v>3691</v>
      </c>
    </row>
    <row r="528" spans="1:18" x14ac:dyDescent="0.25">
      <c r="A528" s="164">
        <v>1</v>
      </c>
      <c r="B528" s="176">
        <f>IF(AND(G528&lt;&gt;"",H528&gt;0,I528&lt;&gt;"",J528&lt;&gt;0,K528&lt;&gt;0),COUNT($B$11:B527)+1,"")</f>
        <v>517</v>
      </c>
      <c r="C528" s="199" t="s">
        <v>5098</v>
      </c>
      <c r="D528" s="188" t="s">
        <v>3800</v>
      </c>
      <c r="E528" s="200" t="s">
        <v>5099</v>
      </c>
      <c r="F528" s="179">
        <v>45536</v>
      </c>
      <c r="G528" s="201" t="s">
        <v>5100</v>
      </c>
      <c r="H528" s="180">
        <v>6</v>
      </c>
      <c r="I528" s="186" t="s">
        <v>3701</v>
      </c>
      <c r="J528" s="181">
        <v>360.52</v>
      </c>
      <c r="K528" s="154">
        <f t="shared" si="8"/>
        <v>2163.12</v>
      </c>
      <c r="L528" s="146">
        <v>0.21249999999999999</v>
      </c>
      <c r="M528" s="146">
        <v>1.1288</v>
      </c>
      <c r="N528" s="72"/>
      <c r="O528" s="177" t="str">
        <f ca="1">IF(N528="","", INDIRECT("base!"&amp;ADDRESS(MATCH(N528,base!$C$2:'base'!$C$133,0)+1,4,4)))</f>
        <v/>
      </c>
      <c r="P528" s="66"/>
      <c r="Q528" s="177" t="str">
        <f ca="1">IF(P528="","", INDIRECT("base!"&amp;ADDRESS(MATCH(CONCATENATE(N528,"|",P528),base!$G$2:'base'!$G$1817,0)+1,6,4)))</f>
        <v/>
      </c>
      <c r="R528" s="66" t="s">
        <v>3691</v>
      </c>
    </row>
    <row r="529" spans="1:18" x14ac:dyDescent="0.25">
      <c r="A529" s="164">
        <v>1</v>
      </c>
      <c r="B529" s="176">
        <f>IF(AND(G529&lt;&gt;"",H529&gt;0,I529&lt;&gt;"",J529&lt;&gt;0,K529&lt;&gt;0),COUNT($B$11:B528)+1,"")</f>
        <v>518</v>
      </c>
      <c r="C529" s="199" t="s">
        <v>5101</v>
      </c>
      <c r="D529" s="188" t="s">
        <v>3800</v>
      </c>
      <c r="E529" s="200" t="s">
        <v>5102</v>
      </c>
      <c r="F529" s="179">
        <v>45537</v>
      </c>
      <c r="G529" s="201" t="s">
        <v>5103</v>
      </c>
      <c r="H529" s="180">
        <v>3</v>
      </c>
      <c r="I529" s="186" t="s">
        <v>3701</v>
      </c>
      <c r="J529" s="181">
        <v>692.48</v>
      </c>
      <c r="K529" s="154">
        <f t="shared" si="8"/>
        <v>2077.44</v>
      </c>
      <c r="L529" s="146">
        <v>0.21249999999999999</v>
      </c>
      <c r="M529" s="146">
        <v>1.1288</v>
      </c>
      <c r="N529" s="72"/>
      <c r="O529" s="177" t="str">
        <f ca="1">IF(N529="","", INDIRECT("base!"&amp;ADDRESS(MATCH(N529,base!$C$2:'base'!$C$133,0)+1,4,4)))</f>
        <v/>
      </c>
      <c r="P529" s="66"/>
      <c r="Q529" s="177" t="str">
        <f ca="1">IF(P529="","", INDIRECT("base!"&amp;ADDRESS(MATCH(CONCATENATE(N529,"|",P529),base!$G$2:'base'!$G$1817,0)+1,6,4)))</f>
        <v/>
      </c>
      <c r="R529" s="66" t="s">
        <v>3691</v>
      </c>
    </row>
    <row r="530" spans="1:18" x14ac:dyDescent="0.25">
      <c r="A530" s="164">
        <v>1</v>
      </c>
      <c r="B530" s="176">
        <f>IF(AND(G530&lt;&gt;"",H530&gt;0,I530&lt;&gt;"",J530&lt;&gt;0,K530&lt;&gt;0),COUNT($B$11:B529)+1,"")</f>
        <v>519</v>
      </c>
      <c r="C530" s="199" t="s">
        <v>5104</v>
      </c>
      <c r="D530" s="199" t="s">
        <v>3792</v>
      </c>
      <c r="E530" s="200">
        <v>11847</v>
      </c>
      <c r="F530" s="179">
        <v>45538</v>
      </c>
      <c r="G530" s="201" t="s">
        <v>5105</v>
      </c>
      <c r="H530" s="180">
        <v>1</v>
      </c>
      <c r="I530" s="186" t="s">
        <v>3701</v>
      </c>
      <c r="J530" s="181">
        <v>345.79</v>
      </c>
      <c r="K530" s="154">
        <f t="shared" si="8"/>
        <v>345.79</v>
      </c>
      <c r="L530" s="146">
        <v>0.21249999999999999</v>
      </c>
      <c r="M530" s="146">
        <v>1.1288</v>
      </c>
      <c r="N530" s="72"/>
      <c r="O530" s="177" t="str">
        <f ca="1">IF(N530="","", INDIRECT("base!"&amp;ADDRESS(MATCH(N530,base!$C$2:'base'!$C$133,0)+1,4,4)))</f>
        <v/>
      </c>
      <c r="P530" s="66"/>
      <c r="Q530" s="177" t="str">
        <f ca="1">IF(P530="","", INDIRECT("base!"&amp;ADDRESS(MATCH(CONCATENATE(N530,"|",P530),base!$G$2:'base'!$G$1817,0)+1,6,4)))</f>
        <v/>
      </c>
      <c r="R530" s="66" t="s">
        <v>3691</v>
      </c>
    </row>
    <row r="531" spans="1:18" ht="25.5" x14ac:dyDescent="0.25">
      <c r="A531" s="164">
        <v>1</v>
      </c>
      <c r="B531" s="176">
        <f>IF(AND(G531&lt;&gt;"",H531&gt;0,I531&lt;&gt;"",J531&lt;&gt;0,K531&lt;&gt;0),COUNT($B$11:B530)+1,"")</f>
        <v>520</v>
      </c>
      <c r="C531" s="199" t="s">
        <v>5106</v>
      </c>
      <c r="D531" s="188" t="s">
        <v>3800</v>
      </c>
      <c r="E531" s="200" t="s">
        <v>5107</v>
      </c>
      <c r="F531" s="179">
        <v>45539</v>
      </c>
      <c r="G531" s="201" t="s">
        <v>5108</v>
      </c>
      <c r="H531" s="180">
        <v>1</v>
      </c>
      <c r="I531" s="186" t="s">
        <v>3701</v>
      </c>
      <c r="J531" s="181">
        <v>1636.26</v>
      </c>
      <c r="K531" s="154">
        <f t="shared" si="8"/>
        <v>1636.26</v>
      </c>
      <c r="L531" s="146">
        <v>0.21249999999999999</v>
      </c>
      <c r="M531" s="146">
        <v>1.1288</v>
      </c>
      <c r="N531" s="72"/>
      <c r="O531" s="177" t="str">
        <f ca="1">IF(N531="","", INDIRECT("base!"&amp;ADDRESS(MATCH(N531,base!$C$2:'base'!$C$133,0)+1,4,4)))</f>
        <v/>
      </c>
      <c r="P531" s="66"/>
      <c r="Q531" s="177" t="str">
        <f ca="1">IF(P531="","", INDIRECT("base!"&amp;ADDRESS(MATCH(CONCATENATE(N531,"|",P531),base!$G$2:'base'!$G$1817,0)+1,6,4)))</f>
        <v/>
      </c>
      <c r="R531" s="66" t="s">
        <v>3691</v>
      </c>
    </row>
    <row r="532" spans="1:18" x14ac:dyDescent="0.25">
      <c r="A532" s="164">
        <v>1</v>
      </c>
      <c r="B532" s="176">
        <f>IF(AND(G532&lt;&gt;"",H532&gt;0,I532&lt;&gt;"",J532&lt;&gt;0,K532&lt;&gt;0),COUNT($B$11:B531)+1,"")</f>
        <v>521</v>
      </c>
      <c r="C532" s="199" t="s">
        <v>5109</v>
      </c>
      <c r="D532" s="199" t="s">
        <v>3792</v>
      </c>
      <c r="E532" s="200">
        <v>11846</v>
      </c>
      <c r="F532" s="179">
        <v>45540</v>
      </c>
      <c r="G532" s="201" t="s">
        <v>5110</v>
      </c>
      <c r="H532" s="180">
        <v>1</v>
      </c>
      <c r="I532" s="186" t="s">
        <v>3701</v>
      </c>
      <c r="J532" s="181">
        <v>3843.85</v>
      </c>
      <c r="K532" s="154">
        <f t="shared" si="8"/>
        <v>3843.85</v>
      </c>
      <c r="L532" s="146">
        <v>0.21249999999999999</v>
      </c>
      <c r="M532" s="146">
        <v>1.1288</v>
      </c>
      <c r="N532" s="72"/>
      <c r="O532" s="177" t="str">
        <f ca="1">IF(N532="","", INDIRECT("base!"&amp;ADDRESS(MATCH(N532,base!$C$2:'base'!$C$133,0)+1,4,4)))</f>
        <v/>
      </c>
      <c r="P532" s="66"/>
      <c r="Q532" s="177" t="str">
        <f ca="1">IF(P532="","", INDIRECT("base!"&amp;ADDRESS(MATCH(CONCATENATE(N532,"|",P532),base!$G$2:'base'!$G$1817,0)+1,6,4)))</f>
        <v/>
      </c>
      <c r="R532" s="66" t="s">
        <v>3691</v>
      </c>
    </row>
    <row r="533" spans="1:18" ht="25.5" x14ac:dyDescent="0.25">
      <c r="A533" s="164">
        <v>1</v>
      </c>
      <c r="B533" s="176">
        <f>IF(AND(G533&lt;&gt;"",H533&gt;0,I533&lt;&gt;"",J533&lt;&gt;0,K533&lt;&gt;0),COUNT($B$11:B532)+1,"")</f>
        <v>522</v>
      </c>
      <c r="C533" s="199" t="s">
        <v>5111</v>
      </c>
      <c r="D533" s="188" t="s">
        <v>3800</v>
      </c>
      <c r="E533" s="200" t="s">
        <v>5112</v>
      </c>
      <c r="F533" s="179">
        <v>45541</v>
      </c>
      <c r="G533" s="201" t="s">
        <v>5113</v>
      </c>
      <c r="H533" s="180">
        <v>1</v>
      </c>
      <c r="I533" s="196" t="s">
        <v>3695</v>
      </c>
      <c r="J533" s="181">
        <v>885.99</v>
      </c>
      <c r="K533" s="154">
        <f t="shared" si="8"/>
        <v>885.99</v>
      </c>
      <c r="L533" s="146">
        <v>0.21249999999999999</v>
      </c>
      <c r="M533" s="146">
        <v>1.1288</v>
      </c>
      <c r="N533" s="72"/>
      <c r="O533" s="177" t="str">
        <f ca="1">IF(N533="","", INDIRECT("base!"&amp;ADDRESS(MATCH(N533,base!$C$2:'base'!$C$133,0)+1,4,4)))</f>
        <v/>
      </c>
      <c r="P533" s="66"/>
      <c r="Q533" s="177" t="str">
        <f ca="1">IF(P533="","", INDIRECT("base!"&amp;ADDRESS(MATCH(CONCATENATE(N533,"|",P533),base!$G$2:'base'!$G$1817,0)+1,6,4)))</f>
        <v/>
      </c>
      <c r="R533" s="66" t="s">
        <v>3691</v>
      </c>
    </row>
    <row r="534" spans="1:18" x14ac:dyDescent="0.25">
      <c r="A534" s="164">
        <v>1</v>
      </c>
      <c r="B534" s="176">
        <f>IF(AND(G534&lt;&gt;"",H534&gt;0,I534&lt;&gt;"",J534&lt;&gt;0,K534&lt;&gt;0),COUNT($B$11:B533)+1,"")</f>
        <v>523</v>
      </c>
      <c r="C534" s="199" t="s">
        <v>5114</v>
      </c>
      <c r="D534" s="199" t="s">
        <v>4032</v>
      </c>
      <c r="E534" s="199">
        <v>55279</v>
      </c>
      <c r="F534" s="179">
        <v>45542</v>
      </c>
      <c r="G534" s="198" t="s">
        <v>4095</v>
      </c>
      <c r="H534" s="180">
        <v>1</v>
      </c>
      <c r="I534" s="186" t="s">
        <v>3701</v>
      </c>
      <c r="J534" s="181">
        <v>746.69</v>
      </c>
      <c r="K534" s="154">
        <f t="shared" si="8"/>
        <v>746.69</v>
      </c>
      <c r="L534" s="146">
        <v>0.21249999999999999</v>
      </c>
      <c r="M534" s="146">
        <v>1.1288</v>
      </c>
      <c r="N534" s="72"/>
      <c r="O534" s="177" t="str">
        <f ca="1">IF(N534="","", INDIRECT("base!"&amp;ADDRESS(MATCH(N534,base!$C$2:'base'!$C$133,0)+1,4,4)))</f>
        <v/>
      </c>
      <c r="P534" s="66"/>
      <c r="Q534" s="177" t="str">
        <f ca="1">IF(P534="","", INDIRECT("base!"&amp;ADDRESS(MATCH(CONCATENATE(N534,"|",P534),base!$G$2:'base'!$G$1817,0)+1,6,4)))</f>
        <v/>
      </c>
      <c r="R534" s="66" t="s">
        <v>3691</v>
      </c>
    </row>
    <row r="535" spans="1:18" ht="38.25" x14ac:dyDescent="0.25">
      <c r="A535" s="164">
        <v>1</v>
      </c>
      <c r="B535" s="176">
        <f>IF(AND(G535&lt;&gt;"",H535&gt;0,I535&lt;&gt;"",J535&lt;&gt;0,K535&lt;&gt;0),COUNT($B$11:B534)+1,"")</f>
        <v>524</v>
      </c>
      <c r="C535" s="199" t="s">
        <v>5115</v>
      </c>
      <c r="D535" s="188" t="s">
        <v>3800</v>
      </c>
      <c r="E535" s="200" t="s">
        <v>5116</v>
      </c>
      <c r="F535" s="179">
        <v>45543</v>
      </c>
      <c r="G535" s="201" t="s">
        <v>5117</v>
      </c>
      <c r="H535" s="180">
        <v>2</v>
      </c>
      <c r="I535" s="186" t="s">
        <v>3701</v>
      </c>
      <c r="J535" s="181">
        <v>357.73</v>
      </c>
      <c r="K535" s="154">
        <f t="shared" si="8"/>
        <v>715.46</v>
      </c>
      <c r="L535" s="146">
        <v>0.21249999999999999</v>
      </c>
      <c r="M535" s="146">
        <v>1.1288</v>
      </c>
      <c r="N535" s="72"/>
      <c r="O535" s="177" t="str">
        <f ca="1">IF(N535="","", INDIRECT("base!"&amp;ADDRESS(MATCH(N535,base!$C$2:'base'!$C$133,0)+1,4,4)))</f>
        <v/>
      </c>
      <c r="P535" s="66"/>
      <c r="Q535" s="177" t="str">
        <f ca="1">IF(P535="","", INDIRECT("base!"&amp;ADDRESS(MATCH(CONCATENATE(N535,"|",P535),base!$G$2:'base'!$G$1817,0)+1,6,4)))</f>
        <v/>
      </c>
      <c r="R535" s="66" t="s">
        <v>3691</v>
      </c>
    </row>
    <row r="536" spans="1:18" x14ac:dyDescent="0.25">
      <c r="A536" s="164">
        <v>1</v>
      </c>
      <c r="B536" s="176">
        <f>IF(AND(G536&lt;&gt;"",H536&gt;0,I536&lt;&gt;"",J536&lt;&gt;0,K536&lt;&gt;0),COUNT($B$11:B535)+1,"")</f>
        <v>525</v>
      </c>
      <c r="C536" s="199" t="s">
        <v>5118</v>
      </c>
      <c r="D536" s="188" t="s">
        <v>3800</v>
      </c>
      <c r="E536" s="200" t="s">
        <v>5119</v>
      </c>
      <c r="F536" s="179">
        <v>45544</v>
      </c>
      <c r="G536" s="198" t="s">
        <v>5120</v>
      </c>
      <c r="H536" s="180">
        <v>1</v>
      </c>
      <c r="I536" s="186" t="s">
        <v>3701</v>
      </c>
      <c r="J536" s="181">
        <v>286.77999999999997</v>
      </c>
      <c r="K536" s="154">
        <f t="shared" si="8"/>
        <v>286.77999999999997</v>
      </c>
      <c r="L536" s="146">
        <v>0.21249999999999999</v>
      </c>
      <c r="M536" s="146">
        <v>1.1288</v>
      </c>
      <c r="N536" s="72"/>
      <c r="O536" s="177" t="str">
        <f ca="1">IF(N536="","", INDIRECT("base!"&amp;ADDRESS(MATCH(N536,base!$C$2:'base'!$C$133,0)+1,4,4)))</f>
        <v/>
      </c>
      <c r="P536" s="66"/>
      <c r="Q536" s="177" t="str">
        <f ca="1">IF(P536="","", INDIRECT("base!"&amp;ADDRESS(MATCH(CONCATENATE(N536,"|",P536),base!$G$2:'base'!$G$1817,0)+1,6,4)))</f>
        <v/>
      </c>
      <c r="R536" s="66" t="s">
        <v>3691</v>
      </c>
    </row>
    <row r="537" spans="1:18" ht="25.5" x14ac:dyDescent="0.25">
      <c r="A537" s="164">
        <v>1</v>
      </c>
      <c r="B537" s="176">
        <f>IF(AND(G537&lt;&gt;"",H537&gt;0,I537&lt;&gt;"",J537&lt;&gt;0,K537&lt;&gt;0),COUNT($B$11:B536)+1,"")</f>
        <v>526</v>
      </c>
      <c r="C537" s="199" t="s">
        <v>5121</v>
      </c>
      <c r="D537" s="188" t="s">
        <v>3800</v>
      </c>
      <c r="E537" s="200" t="s">
        <v>5122</v>
      </c>
      <c r="F537" s="179">
        <v>45545</v>
      </c>
      <c r="G537" s="201" t="s">
        <v>5123</v>
      </c>
      <c r="H537" s="180">
        <v>8.1999999999999993</v>
      </c>
      <c r="I537" s="196" t="s">
        <v>3695</v>
      </c>
      <c r="J537" s="181">
        <v>1233.01</v>
      </c>
      <c r="K537" s="154">
        <f t="shared" si="8"/>
        <v>10110.68</v>
      </c>
      <c r="L537" s="146">
        <v>0.21249999999999999</v>
      </c>
      <c r="M537" s="146">
        <v>1.1288</v>
      </c>
      <c r="N537" s="72"/>
      <c r="O537" s="177" t="str">
        <f ca="1">IF(N537="","", INDIRECT("base!"&amp;ADDRESS(MATCH(N537,base!$C$2:'base'!$C$133,0)+1,4,4)))</f>
        <v/>
      </c>
      <c r="P537" s="66"/>
      <c r="Q537" s="177" t="str">
        <f ca="1">IF(P537="","", INDIRECT("base!"&amp;ADDRESS(MATCH(CONCATENATE(N537,"|",P537),base!$G$2:'base'!$G$1817,0)+1,6,4)))</f>
        <v/>
      </c>
      <c r="R537" s="66" t="s">
        <v>3691</v>
      </c>
    </row>
    <row r="538" spans="1:18" x14ac:dyDescent="0.25">
      <c r="A538" s="164">
        <v>1</v>
      </c>
      <c r="B538" s="176">
        <f>IF(AND(G538&lt;&gt;"",H538&gt;0,I538&lt;&gt;"",J538&lt;&gt;0,K538&lt;&gt;0),COUNT($B$11:B537)+1,"")</f>
        <v>527</v>
      </c>
      <c r="C538" s="199" t="s">
        <v>5124</v>
      </c>
      <c r="D538" s="188" t="s">
        <v>3800</v>
      </c>
      <c r="E538" s="200" t="s">
        <v>5125</v>
      </c>
      <c r="F538" s="179">
        <v>45546</v>
      </c>
      <c r="G538" s="201" t="s">
        <v>5126</v>
      </c>
      <c r="H538" s="180">
        <v>10.080000000000002</v>
      </c>
      <c r="I538" s="196" t="s">
        <v>3695</v>
      </c>
      <c r="J538" s="181">
        <v>1904.98</v>
      </c>
      <c r="K538" s="154">
        <f t="shared" si="8"/>
        <v>19202.2</v>
      </c>
      <c r="L538" s="146">
        <v>0.21249999999999999</v>
      </c>
      <c r="M538" s="146">
        <v>1.1288</v>
      </c>
      <c r="N538" s="72"/>
      <c r="O538" s="177" t="str">
        <f ca="1">IF(N538="","", INDIRECT("base!"&amp;ADDRESS(MATCH(N538,base!$C$2:'base'!$C$133,0)+1,4,4)))</f>
        <v/>
      </c>
      <c r="P538" s="66"/>
      <c r="Q538" s="177" t="str">
        <f ca="1">IF(P538="","", INDIRECT("base!"&amp;ADDRESS(MATCH(CONCATENATE(N538,"|",P538),base!$G$2:'base'!$G$1817,0)+1,6,4)))</f>
        <v/>
      </c>
      <c r="R538" s="66" t="s">
        <v>3691</v>
      </c>
    </row>
    <row r="539" spans="1:18" x14ac:dyDescent="0.25">
      <c r="A539" s="164">
        <v>1</v>
      </c>
      <c r="B539" s="176">
        <f>IF(AND(G539&lt;&gt;"",H539&gt;0,I539&lt;&gt;"",J539&lt;&gt;0,K539&lt;&gt;0),COUNT($B$11:B538)+1,"")</f>
        <v>528</v>
      </c>
      <c r="C539" s="199" t="s">
        <v>5127</v>
      </c>
      <c r="D539" s="199" t="s">
        <v>4032</v>
      </c>
      <c r="E539" s="200">
        <v>111584</v>
      </c>
      <c r="F539" s="179">
        <v>45547</v>
      </c>
      <c r="G539" s="198" t="s">
        <v>5128</v>
      </c>
      <c r="H539" s="180">
        <v>11.520000000000001</v>
      </c>
      <c r="I539" s="196" t="s">
        <v>3695</v>
      </c>
      <c r="J539" s="181">
        <v>1008.03</v>
      </c>
      <c r="K539" s="154">
        <f t="shared" si="8"/>
        <v>11612.51</v>
      </c>
      <c r="L539" s="146">
        <v>0.21249999999999999</v>
      </c>
      <c r="M539" s="146">
        <v>1.1288</v>
      </c>
      <c r="N539" s="72"/>
      <c r="O539" s="177" t="str">
        <f ca="1">IF(N539="","", INDIRECT("base!"&amp;ADDRESS(MATCH(N539,base!$C$2:'base'!$C$133,0)+1,4,4)))</f>
        <v/>
      </c>
      <c r="P539" s="66"/>
      <c r="Q539" s="177" t="str">
        <f ca="1">IF(P539="","", INDIRECT("base!"&amp;ADDRESS(MATCH(CONCATENATE(N539,"|",P539),base!$G$2:'base'!$G$1817,0)+1,6,4)))</f>
        <v/>
      </c>
      <c r="R539" s="66" t="s">
        <v>3691</v>
      </c>
    </row>
    <row r="540" spans="1:18" x14ac:dyDescent="0.25">
      <c r="A540" s="164">
        <v>1</v>
      </c>
      <c r="B540" s="176">
        <f>IF(AND(G540&lt;&gt;"",H540&gt;0,I540&lt;&gt;"",J540&lt;&gt;0,K540&lt;&gt;0),COUNT($B$11:B539)+1,"")</f>
        <v>529</v>
      </c>
      <c r="C540" s="199" t="s">
        <v>5129</v>
      </c>
      <c r="D540" s="188" t="s">
        <v>3800</v>
      </c>
      <c r="E540" s="200" t="s">
        <v>5130</v>
      </c>
      <c r="F540" s="179">
        <v>45536</v>
      </c>
      <c r="G540" s="201" t="s">
        <v>5131</v>
      </c>
      <c r="H540" s="180">
        <v>9</v>
      </c>
      <c r="I540" s="186" t="s">
        <v>3701</v>
      </c>
      <c r="J540" s="181">
        <v>61.66</v>
      </c>
      <c r="K540" s="154">
        <f t="shared" si="8"/>
        <v>554.94000000000005</v>
      </c>
      <c r="L540" s="146">
        <v>0.21249999999999999</v>
      </c>
      <c r="M540" s="146">
        <v>1.1288</v>
      </c>
      <c r="N540" s="72"/>
      <c r="O540" s="177" t="str">
        <f ca="1">IF(N540="","", INDIRECT("base!"&amp;ADDRESS(MATCH(N540,base!$C$2:'base'!$C$133,0)+1,4,4)))</f>
        <v/>
      </c>
      <c r="P540" s="66"/>
      <c r="Q540" s="177" t="str">
        <f ca="1">IF(P540="","", INDIRECT("base!"&amp;ADDRESS(MATCH(CONCATENATE(N540,"|",P540),base!$G$2:'base'!$G$1817,0)+1,6,4)))</f>
        <v/>
      </c>
      <c r="R540" s="66" t="s">
        <v>3691</v>
      </c>
    </row>
    <row r="541" spans="1:18" x14ac:dyDescent="0.25">
      <c r="A541" s="164">
        <v>1</v>
      </c>
      <c r="B541" s="176">
        <f>IF(AND(G541&lt;&gt;"",H541&gt;0,I541&lt;&gt;"",J541&lt;&gt;0,K541&lt;&gt;0),COUNT($B$11:B540)+1,"")</f>
        <v>530</v>
      </c>
      <c r="C541" s="199" t="s">
        <v>5132</v>
      </c>
      <c r="D541" s="188" t="s">
        <v>3800</v>
      </c>
      <c r="E541" s="200" t="s">
        <v>5133</v>
      </c>
      <c r="F541" s="179">
        <v>45537</v>
      </c>
      <c r="G541" s="201" t="s">
        <v>5134</v>
      </c>
      <c r="H541" s="180">
        <v>21</v>
      </c>
      <c r="I541" s="196" t="s">
        <v>3694</v>
      </c>
      <c r="J541" s="181">
        <v>106.49</v>
      </c>
      <c r="K541" s="154">
        <f t="shared" si="8"/>
        <v>2236.29</v>
      </c>
      <c r="L541" s="146">
        <v>0.21249999999999999</v>
      </c>
      <c r="M541" s="146">
        <v>1.1288</v>
      </c>
      <c r="N541" s="72"/>
      <c r="O541" s="177" t="str">
        <f ca="1">IF(N541="","", INDIRECT("base!"&amp;ADDRESS(MATCH(N541,base!$C$2:'base'!$C$133,0)+1,4,4)))</f>
        <v/>
      </c>
      <c r="P541" s="66"/>
      <c r="Q541" s="177" t="str">
        <f ca="1">IF(P541="","", INDIRECT("base!"&amp;ADDRESS(MATCH(CONCATENATE(N541,"|",P541),base!$G$2:'base'!$G$1817,0)+1,6,4)))</f>
        <v/>
      </c>
      <c r="R541" s="66" t="s">
        <v>3691</v>
      </c>
    </row>
    <row r="542" spans="1:18" ht="38.25" x14ac:dyDescent="0.25">
      <c r="A542" s="164">
        <v>1</v>
      </c>
      <c r="B542" s="176">
        <f>IF(AND(G542&lt;&gt;"",H542&gt;0,I542&lt;&gt;"",J542&lt;&gt;0,K542&lt;&gt;0),COUNT($B$11:B541)+1,"")</f>
        <v>531</v>
      </c>
      <c r="C542" s="188" t="s">
        <v>5135</v>
      </c>
      <c r="D542" s="188" t="s">
        <v>3800</v>
      </c>
      <c r="E542" s="197">
        <v>150610</v>
      </c>
      <c r="F542" s="179">
        <v>45538</v>
      </c>
      <c r="G542" s="193" t="s">
        <v>5136</v>
      </c>
      <c r="H542" s="180">
        <v>4</v>
      </c>
      <c r="I542" s="186" t="s">
        <v>3701</v>
      </c>
      <c r="J542" s="181">
        <v>401.64</v>
      </c>
      <c r="K542" s="154">
        <f t="shared" si="8"/>
        <v>1606.56</v>
      </c>
      <c r="L542" s="146">
        <v>0.21249999999999999</v>
      </c>
      <c r="M542" s="146">
        <v>1.1288</v>
      </c>
      <c r="N542" s="72"/>
      <c r="O542" s="177" t="str">
        <f ca="1">IF(N542="","", INDIRECT("base!"&amp;ADDRESS(MATCH(N542,base!$C$2:'base'!$C$133,0)+1,4,4)))</f>
        <v/>
      </c>
      <c r="P542" s="66"/>
      <c r="Q542" s="177" t="str">
        <f ca="1">IF(P542="","", INDIRECT("base!"&amp;ADDRESS(MATCH(CONCATENATE(N542,"|",P542),base!$G$2:'base'!$G$1817,0)+1,6,4)))</f>
        <v/>
      </c>
      <c r="R542" s="66" t="s">
        <v>3691</v>
      </c>
    </row>
    <row r="543" spans="1:18" ht="38.25" x14ac:dyDescent="0.25">
      <c r="A543" s="164">
        <v>1</v>
      </c>
      <c r="B543" s="176">
        <f>IF(AND(G543&lt;&gt;"",H543&gt;0,I543&lt;&gt;"",J543&lt;&gt;0,K543&lt;&gt;0),COUNT($B$11:B542)+1,"")</f>
        <v>532</v>
      </c>
      <c r="C543" s="188" t="s">
        <v>5137</v>
      </c>
      <c r="D543" s="188" t="s">
        <v>3800</v>
      </c>
      <c r="E543" s="197" t="s">
        <v>5138</v>
      </c>
      <c r="F543" s="179">
        <v>45539</v>
      </c>
      <c r="G543" s="189" t="s">
        <v>5139</v>
      </c>
      <c r="H543" s="180">
        <v>30</v>
      </c>
      <c r="I543" s="196" t="s">
        <v>3694</v>
      </c>
      <c r="J543" s="181">
        <v>65.790000000000006</v>
      </c>
      <c r="K543" s="154">
        <f t="shared" si="8"/>
        <v>1973.7</v>
      </c>
      <c r="L543" s="146">
        <v>0.21249999999999999</v>
      </c>
      <c r="M543" s="146">
        <v>1.1288</v>
      </c>
      <c r="N543" s="72"/>
      <c r="O543" s="177" t="str">
        <f ca="1">IF(N543="","", INDIRECT("base!"&amp;ADDRESS(MATCH(N543,base!$C$2:'base'!$C$133,0)+1,4,4)))</f>
        <v/>
      </c>
      <c r="P543" s="66"/>
      <c r="Q543" s="177" t="str">
        <f ca="1">IF(P543="","", INDIRECT("base!"&amp;ADDRESS(MATCH(CONCATENATE(N543,"|",P543),base!$G$2:'base'!$G$1817,0)+1,6,4)))</f>
        <v/>
      </c>
      <c r="R543" s="66" t="s">
        <v>3691</v>
      </c>
    </row>
    <row r="544" spans="1:18" ht="38.25" x14ac:dyDescent="0.25">
      <c r="A544" s="164">
        <v>1</v>
      </c>
      <c r="B544" s="176">
        <f>IF(AND(G544&lt;&gt;"",H544&gt;0,I544&lt;&gt;"",J544&lt;&gt;0,K544&lt;&gt;0),COUNT($B$11:B543)+1,"")</f>
        <v>533</v>
      </c>
      <c r="C544" s="188" t="s">
        <v>5140</v>
      </c>
      <c r="D544" s="188" t="s">
        <v>3800</v>
      </c>
      <c r="E544" s="197" t="s">
        <v>5141</v>
      </c>
      <c r="F544" s="179">
        <v>45540</v>
      </c>
      <c r="G544" s="189" t="s">
        <v>5142</v>
      </c>
      <c r="H544" s="180">
        <v>12</v>
      </c>
      <c r="I544" s="196" t="s">
        <v>3694</v>
      </c>
      <c r="J544" s="181">
        <v>111.39</v>
      </c>
      <c r="K544" s="154">
        <f t="shared" si="8"/>
        <v>1336.68</v>
      </c>
      <c r="L544" s="146">
        <v>0.21249999999999999</v>
      </c>
      <c r="M544" s="146">
        <v>1.1288</v>
      </c>
      <c r="N544" s="72"/>
      <c r="O544" s="177" t="str">
        <f ca="1">IF(N544="","", INDIRECT("base!"&amp;ADDRESS(MATCH(N544,base!$C$2:'base'!$C$133,0)+1,4,4)))</f>
        <v/>
      </c>
      <c r="P544" s="66"/>
      <c r="Q544" s="177" t="str">
        <f ca="1">IF(P544="","", INDIRECT("base!"&amp;ADDRESS(MATCH(CONCATENATE(N544,"|",P544),base!$G$2:'base'!$G$1817,0)+1,6,4)))</f>
        <v/>
      </c>
      <c r="R544" s="66" t="s">
        <v>3691</v>
      </c>
    </row>
    <row r="545" spans="1:18" ht="38.25" x14ac:dyDescent="0.25">
      <c r="A545" s="164">
        <v>1</v>
      </c>
      <c r="B545" s="176">
        <f>IF(AND(G545&lt;&gt;"",H545&gt;0,I545&lt;&gt;"",J545&lt;&gt;0,K545&lt;&gt;0),COUNT($B$11:B544)+1,"")</f>
        <v>534</v>
      </c>
      <c r="C545" s="188" t="s">
        <v>5143</v>
      </c>
      <c r="D545" s="188" t="s">
        <v>3800</v>
      </c>
      <c r="E545" s="197" t="s">
        <v>5144</v>
      </c>
      <c r="F545" s="179">
        <v>45541</v>
      </c>
      <c r="G545" s="189" t="s">
        <v>5145</v>
      </c>
      <c r="H545" s="180">
        <v>46</v>
      </c>
      <c r="I545" s="196" t="s">
        <v>3694</v>
      </c>
      <c r="J545" s="181">
        <v>50.19</v>
      </c>
      <c r="K545" s="154">
        <f t="shared" si="8"/>
        <v>2308.7399999999998</v>
      </c>
      <c r="L545" s="146">
        <v>0.21249999999999999</v>
      </c>
      <c r="M545" s="146">
        <v>1.1288</v>
      </c>
      <c r="N545" s="72"/>
      <c r="O545" s="177" t="str">
        <f ca="1">IF(N545="","", INDIRECT("base!"&amp;ADDRESS(MATCH(N545,base!$C$2:'base'!$C$133,0)+1,4,4)))</f>
        <v/>
      </c>
      <c r="P545" s="66"/>
      <c r="Q545" s="177" t="str">
        <f ca="1">IF(P545="","", INDIRECT("base!"&amp;ADDRESS(MATCH(CONCATENATE(N545,"|",P545),base!$G$2:'base'!$G$1817,0)+1,6,4)))</f>
        <v/>
      </c>
      <c r="R545" s="66" t="s">
        <v>3691</v>
      </c>
    </row>
    <row r="546" spans="1:18" ht="25.5" x14ac:dyDescent="0.25">
      <c r="A546" s="164">
        <v>1</v>
      </c>
      <c r="B546" s="176">
        <f>IF(AND(G546&lt;&gt;"",H546&gt;0,I546&lt;&gt;"",J546&lt;&gt;0,K546&lt;&gt;0),COUNT($B$11:B545)+1,"")</f>
        <v>535</v>
      </c>
      <c r="C546" s="188" t="s">
        <v>5146</v>
      </c>
      <c r="D546" s="188" t="s">
        <v>3800</v>
      </c>
      <c r="E546" s="197" t="s">
        <v>5147</v>
      </c>
      <c r="F546" s="179">
        <v>45542</v>
      </c>
      <c r="G546" s="193" t="s">
        <v>5148</v>
      </c>
      <c r="H546" s="180">
        <v>1</v>
      </c>
      <c r="I546" s="186" t="s">
        <v>3701</v>
      </c>
      <c r="J546" s="181">
        <v>44.01</v>
      </c>
      <c r="K546" s="154">
        <f t="shared" si="8"/>
        <v>44.01</v>
      </c>
      <c r="L546" s="146">
        <v>0.21249999999999999</v>
      </c>
      <c r="M546" s="146">
        <v>1.1288</v>
      </c>
      <c r="N546" s="72"/>
      <c r="O546" s="177" t="str">
        <f ca="1">IF(N546="","", INDIRECT("base!"&amp;ADDRESS(MATCH(N546,base!$C$2:'base'!$C$133,0)+1,4,4)))</f>
        <v/>
      </c>
      <c r="P546" s="66"/>
      <c r="Q546" s="177" t="str">
        <f ca="1">IF(P546="","", INDIRECT("base!"&amp;ADDRESS(MATCH(CONCATENATE(N546,"|",P546),base!$G$2:'base'!$G$1817,0)+1,6,4)))</f>
        <v/>
      </c>
      <c r="R546" s="66" t="s">
        <v>3691</v>
      </c>
    </row>
    <row r="547" spans="1:18" ht="25.5" x14ac:dyDescent="0.25">
      <c r="A547" s="164">
        <v>1</v>
      </c>
      <c r="B547" s="176">
        <f>IF(AND(G547&lt;&gt;"",H547&gt;0,I547&lt;&gt;"",J547&lt;&gt;0,K547&lt;&gt;0),COUNT($B$11:B546)+1,"")</f>
        <v>536</v>
      </c>
      <c r="C547" s="188" t="s">
        <v>5149</v>
      </c>
      <c r="D547" s="188" t="s">
        <v>3792</v>
      </c>
      <c r="E547" s="197">
        <v>9973</v>
      </c>
      <c r="F547" s="179">
        <v>45543</v>
      </c>
      <c r="G547" s="193" t="s">
        <v>5150</v>
      </c>
      <c r="H547" s="180">
        <v>5</v>
      </c>
      <c r="I547" s="186" t="s">
        <v>3701</v>
      </c>
      <c r="J547" s="181">
        <v>138.44</v>
      </c>
      <c r="K547" s="154">
        <f t="shared" si="8"/>
        <v>692.2</v>
      </c>
      <c r="L547" s="146">
        <v>0.21249999999999999</v>
      </c>
      <c r="M547" s="146">
        <v>1.1288</v>
      </c>
      <c r="N547" s="72"/>
      <c r="O547" s="177" t="str">
        <f ca="1">IF(N547="","", INDIRECT("base!"&amp;ADDRESS(MATCH(N547,base!$C$2:'base'!$C$133,0)+1,4,4)))</f>
        <v/>
      </c>
      <c r="P547" s="66"/>
      <c r="Q547" s="177" t="str">
        <f ca="1">IF(P547="","", INDIRECT("base!"&amp;ADDRESS(MATCH(CONCATENATE(N547,"|",P547),base!$G$2:'base'!$G$1817,0)+1,6,4)))</f>
        <v/>
      </c>
      <c r="R547" s="66" t="s">
        <v>3691</v>
      </c>
    </row>
    <row r="548" spans="1:18" x14ac:dyDescent="0.25">
      <c r="A548" s="164">
        <v>1</v>
      </c>
      <c r="B548" s="176">
        <f>IF(AND(G548&lt;&gt;"",H548&gt;0,I548&lt;&gt;"",J548&lt;&gt;0,K548&lt;&gt;0),COUNT($B$11:B547)+1,"")</f>
        <v>537</v>
      </c>
      <c r="C548" s="188" t="s">
        <v>5151</v>
      </c>
      <c r="D548" s="188" t="s">
        <v>3792</v>
      </c>
      <c r="E548" s="197">
        <v>9669</v>
      </c>
      <c r="F548" s="179">
        <v>45544</v>
      </c>
      <c r="G548" s="193" t="s">
        <v>5152</v>
      </c>
      <c r="H548" s="180">
        <v>3</v>
      </c>
      <c r="I548" s="186" t="s">
        <v>3701</v>
      </c>
      <c r="J548" s="181">
        <v>102.62</v>
      </c>
      <c r="K548" s="154">
        <f t="shared" si="8"/>
        <v>307.86</v>
      </c>
      <c r="L548" s="146">
        <v>0.21249999999999999</v>
      </c>
      <c r="M548" s="146">
        <v>1.1288</v>
      </c>
      <c r="N548" s="72"/>
      <c r="O548" s="177" t="str">
        <f ca="1">IF(N548="","", INDIRECT("base!"&amp;ADDRESS(MATCH(N548,base!$C$2:'base'!$C$133,0)+1,4,4)))</f>
        <v/>
      </c>
      <c r="P548" s="66"/>
      <c r="Q548" s="177" t="str">
        <f ca="1">IF(P548="","", INDIRECT("base!"&amp;ADDRESS(MATCH(CONCATENATE(N548,"|",P548),base!$G$2:'base'!$G$1817,0)+1,6,4)))</f>
        <v/>
      </c>
      <c r="R548" s="66" t="s">
        <v>3691</v>
      </c>
    </row>
    <row r="549" spans="1:18" x14ac:dyDescent="0.25">
      <c r="A549" s="164">
        <v>1</v>
      </c>
      <c r="B549" s="176">
        <f>IF(AND(G549&lt;&gt;"",H549&gt;0,I549&lt;&gt;"",J549&lt;&gt;0,K549&lt;&gt;0),COUNT($B$11:B548)+1,"")</f>
        <v>538</v>
      </c>
      <c r="C549" s="188" t="s">
        <v>5153</v>
      </c>
      <c r="D549" s="188" t="s">
        <v>3985</v>
      </c>
      <c r="E549" s="197">
        <v>71432</v>
      </c>
      <c r="F549" s="179">
        <v>45545</v>
      </c>
      <c r="G549" s="189" t="s">
        <v>5154</v>
      </c>
      <c r="H549" s="180">
        <v>1</v>
      </c>
      <c r="I549" s="186" t="s">
        <v>3701</v>
      </c>
      <c r="J549" s="181">
        <v>46.92</v>
      </c>
      <c r="K549" s="154">
        <f t="shared" si="8"/>
        <v>46.92</v>
      </c>
      <c r="L549" s="146">
        <v>0.21249999999999999</v>
      </c>
      <c r="M549" s="146">
        <v>1.1288</v>
      </c>
      <c r="N549" s="72"/>
      <c r="O549" s="177" t="str">
        <f ca="1">IF(N549="","", INDIRECT("base!"&amp;ADDRESS(MATCH(N549,base!$C$2:'base'!$C$133,0)+1,4,4)))</f>
        <v/>
      </c>
      <c r="P549" s="66"/>
      <c r="Q549" s="177" t="str">
        <f ca="1">IF(P549="","", INDIRECT("base!"&amp;ADDRESS(MATCH(CONCATENATE(N549,"|",P549),base!$G$2:'base'!$G$1817,0)+1,6,4)))</f>
        <v/>
      </c>
      <c r="R549" s="66" t="s">
        <v>3691</v>
      </c>
    </row>
    <row r="550" spans="1:18" x14ac:dyDescent="0.25">
      <c r="A550" s="164">
        <v>1</v>
      </c>
      <c r="B550" s="176">
        <f>IF(AND(G550&lt;&gt;"",H550&gt;0,I550&lt;&gt;"",J550&lt;&gt;0,K550&lt;&gt;0),COUNT($B$11:B549)+1,"")</f>
        <v>539</v>
      </c>
      <c r="C550" s="188" t="s">
        <v>5155</v>
      </c>
      <c r="D550" s="199" t="s">
        <v>4032</v>
      </c>
      <c r="E550" s="197">
        <v>61542</v>
      </c>
      <c r="F550" s="179">
        <v>45546</v>
      </c>
      <c r="G550" s="189" t="s">
        <v>5156</v>
      </c>
      <c r="H550" s="180">
        <v>5</v>
      </c>
      <c r="I550" s="186" t="s">
        <v>3701</v>
      </c>
      <c r="J550" s="181">
        <v>37.47</v>
      </c>
      <c r="K550" s="154">
        <f t="shared" si="8"/>
        <v>187.35</v>
      </c>
      <c r="L550" s="146">
        <v>0.21249999999999999</v>
      </c>
      <c r="M550" s="146">
        <v>1.1288</v>
      </c>
      <c r="N550" s="72"/>
      <c r="O550" s="177" t="str">
        <f ca="1">IF(N550="","", INDIRECT("base!"&amp;ADDRESS(MATCH(N550,base!$C$2:'base'!$C$133,0)+1,4,4)))</f>
        <v/>
      </c>
      <c r="P550" s="66"/>
      <c r="Q550" s="177" t="str">
        <f ca="1">IF(P550="","", INDIRECT("base!"&amp;ADDRESS(MATCH(CONCATENATE(N550,"|",P550),base!$G$2:'base'!$G$1817,0)+1,6,4)))</f>
        <v/>
      </c>
      <c r="R550" s="66" t="s">
        <v>3691</v>
      </c>
    </row>
    <row r="551" spans="1:18" ht="25.5" x14ac:dyDescent="0.25">
      <c r="A551" s="164">
        <v>1</v>
      </c>
      <c r="B551" s="176">
        <f>IF(AND(G551&lt;&gt;"",H551&gt;0,I551&lt;&gt;"",J551&lt;&gt;0,K551&lt;&gt;0),COUNT($B$11:B550)+1,"")</f>
        <v>540</v>
      </c>
      <c r="C551" s="188" t="s">
        <v>5157</v>
      </c>
      <c r="D551" s="188" t="s">
        <v>3800</v>
      </c>
      <c r="E551" s="197">
        <v>171532</v>
      </c>
      <c r="F551" s="179">
        <v>45547</v>
      </c>
      <c r="G551" s="193" t="s">
        <v>5158</v>
      </c>
      <c r="H551" s="180">
        <v>4</v>
      </c>
      <c r="I551" s="186" t="s">
        <v>3701</v>
      </c>
      <c r="J551" s="181">
        <v>500.16</v>
      </c>
      <c r="K551" s="154">
        <f t="shared" si="8"/>
        <v>2000.64</v>
      </c>
      <c r="L551" s="146">
        <v>0.21249999999999999</v>
      </c>
      <c r="M551" s="146">
        <v>1.1288</v>
      </c>
      <c r="N551" s="72"/>
      <c r="O551" s="177" t="str">
        <f ca="1">IF(N551="","", INDIRECT("base!"&amp;ADDRESS(MATCH(N551,base!$C$2:'base'!$C$133,0)+1,4,4)))</f>
        <v/>
      </c>
      <c r="P551" s="66"/>
      <c r="Q551" s="177" t="str">
        <f ca="1">IF(P551="","", INDIRECT("base!"&amp;ADDRESS(MATCH(CONCATENATE(N551,"|",P551),base!$G$2:'base'!$G$1817,0)+1,6,4)))</f>
        <v/>
      </c>
      <c r="R551" s="66" t="s">
        <v>3691</v>
      </c>
    </row>
    <row r="552" spans="1:18" ht="25.5" x14ac:dyDescent="0.25">
      <c r="A552" s="164">
        <v>1</v>
      </c>
      <c r="B552" s="176">
        <f>IF(AND(G552&lt;&gt;"",H552&gt;0,I552&lt;&gt;"",J552&lt;&gt;0,K552&lt;&gt;0),COUNT($B$11:B551)+1,"")</f>
        <v>541</v>
      </c>
      <c r="C552" s="188" t="s">
        <v>5159</v>
      </c>
      <c r="D552" s="188" t="s">
        <v>3800</v>
      </c>
      <c r="E552" s="197" t="s">
        <v>5160</v>
      </c>
      <c r="F552" s="179">
        <v>45536</v>
      </c>
      <c r="G552" s="193" t="s">
        <v>5161</v>
      </c>
      <c r="H552" s="180">
        <v>75</v>
      </c>
      <c r="I552" s="196" t="s">
        <v>3694</v>
      </c>
      <c r="J552" s="181">
        <v>6.01</v>
      </c>
      <c r="K552" s="154">
        <f t="shared" si="8"/>
        <v>450.75</v>
      </c>
      <c r="L552" s="146">
        <v>0.21249999999999999</v>
      </c>
      <c r="M552" s="146">
        <v>1.1288</v>
      </c>
      <c r="N552" s="72"/>
      <c r="O552" s="177" t="str">
        <f ca="1">IF(N552="","", INDIRECT("base!"&amp;ADDRESS(MATCH(N552,base!$C$2:'base'!$C$133,0)+1,4,4)))</f>
        <v/>
      </c>
      <c r="P552" s="66"/>
      <c r="Q552" s="177" t="str">
        <f ca="1">IF(P552="","", INDIRECT("base!"&amp;ADDRESS(MATCH(CONCATENATE(N552,"|",P552),base!$G$2:'base'!$G$1817,0)+1,6,4)))</f>
        <v/>
      </c>
      <c r="R552" s="66" t="s">
        <v>3691</v>
      </c>
    </row>
    <row r="553" spans="1:18" ht="25.5" x14ac:dyDescent="0.25">
      <c r="A553" s="164">
        <v>1</v>
      </c>
      <c r="B553" s="176">
        <f>IF(AND(G553&lt;&gt;"",H553&gt;0,I553&lt;&gt;"",J553&lt;&gt;0,K553&lt;&gt;0),COUNT($B$11:B552)+1,"")</f>
        <v>542</v>
      </c>
      <c r="C553" s="188" t="s">
        <v>5162</v>
      </c>
      <c r="D553" s="188" t="s">
        <v>3800</v>
      </c>
      <c r="E553" s="197" t="s">
        <v>5163</v>
      </c>
      <c r="F553" s="179">
        <v>45537</v>
      </c>
      <c r="G553" s="193" t="s">
        <v>5164</v>
      </c>
      <c r="H553" s="180">
        <v>36</v>
      </c>
      <c r="I553" s="196" t="s">
        <v>3694</v>
      </c>
      <c r="J553" s="181">
        <v>3.77</v>
      </c>
      <c r="K553" s="154">
        <f t="shared" si="8"/>
        <v>135.72</v>
      </c>
      <c r="L553" s="146">
        <v>0.21249999999999999</v>
      </c>
      <c r="M553" s="146">
        <v>1.1288</v>
      </c>
      <c r="N553" s="72"/>
      <c r="O553" s="177" t="str">
        <f ca="1">IF(N553="","", INDIRECT("base!"&amp;ADDRESS(MATCH(N553,base!$C$2:'base'!$C$133,0)+1,4,4)))</f>
        <v/>
      </c>
      <c r="P553" s="66"/>
      <c r="Q553" s="177" t="str">
        <f ca="1">IF(P553="","", INDIRECT("base!"&amp;ADDRESS(MATCH(CONCATENATE(N553,"|",P553),base!$G$2:'base'!$G$1817,0)+1,6,4)))</f>
        <v/>
      </c>
      <c r="R553" s="66" t="s">
        <v>3691</v>
      </c>
    </row>
    <row r="554" spans="1:18" x14ac:dyDescent="0.25">
      <c r="A554" s="164">
        <v>1</v>
      </c>
      <c r="B554" s="176">
        <f>IF(AND(G554&lt;&gt;"",H554&gt;0,I554&lt;&gt;"",J554&lt;&gt;0,K554&lt;&gt;0),COUNT($B$11:B553)+1,"")</f>
        <v>543</v>
      </c>
      <c r="C554" s="188" t="s">
        <v>5165</v>
      </c>
      <c r="D554" s="188" t="s">
        <v>3792</v>
      </c>
      <c r="E554" s="197">
        <v>7807</v>
      </c>
      <c r="F554" s="179">
        <v>45538</v>
      </c>
      <c r="G554" s="193" t="s">
        <v>5166</v>
      </c>
      <c r="H554" s="180">
        <v>4</v>
      </c>
      <c r="I554" s="186" t="s">
        <v>3701</v>
      </c>
      <c r="J554" s="181">
        <v>48.9</v>
      </c>
      <c r="K554" s="154">
        <f t="shared" si="8"/>
        <v>195.6</v>
      </c>
      <c r="L554" s="146">
        <v>0.21249999999999999</v>
      </c>
      <c r="M554" s="146">
        <v>1.1288</v>
      </c>
      <c r="N554" s="72"/>
      <c r="O554" s="177" t="str">
        <f ca="1">IF(N554="","", INDIRECT("base!"&amp;ADDRESS(MATCH(N554,base!$C$2:'base'!$C$133,0)+1,4,4)))</f>
        <v/>
      </c>
      <c r="P554" s="66"/>
      <c r="Q554" s="177" t="str">
        <f ca="1">IF(P554="","", INDIRECT("base!"&amp;ADDRESS(MATCH(CONCATENATE(N554,"|",P554),base!$G$2:'base'!$G$1817,0)+1,6,4)))</f>
        <v/>
      </c>
      <c r="R554" s="66" t="s">
        <v>3691</v>
      </c>
    </row>
    <row r="555" spans="1:18" ht="51" x14ac:dyDescent="0.25">
      <c r="A555" s="164">
        <v>1</v>
      </c>
      <c r="B555" s="176">
        <f>IF(AND(G555&lt;&gt;"",H555&gt;0,I555&lt;&gt;"",J555&lt;&gt;0,K555&lt;&gt;0),COUNT($B$11:B554)+1,"")</f>
        <v>544</v>
      </c>
      <c r="C555" s="199" t="s">
        <v>5167</v>
      </c>
      <c r="D555" s="199" t="s">
        <v>3792</v>
      </c>
      <c r="E555" s="200">
        <v>11853</v>
      </c>
      <c r="F555" s="179">
        <v>45539</v>
      </c>
      <c r="G555" s="201" t="s">
        <v>5168</v>
      </c>
      <c r="H555" s="180">
        <v>44</v>
      </c>
      <c r="I555" s="186" t="s">
        <v>3701</v>
      </c>
      <c r="J555" s="181">
        <v>53.87</v>
      </c>
      <c r="K555" s="154">
        <f t="shared" si="8"/>
        <v>2370.2800000000002</v>
      </c>
      <c r="L555" s="146">
        <v>0.15579999999999999</v>
      </c>
      <c r="M555" s="146">
        <v>1.1288</v>
      </c>
      <c r="N555" s="72"/>
      <c r="O555" s="177" t="str">
        <f ca="1">IF(N555="","", INDIRECT("base!"&amp;ADDRESS(MATCH(N555,base!$C$2:'base'!$C$133,0)+1,4,4)))</f>
        <v/>
      </c>
      <c r="P555" s="66"/>
      <c r="Q555" s="177" t="str">
        <f ca="1">IF(P555="","", INDIRECT("base!"&amp;ADDRESS(MATCH(CONCATENATE(N555,"|",P555),base!$G$2:'base'!$G$1817,0)+1,6,4)))</f>
        <v/>
      </c>
      <c r="R555" s="66" t="s">
        <v>3691</v>
      </c>
    </row>
    <row r="556" spans="1:18" ht="51" x14ac:dyDescent="0.25">
      <c r="A556" s="164">
        <v>1</v>
      </c>
      <c r="B556" s="176">
        <f>IF(AND(G556&lt;&gt;"",H556&gt;0,I556&lt;&gt;"",J556&lt;&gt;0,K556&lt;&gt;0),COUNT($B$11:B555)+1,"")</f>
        <v>545</v>
      </c>
      <c r="C556" s="199" t="s">
        <v>5169</v>
      </c>
      <c r="D556" s="199" t="s">
        <v>3792</v>
      </c>
      <c r="E556" s="200">
        <v>12137</v>
      </c>
      <c r="F556" s="179">
        <v>45540</v>
      </c>
      <c r="G556" s="201" t="s">
        <v>5170</v>
      </c>
      <c r="H556" s="180">
        <v>52</v>
      </c>
      <c r="I556" s="186" t="s">
        <v>3701</v>
      </c>
      <c r="J556" s="181">
        <v>37.44</v>
      </c>
      <c r="K556" s="154">
        <f t="shared" si="8"/>
        <v>1946.88</v>
      </c>
      <c r="L556" s="146">
        <v>0.15579999999999999</v>
      </c>
      <c r="M556" s="146">
        <v>1.1288</v>
      </c>
      <c r="N556" s="72"/>
      <c r="O556" s="177" t="str">
        <f ca="1">IF(N556="","", INDIRECT("base!"&amp;ADDRESS(MATCH(N556,base!$C$2:'base'!$C$133,0)+1,4,4)))</f>
        <v/>
      </c>
      <c r="P556" s="66"/>
      <c r="Q556" s="177" t="str">
        <f ca="1">IF(P556="","", INDIRECT("base!"&amp;ADDRESS(MATCH(CONCATENATE(N556,"|",P556),base!$G$2:'base'!$G$1817,0)+1,6,4)))</f>
        <v/>
      </c>
      <c r="R556" s="66" t="s">
        <v>3691</v>
      </c>
    </row>
    <row r="557" spans="1:18" x14ac:dyDescent="0.25">
      <c r="A557" s="164">
        <v>1</v>
      </c>
      <c r="B557" s="176">
        <f>IF(AND(G557&lt;&gt;"",H557&gt;0,I557&lt;&gt;"",J557&lt;&gt;0,K557&lt;&gt;0),COUNT($B$11:B556)+1,"")</f>
        <v>546</v>
      </c>
      <c r="C557" s="199" t="s">
        <v>5171</v>
      </c>
      <c r="D557" s="199" t="s">
        <v>4032</v>
      </c>
      <c r="E557" s="200">
        <v>55861</v>
      </c>
      <c r="F557" s="179">
        <v>45541</v>
      </c>
      <c r="G557" s="198" t="s">
        <v>4093</v>
      </c>
      <c r="H557" s="180">
        <v>9</v>
      </c>
      <c r="I557" s="186" t="s">
        <v>3701</v>
      </c>
      <c r="J557" s="181">
        <v>159</v>
      </c>
      <c r="K557" s="154">
        <f t="shared" si="8"/>
        <v>1431</v>
      </c>
      <c r="L557" s="146">
        <v>0.15579999999999999</v>
      </c>
      <c r="M557" s="146">
        <v>1.1288</v>
      </c>
      <c r="N557" s="72"/>
      <c r="O557" s="177" t="str">
        <f ca="1">IF(N557="","", INDIRECT("base!"&amp;ADDRESS(MATCH(N557,base!$C$2:'base'!$C$133,0)+1,4,4)))</f>
        <v/>
      </c>
      <c r="P557" s="66"/>
      <c r="Q557" s="177" t="str">
        <f ca="1">IF(P557="","", INDIRECT("base!"&amp;ADDRESS(MATCH(CONCATENATE(N557,"|",P557),base!$G$2:'base'!$G$1817,0)+1,6,4)))</f>
        <v/>
      </c>
      <c r="R557" s="66" t="s">
        <v>3691</v>
      </c>
    </row>
    <row r="558" spans="1:18" ht="25.5" x14ac:dyDescent="0.25">
      <c r="A558" s="164">
        <v>1</v>
      </c>
      <c r="B558" s="176">
        <f>IF(AND(G558&lt;&gt;"",H558&gt;0,I558&lt;&gt;"",J558&lt;&gt;0,K558&lt;&gt;0),COUNT($B$11:B557)+1,"")</f>
        <v>547</v>
      </c>
      <c r="C558" s="199" t="s">
        <v>5172</v>
      </c>
      <c r="D558" s="199" t="s">
        <v>3792</v>
      </c>
      <c r="E558" s="200">
        <v>1504</v>
      </c>
      <c r="F558" s="179">
        <v>45542</v>
      </c>
      <c r="G558" s="198" t="s">
        <v>5173</v>
      </c>
      <c r="H558" s="180">
        <v>2</v>
      </c>
      <c r="I558" s="186" t="s">
        <v>3701</v>
      </c>
      <c r="J558" s="181">
        <v>806.44</v>
      </c>
      <c r="K558" s="154">
        <f t="shared" si="8"/>
        <v>1612.88</v>
      </c>
      <c r="L558" s="146">
        <v>0.15579999999999999</v>
      </c>
      <c r="M558" s="146">
        <v>1.1288</v>
      </c>
      <c r="N558" s="72"/>
      <c r="O558" s="177" t="str">
        <f ca="1">IF(N558="","", INDIRECT("base!"&amp;ADDRESS(MATCH(N558,base!$C$2:'base'!$C$133,0)+1,4,4)))</f>
        <v/>
      </c>
      <c r="P558" s="66"/>
      <c r="Q558" s="177" t="str">
        <f ca="1">IF(P558="","", INDIRECT("base!"&amp;ADDRESS(MATCH(CONCATENATE(N558,"|",P558),base!$G$2:'base'!$G$1817,0)+1,6,4)))</f>
        <v/>
      </c>
      <c r="R558" s="66" t="s">
        <v>3691</v>
      </c>
    </row>
    <row r="559" spans="1:18" x14ac:dyDescent="0.25">
      <c r="A559" s="164">
        <v>1</v>
      </c>
      <c r="B559" s="176">
        <f>IF(AND(G559&lt;&gt;"",H559&gt;0,I559&lt;&gt;"",J559&lt;&gt;0,K559&lt;&gt;0),COUNT($B$11:B558)+1,"")</f>
        <v>548</v>
      </c>
      <c r="C559" s="199" t="s">
        <v>5174</v>
      </c>
      <c r="D559" s="199" t="s">
        <v>4032</v>
      </c>
      <c r="E559" s="200">
        <v>60680</v>
      </c>
      <c r="F559" s="179">
        <v>45543</v>
      </c>
      <c r="G559" s="198" t="s">
        <v>5175</v>
      </c>
      <c r="H559" s="180">
        <v>17</v>
      </c>
      <c r="I559" s="186" t="s">
        <v>3701</v>
      </c>
      <c r="J559" s="181">
        <v>34.6</v>
      </c>
      <c r="K559" s="154">
        <f t="shared" si="8"/>
        <v>588.20000000000005</v>
      </c>
      <c r="L559" s="146">
        <v>0.15579999999999999</v>
      </c>
      <c r="M559" s="146">
        <v>1.1288</v>
      </c>
      <c r="N559" s="72"/>
      <c r="O559" s="177" t="str">
        <f ca="1">IF(N559="","", INDIRECT("base!"&amp;ADDRESS(MATCH(N559,base!$C$2:'base'!$C$133,0)+1,4,4)))</f>
        <v/>
      </c>
      <c r="P559" s="66"/>
      <c r="Q559" s="177" t="str">
        <f ca="1">IF(P559="","", INDIRECT("base!"&amp;ADDRESS(MATCH(CONCATENATE(N559,"|",P559),base!$G$2:'base'!$G$1817,0)+1,6,4)))</f>
        <v/>
      </c>
      <c r="R559" s="66" t="s">
        <v>3691</v>
      </c>
    </row>
    <row r="560" spans="1:18" x14ac:dyDescent="0.25">
      <c r="A560" s="164">
        <v>1</v>
      </c>
      <c r="B560" s="176">
        <f>IF(AND(G560&lt;&gt;"",H560&gt;0,I560&lt;&gt;"",J560&lt;&gt;0,K560&lt;&gt;0),COUNT($B$11:B559)+1,"")</f>
        <v>549</v>
      </c>
      <c r="C560" s="199" t="s">
        <v>5176</v>
      </c>
      <c r="D560" s="188" t="s">
        <v>3800</v>
      </c>
      <c r="E560" s="200">
        <v>91053</v>
      </c>
      <c r="F560" s="179">
        <v>45544</v>
      </c>
      <c r="G560" s="198" t="s">
        <v>5177</v>
      </c>
      <c r="H560" s="180">
        <v>1</v>
      </c>
      <c r="I560" s="186" t="s">
        <v>3701</v>
      </c>
      <c r="J560" s="181">
        <v>1898.81</v>
      </c>
      <c r="K560" s="154">
        <f t="shared" si="8"/>
        <v>1898.81</v>
      </c>
      <c r="L560" s="146">
        <v>0.15579999999999999</v>
      </c>
      <c r="M560" s="146">
        <v>1.1288</v>
      </c>
      <c r="N560" s="72"/>
      <c r="O560" s="177" t="str">
        <f ca="1">IF(N560="","", INDIRECT("base!"&amp;ADDRESS(MATCH(N560,base!$C$2:'base'!$C$133,0)+1,4,4)))</f>
        <v/>
      </c>
      <c r="P560" s="66"/>
      <c r="Q560" s="177" t="str">
        <f ca="1">IF(P560="","", INDIRECT("base!"&amp;ADDRESS(MATCH(CONCATENATE(N560,"|",P560),base!$G$2:'base'!$G$1817,0)+1,6,4)))</f>
        <v/>
      </c>
      <c r="R560" s="66" t="s">
        <v>3691</v>
      </c>
    </row>
    <row r="561" spans="1:18" x14ac:dyDescent="0.25">
      <c r="A561" s="164">
        <v>1</v>
      </c>
      <c r="B561" s="176">
        <f>IF(AND(G561&lt;&gt;"",H561&gt;0,I561&lt;&gt;"",J561&lt;&gt;0,K561&lt;&gt;0),COUNT($B$11:B560)+1,"")</f>
        <v>550</v>
      </c>
      <c r="C561" s="199" t="s">
        <v>5178</v>
      </c>
      <c r="D561" s="188" t="s">
        <v>3800</v>
      </c>
      <c r="E561" s="200">
        <v>91055</v>
      </c>
      <c r="F561" s="179">
        <v>45545</v>
      </c>
      <c r="G561" s="198" t="s">
        <v>5179</v>
      </c>
      <c r="H561" s="180">
        <v>5</v>
      </c>
      <c r="I561" s="186" t="s">
        <v>3701</v>
      </c>
      <c r="J561" s="181">
        <v>105.64</v>
      </c>
      <c r="K561" s="154">
        <f t="shared" si="8"/>
        <v>528.20000000000005</v>
      </c>
      <c r="L561" s="146">
        <v>0.15579999999999999</v>
      </c>
      <c r="M561" s="146">
        <v>1.1288</v>
      </c>
      <c r="N561" s="72"/>
      <c r="O561" s="177" t="str">
        <f ca="1">IF(N561="","", INDIRECT("base!"&amp;ADDRESS(MATCH(N561,base!$C$2:'base'!$C$133,0)+1,4,4)))</f>
        <v/>
      </c>
      <c r="P561" s="66"/>
      <c r="Q561" s="177" t="str">
        <f ca="1">IF(P561="","", INDIRECT("base!"&amp;ADDRESS(MATCH(CONCATENATE(N561,"|",P561),base!$G$2:'base'!$G$1817,0)+1,6,4)))</f>
        <v/>
      </c>
      <c r="R561" s="66" t="s">
        <v>3691</v>
      </c>
    </row>
    <row r="562" spans="1:18" x14ac:dyDescent="0.25">
      <c r="A562" s="164">
        <v>1</v>
      </c>
      <c r="B562" s="176">
        <f>IF(AND(G562&lt;&gt;"",H562&gt;0,I562&lt;&gt;"",J562&lt;&gt;0,K562&lt;&gt;0),COUNT($B$11:B561)+1,"")</f>
        <v>551</v>
      </c>
      <c r="C562" s="199" t="s">
        <v>5180</v>
      </c>
      <c r="D562" s="200" t="s">
        <v>3792</v>
      </c>
      <c r="E562" s="200">
        <v>10446</v>
      </c>
      <c r="F562" s="179">
        <v>45546</v>
      </c>
      <c r="G562" s="201" t="s">
        <v>5181</v>
      </c>
      <c r="H562" s="180">
        <v>5</v>
      </c>
      <c r="I562" s="186" t="s">
        <v>3701</v>
      </c>
      <c r="J562" s="181">
        <v>370.68</v>
      </c>
      <c r="K562" s="154">
        <f t="shared" ref="K562:K625" si="9">IFERROR(IF(H562*J562&lt;&gt;0,ROUND(ROUND(H562,4)*ROUND(J562,4),2),""),"")</f>
        <v>1853.4</v>
      </c>
      <c r="L562" s="146">
        <v>0.15579999999999999</v>
      </c>
      <c r="M562" s="146">
        <v>1.1288</v>
      </c>
      <c r="N562" s="72"/>
      <c r="O562" s="177" t="str">
        <f ca="1">IF(N562="","", INDIRECT("base!"&amp;ADDRESS(MATCH(N562,base!$C$2:'base'!$C$133,0)+1,4,4)))</f>
        <v/>
      </c>
      <c r="P562" s="66"/>
      <c r="Q562" s="177" t="str">
        <f ca="1">IF(P562="","", INDIRECT("base!"&amp;ADDRESS(MATCH(CONCATENATE(N562,"|",P562),base!$G$2:'base'!$G$1817,0)+1,6,4)))</f>
        <v/>
      </c>
      <c r="R562" s="66" t="s">
        <v>3691</v>
      </c>
    </row>
    <row r="563" spans="1:18" x14ac:dyDescent="0.25">
      <c r="A563" s="164">
        <v>1</v>
      </c>
      <c r="B563" s="176">
        <f>IF(AND(G563&lt;&gt;"",H563&gt;0,I563&lt;&gt;"",J563&lt;&gt;0,K563&lt;&gt;0),COUNT($B$11:B562)+1,"")</f>
        <v>552</v>
      </c>
      <c r="C563" s="199" t="s">
        <v>5182</v>
      </c>
      <c r="D563" s="188" t="s">
        <v>3800</v>
      </c>
      <c r="E563" s="200">
        <v>91066</v>
      </c>
      <c r="F563" s="179">
        <v>45547</v>
      </c>
      <c r="G563" s="198" t="s">
        <v>5183</v>
      </c>
      <c r="H563" s="180">
        <v>103</v>
      </c>
      <c r="I563" s="186" t="s">
        <v>3701</v>
      </c>
      <c r="J563" s="181">
        <v>241.78</v>
      </c>
      <c r="K563" s="154">
        <f t="shared" si="9"/>
        <v>24903.34</v>
      </c>
      <c r="L563" s="146">
        <v>0.15579999999999999</v>
      </c>
      <c r="M563" s="146">
        <v>1.1288</v>
      </c>
      <c r="N563" s="72"/>
      <c r="O563" s="177" t="str">
        <f ca="1">IF(N563="","", INDIRECT("base!"&amp;ADDRESS(MATCH(N563,base!$C$2:'base'!$C$133,0)+1,4,4)))</f>
        <v/>
      </c>
      <c r="P563" s="66"/>
      <c r="Q563" s="177" t="str">
        <f ca="1">IF(P563="","", INDIRECT("base!"&amp;ADDRESS(MATCH(CONCATENATE(N563,"|",P563),base!$G$2:'base'!$G$1817,0)+1,6,4)))</f>
        <v/>
      </c>
      <c r="R563" s="66" t="s">
        <v>3691</v>
      </c>
    </row>
    <row r="564" spans="1:18" x14ac:dyDescent="0.25">
      <c r="A564" s="164">
        <v>1</v>
      </c>
      <c r="B564" s="176">
        <f>IF(AND(G564&lt;&gt;"",H564&gt;0,I564&lt;&gt;"",J564&lt;&gt;0,K564&lt;&gt;0),COUNT($B$11:B563)+1,"")</f>
        <v>553</v>
      </c>
      <c r="C564" s="199" t="s">
        <v>5184</v>
      </c>
      <c r="D564" s="200" t="s">
        <v>4032</v>
      </c>
      <c r="E564" s="200">
        <v>67650</v>
      </c>
      <c r="F564" s="179">
        <v>45536</v>
      </c>
      <c r="G564" s="198" t="s">
        <v>5185</v>
      </c>
      <c r="H564" s="180">
        <v>1</v>
      </c>
      <c r="I564" s="186" t="s">
        <v>3701</v>
      </c>
      <c r="J564" s="181">
        <v>175.08</v>
      </c>
      <c r="K564" s="154">
        <f t="shared" si="9"/>
        <v>175.08</v>
      </c>
      <c r="L564" s="146">
        <v>0.15579999999999999</v>
      </c>
      <c r="M564" s="146">
        <v>1.1288</v>
      </c>
      <c r="N564" s="72"/>
      <c r="O564" s="177" t="str">
        <f ca="1">IF(N564="","", INDIRECT("base!"&amp;ADDRESS(MATCH(N564,base!$C$2:'base'!$C$133,0)+1,4,4)))</f>
        <v/>
      </c>
      <c r="P564" s="66"/>
      <c r="Q564" s="177" t="str">
        <f ca="1">IF(P564="","", INDIRECT("base!"&amp;ADDRESS(MATCH(CONCATENATE(N564,"|",P564),base!$G$2:'base'!$G$1817,0)+1,6,4)))</f>
        <v/>
      </c>
      <c r="R564" s="66" t="s">
        <v>3691</v>
      </c>
    </row>
    <row r="565" spans="1:18" x14ac:dyDescent="0.25">
      <c r="A565" s="164">
        <v>1</v>
      </c>
      <c r="B565" s="176">
        <f>IF(AND(G565&lt;&gt;"",H565&gt;0,I565&lt;&gt;"",J565&lt;&gt;0,K565&lt;&gt;0),COUNT($B$11:B564)+1,"")</f>
        <v>554</v>
      </c>
      <c r="C565" s="199" t="s">
        <v>5186</v>
      </c>
      <c r="D565" s="200" t="s">
        <v>3985</v>
      </c>
      <c r="E565" s="200">
        <v>71156</v>
      </c>
      <c r="F565" s="179">
        <v>45537</v>
      </c>
      <c r="G565" s="201" t="s">
        <v>5187</v>
      </c>
      <c r="H565" s="180">
        <v>3</v>
      </c>
      <c r="I565" s="186" t="s">
        <v>3701</v>
      </c>
      <c r="J565" s="181">
        <v>185.26</v>
      </c>
      <c r="K565" s="154">
        <f t="shared" si="9"/>
        <v>555.78</v>
      </c>
      <c r="L565" s="146">
        <v>0.15579999999999999</v>
      </c>
      <c r="M565" s="146">
        <v>1.1288</v>
      </c>
      <c r="N565" s="72"/>
      <c r="O565" s="177" t="str">
        <f ca="1">IF(N565="","", INDIRECT("base!"&amp;ADDRESS(MATCH(N565,base!$C$2:'base'!$C$133,0)+1,4,4)))</f>
        <v/>
      </c>
      <c r="P565" s="66"/>
      <c r="Q565" s="177" t="str">
        <f ca="1">IF(P565="","", INDIRECT("base!"&amp;ADDRESS(MATCH(CONCATENATE(N565,"|",P565),base!$G$2:'base'!$G$1817,0)+1,6,4)))</f>
        <v/>
      </c>
      <c r="R565" s="66" t="s">
        <v>3691</v>
      </c>
    </row>
    <row r="566" spans="1:18" ht="25.5" x14ac:dyDescent="0.25">
      <c r="A566" s="164">
        <v>1</v>
      </c>
      <c r="B566" s="176">
        <f>IF(AND(G566&lt;&gt;"",H566&gt;0,I566&lt;&gt;"",J566&lt;&gt;0,K566&lt;&gt;0),COUNT($B$11:B565)+1,"")</f>
        <v>555</v>
      </c>
      <c r="C566" s="199" t="s">
        <v>5188</v>
      </c>
      <c r="D566" s="200" t="s">
        <v>3800</v>
      </c>
      <c r="E566" s="200">
        <v>40398</v>
      </c>
      <c r="F566" s="179">
        <v>45538</v>
      </c>
      <c r="G566" s="198" t="s">
        <v>5189</v>
      </c>
      <c r="H566" s="180">
        <v>13</v>
      </c>
      <c r="I566" s="186" t="s">
        <v>3701</v>
      </c>
      <c r="J566" s="181">
        <v>477.18</v>
      </c>
      <c r="K566" s="154">
        <f t="shared" si="9"/>
        <v>6203.34</v>
      </c>
      <c r="L566" s="146">
        <v>0.15579999999999999</v>
      </c>
      <c r="M566" s="146">
        <v>1.1288</v>
      </c>
      <c r="N566" s="72"/>
      <c r="O566" s="177" t="str">
        <f ca="1">IF(N566="","", INDIRECT("base!"&amp;ADDRESS(MATCH(N566,base!$C$2:'base'!$C$133,0)+1,4,4)))</f>
        <v/>
      </c>
      <c r="P566" s="66"/>
      <c r="Q566" s="177" t="str">
        <f ca="1">IF(P566="","", INDIRECT("base!"&amp;ADDRESS(MATCH(CONCATENATE(N566,"|",P566),base!$G$2:'base'!$G$1817,0)+1,6,4)))</f>
        <v/>
      </c>
      <c r="R566" s="66" t="s">
        <v>3691</v>
      </c>
    </row>
    <row r="567" spans="1:18" x14ac:dyDescent="0.25">
      <c r="A567" s="164">
        <v>1</v>
      </c>
      <c r="B567" s="176">
        <f>IF(AND(G567&lt;&gt;"",H567&gt;0,I567&lt;&gt;"",J567&lt;&gt;0,K567&lt;&gt;0),COUNT($B$11:B566)+1,"")</f>
        <v>556</v>
      </c>
      <c r="C567" s="199" t="s">
        <v>5190</v>
      </c>
      <c r="D567" s="199" t="s">
        <v>3792</v>
      </c>
      <c r="E567" s="199">
        <v>1512</v>
      </c>
      <c r="F567" s="179">
        <v>45539</v>
      </c>
      <c r="G567" s="201" t="s">
        <v>5191</v>
      </c>
      <c r="H567" s="180">
        <v>8</v>
      </c>
      <c r="I567" s="186" t="s">
        <v>3701</v>
      </c>
      <c r="J567" s="181">
        <v>67.849999999999994</v>
      </c>
      <c r="K567" s="154">
        <f t="shared" si="9"/>
        <v>542.79999999999995</v>
      </c>
      <c r="L567" s="146">
        <v>0.15579999999999999</v>
      </c>
      <c r="M567" s="146">
        <v>1.1288</v>
      </c>
      <c r="N567" s="72"/>
      <c r="O567" s="177" t="str">
        <f ca="1">IF(N567="","", INDIRECT("base!"&amp;ADDRESS(MATCH(N567,base!$C$2:'base'!$C$133,0)+1,4,4)))</f>
        <v/>
      </c>
      <c r="P567" s="66"/>
      <c r="Q567" s="177" t="str">
        <f ca="1">IF(P567="","", INDIRECT("base!"&amp;ADDRESS(MATCH(CONCATENATE(N567,"|",P567),base!$G$2:'base'!$G$1817,0)+1,6,4)))</f>
        <v/>
      </c>
      <c r="R567" s="66" t="s">
        <v>3691</v>
      </c>
    </row>
    <row r="568" spans="1:18" ht="25.5" x14ac:dyDescent="0.25">
      <c r="A568" s="164">
        <v>1</v>
      </c>
      <c r="B568" s="176">
        <f>IF(AND(G568&lt;&gt;"",H568&gt;0,I568&lt;&gt;"",J568&lt;&gt;0,K568&lt;&gt;0),COUNT($B$11:B567)+1,"")</f>
        <v>557</v>
      </c>
      <c r="C568" s="188" t="s">
        <v>5192</v>
      </c>
      <c r="D568" s="200" t="s">
        <v>3800</v>
      </c>
      <c r="E568" s="197" t="s">
        <v>5193</v>
      </c>
      <c r="F568" s="179">
        <v>45540</v>
      </c>
      <c r="G568" s="193" t="s">
        <v>5194</v>
      </c>
      <c r="H568" s="180">
        <v>5</v>
      </c>
      <c r="I568" s="186" t="s">
        <v>3701</v>
      </c>
      <c r="J568" s="181">
        <v>2533.25</v>
      </c>
      <c r="K568" s="154">
        <f t="shared" si="9"/>
        <v>12666.25</v>
      </c>
      <c r="L568" s="146">
        <v>0.15579999999999999</v>
      </c>
      <c r="M568" s="146">
        <v>1.1288</v>
      </c>
      <c r="N568" s="72"/>
      <c r="O568" s="177" t="str">
        <f ca="1">IF(N568="","", INDIRECT("base!"&amp;ADDRESS(MATCH(N568,base!$C$2:'base'!$C$133,0)+1,4,4)))</f>
        <v/>
      </c>
      <c r="P568" s="66"/>
      <c r="Q568" s="177" t="str">
        <f ca="1">IF(P568="","", INDIRECT("base!"&amp;ADDRESS(MATCH(CONCATENATE(N568,"|",P568),base!$G$2:'base'!$G$1817,0)+1,6,4)))</f>
        <v/>
      </c>
      <c r="R568" s="66" t="s">
        <v>3691</v>
      </c>
    </row>
    <row r="569" spans="1:18" x14ac:dyDescent="0.25">
      <c r="A569" s="164">
        <v>1</v>
      </c>
      <c r="B569" s="176">
        <f>IF(AND(G569&lt;&gt;"",H569&gt;0,I569&lt;&gt;"",J569&lt;&gt;0,K569&lt;&gt;0),COUNT($B$11:B568)+1,"")</f>
        <v>558</v>
      </c>
      <c r="C569" s="188" t="s">
        <v>5195</v>
      </c>
      <c r="D569" s="200" t="s">
        <v>3800</v>
      </c>
      <c r="E569" s="197">
        <v>100868</v>
      </c>
      <c r="F569" s="179">
        <v>45541</v>
      </c>
      <c r="G569" s="189" t="s">
        <v>5196</v>
      </c>
      <c r="H569" s="180">
        <v>5</v>
      </c>
      <c r="I569" s="186" t="s">
        <v>3701</v>
      </c>
      <c r="J569" s="181">
        <v>743.52</v>
      </c>
      <c r="K569" s="154">
        <f t="shared" si="9"/>
        <v>3717.6</v>
      </c>
      <c r="L569" s="146">
        <v>0.15579999999999999</v>
      </c>
      <c r="M569" s="146">
        <v>1.1288</v>
      </c>
      <c r="N569" s="72"/>
      <c r="O569" s="177" t="str">
        <f ca="1">IF(N569="","", INDIRECT("base!"&amp;ADDRESS(MATCH(N569,base!$C$2:'base'!$C$133,0)+1,4,4)))</f>
        <v/>
      </c>
      <c r="P569" s="66"/>
      <c r="Q569" s="177" t="str">
        <f ca="1">IF(P569="","", INDIRECT("base!"&amp;ADDRESS(MATCH(CONCATENATE(N569,"|",P569),base!$G$2:'base'!$G$1817,0)+1,6,4)))</f>
        <v/>
      </c>
      <c r="R569" s="66" t="s">
        <v>3691</v>
      </c>
    </row>
    <row r="570" spans="1:18" ht="25.5" x14ac:dyDescent="0.25">
      <c r="A570" s="164">
        <v>1</v>
      </c>
      <c r="B570" s="176">
        <f>IF(AND(G570&lt;&gt;"",H570&gt;0,I570&lt;&gt;"",J570&lt;&gt;0,K570&lt;&gt;0),COUNT($B$11:B569)+1,"")</f>
        <v>559</v>
      </c>
      <c r="C570" s="188" t="s">
        <v>5197</v>
      </c>
      <c r="D570" s="188" t="s">
        <v>3792</v>
      </c>
      <c r="E570" s="197">
        <v>1510</v>
      </c>
      <c r="F570" s="179">
        <v>45542</v>
      </c>
      <c r="G570" s="193" t="s">
        <v>5198</v>
      </c>
      <c r="H570" s="180">
        <v>6</v>
      </c>
      <c r="I570" s="186" t="s">
        <v>3701</v>
      </c>
      <c r="J570" s="181">
        <v>573.82000000000005</v>
      </c>
      <c r="K570" s="154">
        <f t="shared" si="9"/>
        <v>3442.92</v>
      </c>
      <c r="L570" s="146">
        <v>0.15579999999999999</v>
      </c>
      <c r="M570" s="146">
        <v>1.1288</v>
      </c>
      <c r="N570" s="72"/>
      <c r="O570" s="177" t="str">
        <f ca="1">IF(N570="","", INDIRECT("base!"&amp;ADDRESS(MATCH(N570,base!$C$2:'base'!$C$133,0)+1,4,4)))</f>
        <v/>
      </c>
      <c r="P570" s="66"/>
      <c r="Q570" s="177" t="str">
        <f ca="1">IF(P570="","", INDIRECT("base!"&amp;ADDRESS(MATCH(CONCATENATE(N570,"|",P570),base!$G$2:'base'!$G$1817,0)+1,6,4)))</f>
        <v/>
      </c>
      <c r="R570" s="66" t="s">
        <v>3691</v>
      </c>
    </row>
    <row r="571" spans="1:18" ht="25.5" x14ac:dyDescent="0.25">
      <c r="A571" s="164">
        <v>1</v>
      </c>
      <c r="B571" s="176">
        <f>IF(AND(G571&lt;&gt;"",H571&gt;0,I571&lt;&gt;"",J571&lt;&gt;0,K571&lt;&gt;0),COUNT($B$11:B570)+1,"")</f>
        <v>560</v>
      </c>
      <c r="C571" s="188" t="s">
        <v>5199</v>
      </c>
      <c r="D571" s="188" t="s">
        <v>3792</v>
      </c>
      <c r="E571" s="197">
        <v>1517</v>
      </c>
      <c r="F571" s="179">
        <v>45543</v>
      </c>
      <c r="G571" s="193" t="s">
        <v>5200</v>
      </c>
      <c r="H571" s="180">
        <v>5</v>
      </c>
      <c r="I571" s="186" t="s">
        <v>3701</v>
      </c>
      <c r="J571" s="181">
        <v>302.38</v>
      </c>
      <c r="K571" s="154">
        <f t="shared" si="9"/>
        <v>1511.9</v>
      </c>
      <c r="L571" s="146">
        <v>0.15579999999999999</v>
      </c>
      <c r="M571" s="146">
        <v>1.1288</v>
      </c>
      <c r="N571" s="72"/>
      <c r="O571" s="177" t="str">
        <f ca="1">IF(N571="","", INDIRECT("base!"&amp;ADDRESS(MATCH(N571,base!$C$2:'base'!$C$133,0)+1,4,4)))</f>
        <v/>
      </c>
      <c r="P571" s="66"/>
      <c r="Q571" s="177" t="str">
        <f ca="1">IF(P571="","", INDIRECT("base!"&amp;ADDRESS(MATCH(CONCATENATE(N571,"|",P571),base!$G$2:'base'!$G$1817,0)+1,6,4)))</f>
        <v/>
      </c>
      <c r="R571" s="66" t="s">
        <v>3691</v>
      </c>
    </row>
    <row r="572" spans="1:18" ht="25.5" x14ac:dyDescent="0.25">
      <c r="A572" s="164">
        <v>1</v>
      </c>
      <c r="B572" s="176">
        <f>IF(AND(G572&lt;&gt;"",H572&gt;0,I572&lt;&gt;"",J572&lt;&gt;0,K572&lt;&gt;0),COUNT($B$11:B571)+1,"")</f>
        <v>561</v>
      </c>
      <c r="C572" s="188" t="s">
        <v>5201</v>
      </c>
      <c r="D572" s="188" t="s">
        <v>3792</v>
      </c>
      <c r="E572" s="197">
        <v>12706</v>
      </c>
      <c r="F572" s="179">
        <v>45544</v>
      </c>
      <c r="G572" s="193" t="s">
        <v>5202</v>
      </c>
      <c r="H572" s="180">
        <v>5</v>
      </c>
      <c r="I572" s="186" t="s">
        <v>3701</v>
      </c>
      <c r="J572" s="181">
        <v>489.42</v>
      </c>
      <c r="K572" s="154">
        <f t="shared" si="9"/>
        <v>2447.1</v>
      </c>
      <c r="L572" s="146">
        <v>0.15579999999999999</v>
      </c>
      <c r="M572" s="146">
        <v>1.1288</v>
      </c>
      <c r="N572" s="72"/>
      <c r="O572" s="177" t="str">
        <f ca="1">IF(N572="","", INDIRECT("base!"&amp;ADDRESS(MATCH(N572,base!$C$2:'base'!$C$133,0)+1,4,4)))</f>
        <v/>
      </c>
      <c r="P572" s="66"/>
      <c r="Q572" s="177" t="str">
        <f ca="1">IF(P572="","", INDIRECT("base!"&amp;ADDRESS(MATCH(CONCATENATE(N572,"|",P572),base!$G$2:'base'!$G$1817,0)+1,6,4)))</f>
        <v/>
      </c>
      <c r="R572" s="66" t="s">
        <v>3691</v>
      </c>
    </row>
    <row r="573" spans="1:18" x14ac:dyDescent="0.25">
      <c r="A573" s="164">
        <v>1</v>
      </c>
      <c r="B573" s="176">
        <f>IF(AND(G573&lt;&gt;"",H573&gt;0,I573&lt;&gt;"",J573&lt;&gt;0,K573&lt;&gt;0),COUNT($B$11:B572)+1,"")</f>
        <v>562</v>
      </c>
      <c r="C573" s="188" t="s">
        <v>5203</v>
      </c>
      <c r="D573" s="188" t="s">
        <v>3984</v>
      </c>
      <c r="E573" s="197" t="s">
        <v>5204</v>
      </c>
      <c r="F573" s="179">
        <v>45545</v>
      </c>
      <c r="G573" s="189" t="s">
        <v>5205</v>
      </c>
      <c r="H573" s="180">
        <v>5</v>
      </c>
      <c r="I573" s="186" t="s">
        <v>3701</v>
      </c>
      <c r="J573" s="181">
        <v>9.8699999999999992</v>
      </c>
      <c r="K573" s="154">
        <f t="shared" si="9"/>
        <v>49.35</v>
      </c>
      <c r="L573" s="146">
        <v>0.15579999999999999</v>
      </c>
      <c r="M573" s="146">
        <v>1.1288</v>
      </c>
      <c r="N573" s="72"/>
      <c r="O573" s="177" t="str">
        <f ca="1">IF(N573="","", INDIRECT("base!"&amp;ADDRESS(MATCH(N573,base!$C$2:'base'!$C$133,0)+1,4,4)))</f>
        <v/>
      </c>
      <c r="P573" s="66"/>
      <c r="Q573" s="177" t="str">
        <f ca="1">IF(P573="","", INDIRECT("base!"&amp;ADDRESS(MATCH(CONCATENATE(N573,"|",P573),base!$G$2:'base'!$G$1817,0)+1,6,4)))</f>
        <v/>
      </c>
      <c r="R573" s="66" t="s">
        <v>3691</v>
      </c>
    </row>
    <row r="574" spans="1:18" x14ac:dyDescent="0.25">
      <c r="A574" s="164">
        <v>1</v>
      </c>
      <c r="B574" s="176">
        <f>IF(AND(G574&lt;&gt;"",H574&gt;0,I574&lt;&gt;"",J574&lt;&gt;0,K574&lt;&gt;0),COUNT($B$11:B573)+1,"")</f>
        <v>563</v>
      </c>
      <c r="C574" s="188" t="s">
        <v>5206</v>
      </c>
      <c r="D574" s="188" t="s">
        <v>3985</v>
      </c>
      <c r="E574" s="197">
        <v>85031</v>
      </c>
      <c r="F574" s="179">
        <v>45546</v>
      </c>
      <c r="G574" s="189" t="s">
        <v>5207</v>
      </c>
      <c r="H574" s="180">
        <v>6</v>
      </c>
      <c r="I574" s="186" t="s">
        <v>3701</v>
      </c>
      <c r="J574" s="181">
        <v>271.38</v>
      </c>
      <c r="K574" s="154">
        <f t="shared" si="9"/>
        <v>1628.28</v>
      </c>
      <c r="L574" s="146">
        <v>0.15579999999999999</v>
      </c>
      <c r="M574" s="146">
        <v>1.1288</v>
      </c>
      <c r="N574" s="72"/>
      <c r="O574" s="177" t="str">
        <f ca="1">IF(N574="","", INDIRECT("base!"&amp;ADDRESS(MATCH(N574,base!$C$2:'base'!$C$133,0)+1,4,4)))</f>
        <v/>
      </c>
      <c r="P574" s="66"/>
      <c r="Q574" s="177" t="str">
        <f ca="1">IF(P574="","", INDIRECT("base!"&amp;ADDRESS(MATCH(CONCATENATE(N574,"|",P574),base!$G$2:'base'!$G$1817,0)+1,6,4)))</f>
        <v/>
      </c>
      <c r="R574" s="66" t="s">
        <v>3691</v>
      </c>
    </row>
    <row r="575" spans="1:18" ht="25.5" x14ac:dyDescent="0.25">
      <c r="A575" s="164">
        <v>1</v>
      </c>
      <c r="B575" s="176">
        <f>IF(AND(G575&lt;&gt;"",H575&gt;0,I575&lt;&gt;"",J575&lt;&gt;0,K575&lt;&gt;0),COUNT($B$11:B574)+1,"")</f>
        <v>564</v>
      </c>
      <c r="C575" s="188" t="s">
        <v>5208</v>
      </c>
      <c r="D575" s="200" t="s">
        <v>3800</v>
      </c>
      <c r="E575" s="197" t="s">
        <v>5209</v>
      </c>
      <c r="F575" s="179">
        <v>45547</v>
      </c>
      <c r="G575" s="193" t="s">
        <v>5210</v>
      </c>
      <c r="H575" s="180">
        <v>5</v>
      </c>
      <c r="I575" s="186" t="s">
        <v>3701</v>
      </c>
      <c r="J575" s="181">
        <v>106.02</v>
      </c>
      <c r="K575" s="154">
        <f t="shared" si="9"/>
        <v>530.1</v>
      </c>
      <c r="L575" s="146">
        <v>0.15579999999999999</v>
      </c>
      <c r="M575" s="146">
        <v>1.1288</v>
      </c>
      <c r="N575" s="72"/>
      <c r="O575" s="177" t="str">
        <f ca="1">IF(N575="","", INDIRECT("base!"&amp;ADDRESS(MATCH(N575,base!$C$2:'base'!$C$133,0)+1,4,4)))</f>
        <v/>
      </c>
      <c r="P575" s="66"/>
      <c r="Q575" s="177" t="str">
        <f ca="1">IF(P575="","", INDIRECT("base!"&amp;ADDRESS(MATCH(CONCATENATE(N575,"|",P575),base!$G$2:'base'!$G$1817,0)+1,6,4)))</f>
        <v/>
      </c>
      <c r="R575" s="66" t="s">
        <v>3691</v>
      </c>
    </row>
    <row r="576" spans="1:18" x14ac:dyDescent="0.25">
      <c r="A576" s="164">
        <v>1</v>
      </c>
      <c r="B576" s="176">
        <f>IF(AND(G576&lt;&gt;"",H576&gt;0,I576&lt;&gt;"",J576&lt;&gt;0,K576&lt;&gt;0),COUNT($B$11:B575)+1,"")</f>
        <v>565</v>
      </c>
      <c r="C576" s="188" t="s">
        <v>5211</v>
      </c>
      <c r="D576" s="188" t="s">
        <v>4032</v>
      </c>
      <c r="E576" s="197">
        <v>56216</v>
      </c>
      <c r="F576" s="179">
        <v>45536</v>
      </c>
      <c r="G576" s="189" t="s">
        <v>5212</v>
      </c>
      <c r="H576" s="180">
        <v>5</v>
      </c>
      <c r="I576" s="186" t="s">
        <v>3701</v>
      </c>
      <c r="J576" s="181">
        <v>74.430000000000007</v>
      </c>
      <c r="K576" s="154">
        <f t="shared" si="9"/>
        <v>372.15</v>
      </c>
      <c r="L576" s="146">
        <v>0.15579999999999999</v>
      </c>
      <c r="M576" s="146">
        <v>1.1288</v>
      </c>
      <c r="N576" s="72"/>
      <c r="O576" s="177" t="str">
        <f ca="1">IF(N576="","", INDIRECT("base!"&amp;ADDRESS(MATCH(N576,base!$C$2:'base'!$C$133,0)+1,4,4)))</f>
        <v/>
      </c>
      <c r="P576" s="66"/>
      <c r="Q576" s="177" t="str">
        <f ca="1">IF(P576="","", INDIRECT("base!"&amp;ADDRESS(MATCH(CONCATENATE(N576,"|",P576),base!$G$2:'base'!$G$1817,0)+1,6,4)))</f>
        <v/>
      </c>
      <c r="R576" s="66" t="s">
        <v>3691</v>
      </c>
    </row>
    <row r="577" spans="1:18" x14ac:dyDescent="0.25">
      <c r="A577" s="164">
        <v>1</v>
      </c>
      <c r="B577" s="176">
        <f>IF(AND(G577&lt;&gt;"",H577&gt;0,I577&lt;&gt;"",J577&lt;&gt;0,K577&lt;&gt;0),COUNT($B$11:B576)+1,"")</f>
        <v>566</v>
      </c>
      <c r="C577" s="188" t="s">
        <v>5213</v>
      </c>
      <c r="D577" s="188" t="s">
        <v>3792</v>
      </c>
      <c r="E577" s="197">
        <v>2369</v>
      </c>
      <c r="F577" s="179">
        <v>45537</v>
      </c>
      <c r="G577" s="193" t="s">
        <v>5214</v>
      </c>
      <c r="H577" s="180">
        <v>5</v>
      </c>
      <c r="I577" s="186" t="s">
        <v>3701</v>
      </c>
      <c r="J577" s="181">
        <v>86.02</v>
      </c>
      <c r="K577" s="154">
        <f t="shared" si="9"/>
        <v>430.1</v>
      </c>
      <c r="L577" s="146">
        <v>0.15579999999999999</v>
      </c>
      <c r="M577" s="146">
        <v>1.1288</v>
      </c>
      <c r="N577" s="72"/>
      <c r="O577" s="177" t="str">
        <f ca="1">IF(N577="","", INDIRECT("base!"&amp;ADDRESS(MATCH(N577,base!$C$2:'base'!$C$133,0)+1,4,4)))</f>
        <v/>
      </c>
      <c r="P577" s="66"/>
      <c r="Q577" s="177" t="str">
        <f ca="1">IF(P577="","", INDIRECT("base!"&amp;ADDRESS(MATCH(CONCATENATE(N577,"|",P577),base!$G$2:'base'!$G$1817,0)+1,6,4)))</f>
        <v/>
      </c>
      <c r="R577" s="66" t="s">
        <v>3691</v>
      </c>
    </row>
    <row r="578" spans="1:18" ht="25.5" x14ac:dyDescent="0.25">
      <c r="A578" s="164">
        <v>1</v>
      </c>
      <c r="B578" s="176">
        <f>IF(AND(G578&lt;&gt;"",H578&gt;0,I578&lt;&gt;"",J578&lt;&gt;0,K578&lt;&gt;0),COUNT($B$11:B577)+1,"")</f>
        <v>567</v>
      </c>
      <c r="C578" s="188" t="s">
        <v>5215</v>
      </c>
      <c r="D578" s="188" t="s">
        <v>3776</v>
      </c>
      <c r="E578" s="197">
        <v>92898</v>
      </c>
      <c r="F578" s="179">
        <v>45538</v>
      </c>
      <c r="G578" s="189" t="s">
        <v>5216</v>
      </c>
      <c r="H578" s="180">
        <v>5</v>
      </c>
      <c r="I578" s="186" t="s">
        <v>3701</v>
      </c>
      <c r="J578" s="181">
        <v>55.05</v>
      </c>
      <c r="K578" s="154">
        <f t="shared" si="9"/>
        <v>275.25</v>
      </c>
      <c r="L578" s="146">
        <v>0.15579999999999999</v>
      </c>
      <c r="M578" s="146">
        <v>1.1288</v>
      </c>
      <c r="N578" s="72"/>
      <c r="O578" s="177" t="str">
        <f ca="1">IF(N578="","", INDIRECT("base!"&amp;ADDRESS(MATCH(N578,base!$C$2:'base'!$C$133,0)+1,4,4)))</f>
        <v/>
      </c>
      <c r="P578" s="66"/>
      <c r="Q578" s="177" t="str">
        <f ca="1">IF(P578="","", INDIRECT("base!"&amp;ADDRESS(MATCH(CONCATENATE(N578,"|",P578),base!$G$2:'base'!$G$1817,0)+1,6,4)))</f>
        <v/>
      </c>
      <c r="R578" s="66" t="s">
        <v>3691</v>
      </c>
    </row>
    <row r="579" spans="1:18" x14ac:dyDescent="0.25">
      <c r="A579" s="164">
        <v>1</v>
      </c>
      <c r="B579" s="176">
        <f>IF(AND(G579&lt;&gt;"",H579&gt;0,I579&lt;&gt;"",J579&lt;&gt;0,K579&lt;&gt;0),COUNT($B$11:B578)+1,"")</f>
        <v>568</v>
      </c>
      <c r="C579" s="188" t="s">
        <v>5217</v>
      </c>
      <c r="D579" s="188" t="s">
        <v>3985</v>
      </c>
      <c r="E579" s="197">
        <v>85061</v>
      </c>
      <c r="F579" s="179">
        <v>45539</v>
      </c>
      <c r="G579" s="189" t="s">
        <v>5218</v>
      </c>
      <c r="H579" s="180">
        <v>5</v>
      </c>
      <c r="I579" s="186" t="s">
        <v>3701</v>
      </c>
      <c r="J579" s="181">
        <v>36.020000000000003</v>
      </c>
      <c r="K579" s="154">
        <f t="shared" si="9"/>
        <v>180.1</v>
      </c>
      <c r="L579" s="146">
        <v>0.15579999999999999</v>
      </c>
      <c r="M579" s="146">
        <v>1.1288</v>
      </c>
      <c r="N579" s="72"/>
      <c r="O579" s="177" t="str">
        <f ca="1">IF(N579="","", INDIRECT("base!"&amp;ADDRESS(MATCH(N579,base!$C$2:'base'!$C$133,0)+1,4,4)))</f>
        <v/>
      </c>
      <c r="P579" s="66"/>
      <c r="Q579" s="177" t="str">
        <f ca="1">IF(P579="","", INDIRECT("base!"&amp;ADDRESS(MATCH(CONCATENATE(N579,"|",P579),base!$G$2:'base'!$G$1817,0)+1,6,4)))</f>
        <v/>
      </c>
      <c r="R579" s="66" t="s">
        <v>3691</v>
      </c>
    </row>
    <row r="580" spans="1:18" ht="38.25" x14ac:dyDescent="0.25">
      <c r="A580" s="164">
        <v>1</v>
      </c>
      <c r="B580" s="176">
        <f>IF(AND(G580&lt;&gt;"",H580&gt;0,I580&lt;&gt;"",J580&lt;&gt;0,K580&lt;&gt;0),COUNT($B$11:B579)+1,"")</f>
        <v>569</v>
      </c>
      <c r="C580" s="188" t="s">
        <v>5219</v>
      </c>
      <c r="D580" s="188" t="s">
        <v>3776</v>
      </c>
      <c r="E580" s="197">
        <v>92357</v>
      </c>
      <c r="F580" s="179">
        <v>45540</v>
      </c>
      <c r="G580" s="189" t="s">
        <v>5220</v>
      </c>
      <c r="H580" s="180">
        <v>5</v>
      </c>
      <c r="I580" s="186" t="s">
        <v>3701</v>
      </c>
      <c r="J580" s="181">
        <v>224.59</v>
      </c>
      <c r="K580" s="154">
        <f t="shared" si="9"/>
        <v>1122.95</v>
      </c>
      <c r="L580" s="146">
        <v>0.15579999999999999</v>
      </c>
      <c r="M580" s="146">
        <v>1.1288</v>
      </c>
      <c r="N580" s="72"/>
      <c r="O580" s="177" t="str">
        <f ca="1">IF(N580="","", INDIRECT("base!"&amp;ADDRESS(MATCH(N580,base!$C$2:'base'!$C$133,0)+1,4,4)))</f>
        <v/>
      </c>
      <c r="P580" s="66"/>
      <c r="Q580" s="177" t="str">
        <f ca="1">IF(P580="","", INDIRECT("base!"&amp;ADDRESS(MATCH(CONCATENATE(N580,"|",P580),base!$G$2:'base'!$G$1817,0)+1,6,4)))</f>
        <v/>
      </c>
      <c r="R580" s="66" t="s">
        <v>3691</v>
      </c>
    </row>
    <row r="581" spans="1:18" x14ac:dyDescent="0.25">
      <c r="A581" s="164">
        <v>1</v>
      </c>
      <c r="B581" s="176">
        <f>IF(AND(G581&lt;&gt;"",H581&gt;0,I581&lt;&gt;"",J581&lt;&gt;0,K581&lt;&gt;0),COUNT($B$11:B580)+1,"")</f>
        <v>570</v>
      </c>
      <c r="C581" s="188" t="s">
        <v>5221</v>
      </c>
      <c r="D581" s="188" t="s">
        <v>3776</v>
      </c>
      <c r="E581" s="197">
        <v>3444</v>
      </c>
      <c r="F581" s="179">
        <v>45541</v>
      </c>
      <c r="G581" s="189" t="s">
        <v>5222</v>
      </c>
      <c r="H581" s="180">
        <v>5</v>
      </c>
      <c r="I581" s="186" t="s">
        <v>3701</v>
      </c>
      <c r="J581" s="181">
        <v>19.68</v>
      </c>
      <c r="K581" s="154">
        <f t="shared" si="9"/>
        <v>98.4</v>
      </c>
      <c r="L581" s="146">
        <v>0.15579999999999999</v>
      </c>
      <c r="M581" s="146">
        <v>1.1288</v>
      </c>
      <c r="N581" s="72"/>
      <c r="O581" s="177" t="str">
        <f ca="1">IF(N581="","", INDIRECT("base!"&amp;ADDRESS(MATCH(N581,base!$C$2:'base'!$C$133,0)+1,4,4)))</f>
        <v/>
      </c>
      <c r="P581" s="66"/>
      <c r="Q581" s="177" t="str">
        <f ca="1">IF(P581="","", INDIRECT("base!"&amp;ADDRESS(MATCH(CONCATENATE(N581,"|",P581),base!$G$2:'base'!$G$1817,0)+1,6,4)))</f>
        <v/>
      </c>
      <c r="R581" s="66" t="s">
        <v>3691</v>
      </c>
    </row>
    <row r="582" spans="1:18" ht="38.25" x14ac:dyDescent="0.25">
      <c r="A582" s="164">
        <v>1</v>
      </c>
      <c r="B582" s="176">
        <f>IF(AND(G582&lt;&gt;"",H582&gt;0,I582&lt;&gt;"",J582&lt;&gt;0,K582&lt;&gt;0),COUNT($B$11:B581)+1,"")</f>
        <v>571</v>
      </c>
      <c r="C582" s="188" t="s">
        <v>5223</v>
      </c>
      <c r="D582" s="188" t="s">
        <v>3776</v>
      </c>
      <c r="E582" s="197">
        <v>97447</v>
      </c>
      <c r="F582" s="179">
        <v>45542</v>
      </c>
      <c r="G582" s="189" t="s">
        <v>5224</v>
      </c>
      <c r="H582" s="180">
        <v>5</v>
      </c>
      <c r="I582" s="186" t="s">
        <v>3701</v>
      </c>
      <c r="J582" s="181">
        <v>490.84</v>
      </c>
      <c r="K582" s="154">
        <f t="shared" si="9"/>
        <v>2454.1999999999998</v>
      </c>
      <c r="L582" s="146">
        <v>0.15579999999999999</v>
      </c>
      <c r="M582" s="146">
        <v>1.1288</v>
      </c>
      <c r="N582" s="72"/>
      <c r="O582" s="177" t="str">
        <f ca="1">IF(N582="","", INDIRECT("base!"&amp;ADDRESS(MATCH(N582,base!$C$2:'base'!$C$133,0)+1,4,4)))</f>
        <v/>
      </c>
      <c r="P582" s="66"/>
      <c r="Q582" s="177" t="str">
        <f ca="1">IF(P582="","", INDIRECT("base!"&amp;ADDRESS(MATCH(CONCATENATE(N582,"|",P582),base!$G$2:'base'!$G$1817,0)+1,6,4)))</f>
        <v/>
      </c>
      <c r="R582" s="66" t="s">
        <v>3691</v>
      </c>
    </row>
    <row r="583" spans="1:18" x14ac:dyDescent="0.25">
      <c r="A583" s="164">
        <v>1</v>
      </c>
      <c r="B583" s="176">
        <f>IF(AND(G583&lt;&gt;"",H583&gt;0,I583&lt;&gt;"",J583&lt;&gt;0,K583&lt;&gt;0),COUNT($B$11:B582)+1,"")</f>
        <v>572</v>
      </c>
      <c r="C583" s="188" t="s">
        <v>5225</v>
      </c>
      <c r="D583" s="188" t="s">
        <v>3776</v>
      </c>
      <c r="E583" s="197">
        <v>3445</v>
      </c>
      <c r="F583" s="179">
        <v>45543</v>
      </c>
      <c r="G583" s="189" t="s">
        <v>5226</v>
      </c>
      <c r="H583" s="180">
        <v>5</v>
      </c>
      <c r="I583" s="186" t="s">
        <v>3701</v>
      </c>
      <c r="J583" s="181">
        <v>31.98</v>
      </c>
      <c r="K583" s="154">
        <f t="shared" si="9"/>
        <v>159.9</v>
      </c>
      <c r="L583" s="146">
        <v>0.15579999999999999</v>
      </c>
      <c r="M583" s="146">
        <v>1.1288</v>
      </c>
      <c r="N583" s="72"/>
      <c r="O583" s="177" t="str">
        <f ca="1">IF(N583="","", INDIRECT("base!"&amp;ADDRESS(MATCH(N583,base!$C$2:'base'!$C$133,0)+1,4,4)))</f>
        <v/>
      </c>
      <c r="P583" s="66"/>
      <c r="Q583" s="177" t="str">
        <f ca="1">IF(P583="","", INDIRECT("base!"&amp;ADDRESS(MATCH(CONCATENATE(N583,"|",P583),base!$G$2:'base'!$G$1817,0)+1,6,4)))</f>
        <v/>
      </c>
      <c r="R583" s="66" t="s">
        <v>3691</v>
      </c>
    </row>
    <row r="584" spans="1:18" ht="25.5" x14ac:dyDescent="0.25">
      <c r="A584" s="164">
        <v>1</v>
      </c>
      <c r="B584" s="176">
        <f>IF(AND(G584&lt;&gt;"",H584&gt;0,I584&lt;&gt;"",J584&lt;&gt;0,K584&lt;&gt;0),COUNT($B$11:B583)+1,"")</f>
        <v>573</v>
      </c>
      <c r="C584" s="188" t="s">
        <v>5227</v>
      </c>
      <c r="D584" s="188" t="s">
        <v>3776</v>
      </c>
      <c r="E584" s="197">
        <v>97462</v>
      </c>
      <c r="F584" s="179">
        <v>45544</v>
      </c>
      <c r="G584" s="189" t="s">
        <v>5228</v>
      </c>
      <c r="H584" s="180">
        <v>5</v>
      </c>
      <c r="I584" s="186" t="s">
        <v>3701</v>
      </c>
      <c r="J584" s="181">
        <v>56.4</v>
      </c>
      <c r="K584" s="154">
        <f t="shared" si="9"/>
        <v>282</v>
      </c>
      <c r="L584" s="146">
        <v>0.15579999999999999</v>
      </c>
      <c r="M584" s="146">
        <v>1.1288</v>
      </c>
      <c r="N584" s="72"/>
      <c r="O584" s="177" t="str">
        <f ca="1">IF(N584="","", INDIRECT("base!"&amp;ADDRESS(MATCH(N584,base!$C$2:'base'!$C$133,0)+1,4,4)))</f>
        <v/>
      </c>
      <c r="P584" s="66"/>
      <c r="Q584" s="177" t="str">
        <f ca="1">IF(P584="","", INDIRECT("base!"&amp;ADDRESS(MATCH(CONCATENATE(N584,"|",P584),base!$G$2:'base'!$G$1817,0)+1,6,4)))</f>
        <v/>
      </c>
      <c r="R584" s="66" t="s">
        <v>3691</v>
      </c>
    </row>
    <row r="585" spans="1:18" x14ac:dyDescent="0.25">
      <c r="A585" s="164">
        <v>1</v>
      </c>
      <c r="B585" s="176">
        <f>IF(AND(G585&lt;&gt;"",H585&gt;0,I585&lt;&gt;"",J585&lt;&gt;0,K585&lt;&gt;0),COUNT($B$11:B584)+1,"")</f>
        <v>574</v>
      </c>
      <c r="C585" s="188" t="s">
        <v>5229</v>
      </c>
      <c r="D585" s="188" t="s">
        <v>4032</v>
      </c>
      <c r="E585" s="197">
        <v>55690</v>
      </c>
      <c r="F585" s="179">
        <v>45545</v>
      </c>
      <c r="G585" s="189" t="s">
        <v>5230</v>
      </c>
      <c r="H585" s="180">
        <v>3</v>
      </c>
      <c r="I585" s="186" t="s">
        <v>3701</v>
      </c>
      <c r="J585" s="181">
        <v>308.02</v>
      </c>
      <c r="K585" s="154">
        <f t="shared" si="9"/>
        <v>924.06</v>
      </c>
      <c r="L585" s="146">
        <v>0.15579999999999999</v>
      </c>
      <c r="M585" s="146">
        <v>1.1288</v>
      </c>
      <c r="N585" s="72"/>
      <c r="O585" s="177" t="str">
        <f ca="1">IF(N585="","", INDIRECT("base!"&amp;ADDRESS(MATCH(N585,base!$C$2:'base'!$C$133,0)+1,4,4)))</f>
        <v/>
      </c>
      <c r="P585" s="66"/>
      <c r="Q585" s="177" t="str">
        <f ca="1">IF(P585="","", INDIRECT("base!"&amp;ADDRESS(MATCH(CONCATENATE(N585,"|",P585),base!$G$2:'base'!$G$1817,0)+1,6,4)))</f>
        <v/>
      </c>
      <c r="R585" s="66" t="s">
        <v>3691</v>
      </c>
    </row>
    <row r="586" spans="1:18" ht="25.5" x14ac:dyDescent="0.25">
      <c r="A586" s="164">
        <v>1</v>
      </c>
      <c r="B586" s="176">
        <f>IF(AND(G586&lt;&gt;"",H586&gt;0,I586&lt;&gt;"",J586&lt;&gt;0,K586&lt;&gt;0),COUNT($B$11:B585)+1,"")</f>
        <v>575</v>
      </c>
      <c r="C586" s="188" t="s">
        <v>5231</v>
      </c>
      <c r="D586" s="200" t="s">
        <v>3800</v>
      </c>
      <c r="E586" s="197" t="s">
        <v>5232</v>
      </c>
      <c r="F586" s="179">
        <v>45546</v>
      </c>
      <c r="G586" s="193" t="s">
        <v>5233</v>
      </c>
      <c r="H586" s="180">
        <v>1</v>
      </c>
      <c r="I586" s="186" t="s">
        <v>3701</v>
      </c>
      <c r="J586" s="181">
        <v>656.49</v>
      </c>
      <c r="K586" s="154">
        <f t="shared" si="9"/>
        <v>656.49</v>
      </c>
      <c r="L586" s="146">
        <v>0.15579999999999999</v>
      </c>
      <c r="M586" s="146">
        <v>1.1288</v>
      </c>
      <c r="N586" s="72"/>
      <c r="O586" s="177" t="str">
        <f ca="1">IF(N586="","", INDIRECT("base!"&amp;ADDRESS(MATCH(N586,base!$C$2:'base'!$C$133,0)+1,4,4)))</f>
        <v/>
      </c>
      <c r="P586" s="66"/>
      <c r="Q586" s="177" t="str">
        <f ca="1">IF(P586="","", INDIRECT("base!"&amp;ADDRESS(MATCH(CONCATENATE(N586,"|",P586),base!$G$2:'base'!$G$1817,0)+1,6,4)))</f>
        <v/>
      </c>
      <c r="R586" s="66" t="s">
        <v>3691</v>
      </c>
    </row>
    <row r="587" spans="1:18" ht="25.5" x14ac:dyDescent="0.25">
      <c r="A587" s="164">
        <v>1</v>
      </c>
      <c r="B587" s="176">
        <f>IF(AND(G587&lt;&gt;"",H587&gt;0,I587&lt;&gt;"",J587&lt;&gt;0,K587&lt;&gt;0),COUNT($B$11:B586)+1,"")</f>
        <v>576</v>
      </c>
      <c r="C587" s="188" t="s">
        <v>5234</v>
      </c>
      <c r="D587" s="188" t="s">
        <v>3776</v>
      </c>
      <c r="E587" s="197">
        <v>4197</v>
      </c>
      <c r="F587" s="179">
        <v>45547</v>
      </c>
      <c r="G587" s="189" t="s">
        <v>5235</v>
      </c>
      <c r="H587" s="180">
        <v>6</v>
      </c>
      <c r="I587" s="186" t="s">
        <v>3701</v>
      </c>
      <c r="J587" s="181">
        <v>81.34</v>
      </c>
      <c r="K587" s="154">
        <f t="shared" si="9"/>
        <v>488.04</v>
      </c>
      <c r="L587" s="146">
        <v>0.15579999999999999</v>
      </c>
      <c r="M587" s="146">
        <v>1.1288</v>
      </c>
      <c r="N587" s="72"/>
      <c r="O587" s="177" t="str">
        <f ca="1">IF(N587="","", INDIRECT("base!"&amp;ADDRESS(MATCH(N587,base!$C$2:'base'!$C$133,0)+1,4,4)))</f>
        <v/>
      </c>
      <c r="P587" s="66"/>
      <c r="Q587" s="177" t="str">
        <f ca="1">IF(P587="","", INDIRECT("base!"&amp;ADDRESS(MATCH(CONCATENATE(N587,"|",P587),base!$G$2:'base'!$G$1817,0)+1,6,4)))</f>
        <v/>
      </c>
      <c r="R587" s="66" t="s">
        <v>3691</v>
      </c>
    </row>
    <row r="588" spans="1:18" x14ac:dyDescent="0.25">
      <c r="A588" s="164">
        <v>1</v>
      </c>
      <c r="B588" s="176">
        <f>IF(AND(G588&lt;&gt;"",H588&gt;0,I588&lt;&gt;"",J588&lt;&gt;0,K588&lt;&gt;0),COUNT($B$11:B587)+1,"")</f>
        <v>577</v>
      </c>
      <c r="C588" s="188" t="s">
        <v>5236</v>
      </c>
      <c r="D588" s="200" t="s">
        <v>3800</v>
      </c>
      <c r="E588" s="197" t="s">
        <v>5237</v>
      </c>
      <c r="F588" s="179">
        <v>45536</v>
      </c>
      <c r="G588" s="193" t="s">
        <v>5238</v>
      </c>
      <c r="H588" s="180">
        <v>1</v>
      </c>
      <c r="I588" s="186" t="s">
        <v>3701</v>
      </c>
      <c r="J588" s="181">
        <v>24.74</v>
      </c>
      <c r="K588" s="154">
        <f t="shared" si="9"/>
        <v>24.74</v>
      </c>
      <c r="L588" s="146">
        <v>0.15579999999999999</v>
      </c>
      <c r="M588" s="146">
        <v>1.1288</v>
      </c>
      <c r="N588" s="72"/>
      <c r="O588" s="177" t="str">
        <f ca="1">IF(N588="","", INDIRECT("base!"&amp;ADDRESS(MATCH(N588,base!$C$2:'base'!$C$133,0)+1,4,4)))</f>
        <v/>
      </c>
      <c r="P588" s="66"/>
      <c r="Q588" s="177" t="str">
        <f ca="1">IF(P588="","", INDIRECT("base!"&amp;ADDRESS(MATCH(CONCATENATE(N588,"|",P588),base!$G$2:'base'!$G$1817,0)+1,6,4)))</f>
        <v/>
      </c>
      <c r="R588" s="66" t="s">
        <v>3691</v>
      </c>
    </row>
    <row r="589" spans="1:18" x14ac:dyDescent="0.25">
      <c r="A589" s="164">
        <v>1</v>
      </c>
      <c r="B589" s="176">
        <f>IF(AND(G589&lt;&gt;"",H589&gt;0,I589&lt;&gt;"",J589&lt;&gt;0,K589&lt;&gt;0),COUNT($B$11:B588)+1,"")</f>
        <v>578</v>
      </c>
      <c r="C589" s="188" t="s">
        <v>5239</v>
      </c>
      <c r="D589" s="188" t="s">
        <v>4032</v>
      </c>
      <c r="E589" s="197">
        <v>55993</v>
      </c>
      <c r="F589" s="179">
        <v>45537</v>
      </c>
      <c r="G589" s="189" t="s">
        <v>5240</v>
      </c>
      <c r="H589" s="180">
        <v>1</v>
      </c>
      <c r="I589" s="186" t="s">
        <v>3701</v>
      </c>
      <c r="J589" s="181">
        <v>2238.85</v>
      </c>
      <c r="K589" s="154">
        <f t="shared" si="9"/>
        <v>2238.85</v>
      </c>
      <c r="L589" s="146">
        <v>0.15579999999999999</v>
      </c>
      <c r="M589" s="146">
        <v>1.1288</v>
      </c>
      <c r="N589" s="72"/>
      <c r="O589" s="177" t="str">
        <f ca="1">IF(N589="","", INDIRECT("base!"&amp;ADDRESS(MATCH(N589,base!$C$2:'base'!$C$133,0)+1,4,4)))</f>
        <v/>
      </c>
      <c r="P589" s="66"/>
      <c r="Q589" s="177" t="str">
        <f ca="1">IF(P589="","", INDIRECT("base!"&amp;ADDRESS(MATCH(CONCATENATE(N589,"|",P589),base!$G$2:'base'!$G$1817,0)+1,6,4)))</f>
        <v/>
      </c>
      <c r="R589" s="66" t="s">
        <v>3691</v>
      </c>
    </row>
    <row r="590" spans="1:18" x14ac:dyDescent="0.25">
      <c r="A590" s="164">
        <v>1</v>
      </c>
      <c r="B590" s="176">
        <f>IF(AND(G590&lt;&gt;"",H590&gt;0,I590&lt;&gt;"",J590&lt;&gt;0,K590&lt;&gt;0),COUNT($B$11:B589)+1,"")</f>
        <v>579</v>
      </c>
      <c r="C590" s="188" t="s">
        <v>5241</v>
      </c>
      <c r="D590" s="188" t="s">
        <v>3985</v>
      </c>
      <c r="E590" s="197">
        <v>81842</v>
      </c>
      <c r="F590" s="179">
        <v>45538</v>
      </c>
      <c r="G590" s="189" t="s">
        <v>5242</v>
      </c>
      <c r="H590" s="180">
        <v>1</v>
      </c>
      <c r="I590" s="186" t="s">
        <v>3701</v>
      </c>
      <c r="J590" s="181">
        <v>774.79</v>
      </c>
      <c r="K590" s="154">
        <f t="shared" si="9"/>
        <v>774.79</v>
      </c>
      <c r="L590" s="146">
        <v>0.15579999999999999</v>
      </c>
      <c r="M590" s="146">
        <v>1.1288</v>
      </c>
      <c r="N590" s="72"/>
      <c r="O590" s="177" t="str">
        <f ca="1">IF(N590="","", INDIRECT("base!"&amp;ADDRESS(MATCH(N590,base!$C$2:'base'!$C$133,0)+1,4,4)))</f>
        <v/>
      </c>
      <c r="P590" s="66"/>
      <c r="Q590" s="177" t="str">
        <f ca="1">IF(P590="","", INDIRECT("base!"&amp;ADDRESS(MATCH(CONCATENATE(N590,"|",P590),base!$G$2:'base'!$G$1817,0)+1,6,4)))</f>
        <v/>
      </c>
      <c r="R590" s="66" t="s">
        <v>3691</v>
      </c>
    </row>
    <row r="591" spans="1:18" x14ac:dyDescent="0.25">
      <c r="A591" s="164">
        <v>1</v>
      </c>
      <c r="B591" s="176">
        <f>IF(AND(G591&lt;&gt;"",H591&gt;0,I591&lt;&gt;"",J591&lt;&gt;0,K591&lt;&gt;0),COUNT($B$11:B590)+1,"")</f>
        <v>580</v>
      </c>
      <c r="C591" s="188" t="s">
        <v>5243</v>
      </c>
      <c r="D591" s="200" t="s">
        <v>3800</v>
      </c>
      <c r="E591" s="197" t="s">
        <v>5244</v>
      </c>
      <c r="F591" s="179">
        <v>45539</v>
      </c>
      <c r="G591" s="193" t="s">
        <v>5245</v>
      </c>
      <c r="H591" s="180">
        <v>1</v>
      </c>
      <c r="I591" s="186" t="s">
        <v>3701</v>
      </c>
      <c r="J591" s="181">
        <v>632.09</v>
      </c>
      <c r="K591" s="154">
        <f t="shared" si="9"/>
        <v>632.09</v>
      </c>
      <c r="L591" s="146">
        <v>0.15579999999999999</v>
      </c>
      <c r="M591" s="146">
        <v>1.1288</v>
      </c>
      <c r="N591" s="72"/>
      <c r="O591" s="177" t="str">
        <f ca="1">IF(N591="","", INDIRECT("base!"&amp;ADDRESS(MATCH(N591,base!$C$2:'base'!$C$133,0)+1,4,4)))</f>
        <v/>
      </c>
      <c r="P591" s="66"/>
      <c r="Q591" s="177" t="str">
        <f ca="1">IF(P591="","", INDIRECT("base!"&amp;ADDRESS(MATCH(CONCATENATE(N591,"|",P591),base!$G$2:'base'!$G$1817,0)+1,6,4)))</f>
        <v/>
      </c>
      <c r="R591" s="66" t="s">
        <v>3691</v>
      </c>
    </row>
    <row r="592" spans="1:18" x14ac:dyDescent="0.25">
      <c r="A592" s="164">
        <v>1</v>
      </c>
      <c r="B592" s="176">
        <f>IF(AND(G592&lt;&gt;"",H592&gt;0,I592&lt;&gt;"",J592&lt;&gt;0,K592&lt;&gt;0),COUNT($B$11:B591)+1,"")</f>
        <v>581</v>
      </c>
      <c r="C592" s="188" t="s">
        <v>5246</v>
      </c>
      <c r="D592" s="188" t="s">
        <v>4032</v>
      </c>
      <c r="E592" s="197">
        <v>3051</v>
      </c>
      <c r="F592" s="179">
        <v>45540</v>
      </c>
      <c r="G592" s="189" t="s">
        <v>5247</v>
      </c>
      <c r="H592" s="180">
        <v>2</v>
      </c>
      <c r="I592" s="186" t="s">
        <v>3701</v>
      </c>
      <c r="J592" s="181">
        <v>66.8</v>
      </c>
      <c r="K592" s="154">
        <f t="shared" si="9"/>
        <v>133.6</v>
      </c>
      <c r="L592" s="146">
        <v>0.15579999999999999</v>
      </c>
      <c r="M592" s="146">
        <v>1.1288</v>
      </c>
      <c r="N592" s="72"/>
      <c r="O592" s="177" t="str">
        <f ca="1">IF(N592="","", INDIRECT("base!"&amp;ADDRESS(MATCH(N592,base!$C$2:'base'!$C$133,0)+1,4,4)))</f>
        <v/>
      </c>
      <c r="P592" s="66"/>
      <c r="Q592" s="177" t="str">
        <f ca="1">IF(P592="","", INDIRECT("base!"&amp;ADDRESS(MATCH(CONCATENATE(N592,"|",P592),base!$G$2:'base'!$G$1817,0)+1,6,4)))</f>
        <v/>
      </c>
      <c r="R592" s="66" t="s">
        <v>3691</v>
      </c>
    </row>
    <row r="593" spans="1:18" x14ac:dyDescent="0.25">
      <c r="A593" s="164">
        <v>1</v>
      </c>
      <c r="B593" s="176">
        <f>IF(AND(G593&lt;&gt;"",H593&gt;0,I593&lt;&gt;"",J593&lt;&gt;0,K593&lt;&gt;0),COUNT($B$11:B592)+1,"")</f>
        <v>582</v>
      </c>
      <c r="C593" s="188" t="s">
        <v>5248</v>
      </c>
      <c r="D593" s="188" t="s">
        <v>4032</v>
      </c>
      <c r="E593" s="197">
        <v>3503</v>
      </c>
      <c r="F593" s="179">
        <v>45541</v>
      </c>
      <c r="G593" s="189" t="s">
        <v>5249</v>
      </c>
      <c r="H593" s="180">
        <v>1</v>
      </c>
      <c r="I593" s="186" t="s">
        <v>3701</v>
      </c>
      <c r="J593" s="181">
        <v>27.02</v>
      </c>
      <c r="K593" s="154">
        <f t="shared" si="9"/>
        <v>27.02</v>
      </c>
      <c r="L593" s="146">
        <v>0.15579999999999999</v>
      </c>
      <c r="M593" s="146">
        <v>1.1288</v>
      </c>
      <c r="N593" s="72"/>
      <c r="O593" s="177" t="str">
        <f ca="1">IF(N593="","", INDIRECT("base!"&amp;ADDRESS(MATCH(N593,base!$C$2:'base'!$C$133,0)+1,4,4)))</f>
        <v/>
      </c>
      <c r="P593" s="66"/>
      <c r="Q593" s="177" t="str">
        <f ca="1">IF(P593="","", INDIRECT("base!"&amp;ADDRESS(MATCH(CONCATENATE(N593,"|",P593),base!$G$2:'base'!$G$1817,0)+1,6,4)))</f>
        <v/>
      </c>
      <c r="R593" s="66" t="s">
        <v>3691</v>
      </c>
    </row>
    <row r="594" spans="1:18" ht="38.25" x14ac:dyDescent="0.25">
      <c r="A594" s="164">
        <v>1</v>
      </c>
      <c r="B594" s="176">
        <f>IF(AND(G594&lt;&gt;"",H594&gt;0,I594&lt;&gt;"",J594&lt;&gt;0,K594&lt;&gt;0),COUNT($B$11:B593)+1,"")</f>
        <v>583</v>
      </c>
      <c r="C594" s="188" t="s">
        <v>5250</v>
      </c>
      <c r="D594" s="200" t="s">
        <v>3800</v>
      </c>
      <c r="E594" s="197" t="s">
        <v>5251</v>
      </c>
      <c r="F594" s="179">
        <v>45542</v>
      </c>
      <c r="G594" s="193" t="s">
        <v>5252</v>
      </c>
      <c r="H594" s="180">
        <v>1</v>
      </c>
      <c r="I594" s="186" t="s">
        <v>3701</v>
      </c>
      <c r="J594" s="181">
        <v>152.68</v>
      </c>
      <c r="K594" s="154">
        <f t="shared" si="9"/>
        <v>152.68</v>
      </c>
      <c r="L594" s="146">
        <v>0.15579999999999999</v>
      </c>
      <c r="M594" s="146">
        <v>1.1288</v>
      </c>
      <c r="N594" s="72"/>
      <c r="O594" s="177" t="str">
        <f ca="1">IF(N594="","", INDIRECT("base!"&amp;ADDRESS(MATCH(N594,base!$C$2:'base'!$C$133,0)+1,4,4)))</f>
        <v/>
      </c>
      <c r="P594" s="66"/>
      <c r="Q594" s="177" t="str">
        <f ca="1">IF(P594="","", INDIRECT("base!"&amp;ADDRESS(MATCH(CONCATENATE(N594,"|",P594),base!$G$2:'base'!$G$1817,0)+1,6,4)))</f>
        <v/>
      </c>
      <c r="R594" s="66" t="s">
        <v>3691</v>
      </c>
    </row>
    <row r="595" spans="1:18" ht="38.25" x14ac:dyDescent="0.25">
      <c r="A595" s="164">
        <v>1</v>
      </c>
      <c r="B595" s="176">
        <f>IF(AND(G595&lt;&gt;"",H595&gt;0,I595&lt;&gt;"",J595&lt;&gt;0,K595&lt;&gt;0),COUNT($B$11:B594)+1,"")</f>
        <v>584</v>
      </c>
      <c r="C595" s="188" t="s">
        <v>5253</v>
      </c>
      <c r="D595" s="200" t="s">
        <v>3800</v>
      </c>
      <c r="E595" s="197" t="s">
        <v>5254</v>
      </c>
      <c r="F595" s="179">
        <v>45543</v>
      </c>
      <c r="G595" s="193" t="s">
        <v>5255</v>
      </c>
      <c r="H595" s="180">
        <v>1</v>
      </c>
      <c r="I595" s="186" t="s">
        <v>3701</v>
      </c>
      <c r="J595" s="181">
        <v>227.47</v>
      </c>
      <c r="K595" s="154">
        <f t="shared" si="9"/>
        <v>227.47</v>
      </c>
      <c r="L595" s="146">
        <v>0.15579999999999999</v>
      </c>
      <c r="M595" s="146">
        <v>1.1288</v>
      </c>
      <c r="N595" s="72"/>
      <c r="O595" s="177" t="str">
        <f ca="1">IF(N595="","", INDIRECT("base!"&amp;ADDRESS(MATCH(N595,base!$C$2:'base'!$C$133,0)+1,4,4)))</f>
        <v/>
      </c>
      <c r="P595" s="66"/>
      <c r="Q595" s="177" t="str">
        <f ca="1">IF(P595="","", INDIRECT("base!"&amp;ADDRESS(MATCH(CONCATENATE(N595,"|",P595),base!$G$2:'base'!$G$1817,0)+1,6,4)))</f>
        <v/>
      </c>
      <c r="R595" s="66" t="s">
        <v>3691</v>
      </c>
    </row>
    <row r="596" spans="1:18" ht="38.25" x14ac:dyDescent="0.25">
      <c r="A596" s="164">
        <v>1</v>
      </c>
      <c r="B596" s="176">
        <f>IF(AND(G596&lt;&gt;"",H596&gt;0,I596&lt;&gt;"",J596&lt;&gt;0,K596&lt;&gt;0),COUNT($B$11:B595)+1,"")</f>
        <v>585</v>
      </c>
      <c r="C596" s="188" t="s">
        <v>5256</v>
      </c>
      <c r="D596" s="200" t="s">
        <v>3800</v>
      </c>
      <c r="E596" s="197" t="s">
        <v>5257</v>
      </c>
      <c r="F596" s="179">
        <v>45544</v>
      </c>
      <c r="G596" s="193" t="s">
        <v>5258</v>
      </c>
      <c r="H596" s="180">
        <v>1</v>
      </c>
      <c r="I596" s="186" t="s">
        <v>3701</v>
      </c>
      <c r="J596" s="181">
        <v>555.21</v>
      </c>
      <c r="K596" s="154">
        <f t="shared" si="9"/>
        <v>555.21</v>
      </c>
      <c r="L596" s="146">
        <v>0.15579999999999999</v>
      </c>
      <c r="M596" s="146">
        <v>1.1288</v>
      </c>
      <c r="N596" s="72"/>
      <c r="O596" s="177" t="str">
        <f ca="1">IF(N596="","", INDIRECT("base!"&amp;ADDRESS(MATCH(N596,base!$C$2:'base'!$C$133,0)+1,4,4)))</f>
        <v/>
      </c>
      <c r="P596" s="66"/>
      <c r="Q596" s="177" t="str">
        <f ca="1">IF(P596="","", INDIRECT("base!"&amp;ADDRESS(MATCH(CONCATENATE(N596,"|",P596),base!$G$2:'base'!$G$1817,0)+1,6,4)))</f>
        <v/>
      </c>
      <c r="R596" s="66" t="s">
        <v>3691</v>
      </c>
    </row>
    <row r="597" spans="1:18" ht="38.25" x14ac:dyDescent="0.25">
      <c r="A597" s="164">
        <v>1</v>
      </c>
      <c r="B597" s="176">
        <f>IF(AND(G597&lt;&gt;"",H597&gt;0,I597&lt;&gt;"",J597&lt;&gt;0,K597&lt;&gt;0),COUNT($B$11:B596)+1,"")</f>
        <v>586</v>
      </c>
      <c r="C597" s="188" t="s">
        <v>5259</v>
      </c>
      <c r="D597" s="200" t="s">
        <v>3800</v>
      </c>
      <c r="E597" s="197" t="s">
        <v>5260</v>
      </c>
      <c r="F597" s="179">
        <v>45545</v>
      </c>
      <c r="G597" s="193" t="s">
        <v>5261</v>
      </c>
      <c r="H597" s="180">
        <v>3</v>
      </c>
      <c r="I597" s="186" t="s">
        <v>3701</v>
      </c>
      <c r="J597" s="181">
        <v>755.25</v>
      </c>
      <c r="K597" s="154">
        <f t="shared" si="9"/>
        <v>2265.75</v>
      </c>
      <c r="L597" s="146">
        <v>0.15579999999999999</v>
      </c>
      <c r="M597" s="146">
        <v>1.1288</v>
      </c>
      <c r="N597" s="72"/>
      <c r="O597" s="177" t="str">
        <f ca="1">IF(N597="","", INDIRECT("base!"&amp;ADDRESS(MATCH(N597,base!$C$2:'base'!$C$133,0)+1,4,4)))</f>
        <v/>
      </c>
      <c r="P597" s="66"/>
      <c r="Q597" s="177" t="str">
        <f ca="1">IF(P597="","", INDIRECT("base!"&amp;ADDRESS(MATCH(CONCATENATE(N597,"|",P597),base!$G$2:'base'!$G$1817,0)+1,6,4)))</f>
        <v/>
      </c>
      <c r="R597" s="66" t="s">
        <v>3691</v>
      </c>
    </row>
    <row r="598" spans="1:18" x14ac:dyDescent="0.25">
      <c r="A598" s="164">
        <v>1</v>
      </c>
      <c r="B598" s="176">
        <f>IF(AND(G598&lt;&gt;"",H598&gt;0,I598&lt;&gt;"",J598&lt;&gt;0,K598&lt;&gt;0),COUNT($B$11:B597)+1,"")</f>
        <v>587</v>
      </c>
      <c r="C598" s="188" t="s">
        <v>5262</v>
      </c>
      <c r="D598" s="200" t="s">
        <v>3800</v>
      </c>
      <c r="E598" s="197" t="s">
        <v>5263</v>
      </c>
      <c r="F598" s="179">
        <v>45546</v>
      </c>
      <c r="G598" s="193" t="s">
        <v>5264</v>
      </c>
      <c r="H598" s="180">
        <v>1</v>
      </c>
      <c r="I598" s="186" t="s">
        <v>3701</v>
      </c>
      <c r="J598" s="181">
        <v>284.26</v>
      </c>
      <c r="K598" s="154">
        <f t="shared" si="9"/>
        <v>284.26</v>
      </c>
      <c r="L598" s="146">
        <v>0.15579999999999999</v>
      </c>
      <c r="M598" s="146">
        <v>1.1288</v>
      </c>
      <c r="N598" s="72"/>
      <c r="O598" s="177" t="str">
        <f ca="1">IF(N598="","", INDIRECT("base!"&amp;ADDRESS(MATCH(N598,base!$C$2:'base'!$C$133,0)+1,4,4)))</f>
        <v/>
      </c>
      <c r="P598" s="66"/>
      <c r="Q598" s="177" t="str">
        <f ca="1">IF(P598="","", INDIRECT("base!"&amp;ADDRESS(MATCH(CONCATENATE(N598,"|",P598),base!$G$2:'base'!$G$1817,0)+1,6,4)))</f>
        <v/>
      </c>
      <c r="R598" s="66" t="s">
        <v>3691</v>
      </c>
    </row>
    <row r="599" spans="1:18" ht="25.5" x14ac:dyDescent="0.25">
      <c r="A599" s="164">
        <v>1</v>
      </c>
      <c r="B599" s="176">
        <f>IF(AND(G599&lt;&gt;"",H599&gt;0,I599&lt;&gt;"",J599&lt;&gt;0,K599&lt;&gt;0),COUNT($B$11:B598)+1,"")</f>
        <v>588</v>
      </c>
      <c r="C599" s="188" t="s">
        <v>5265</v>
      </c>
      <c r="D599" s="200" t="s">
        <v>3800</v>
      </c>
      <c r="E599" s="197" t="s">
        <v>5266</v>
      </c>
      <c r="F599" s="179">
        <v>45547</v>
      </c>
      <c r="G599" s="193" t="s">
        <v>5267</v>
      </c>
      <c r="H599" s="180">
        <v>1</v>
      </c>
      <c r="I599" s="186" t="s">
        <v>3701</v>
      </c>
      <c r="J599" s="181">
        <v>432.51</v>
      </c>
      <c r="K599" s="154">
        <f t="shared" si="9"/>
        <v>432.51</v>
      </c>
      <c r="L599" s="146">
        <v>0.15579999999999999</v>
      </c>
      <c r="M599" s="146">
        <v>1.1288</v>
      </c>
      <c r="N599" s="72"/>
      <c r="O599" s="177" t="str">
        <f ca="1">IF(N599="","", INDIRECT("base!"&amp;ADDRESS(MATCH(N599,base!$C$2:'base'!$C$133,0)+1,4,4)))</f>
        <v/>
      </c>
      <c r="P599" s="66"/>
      <c r="Q599" s="177" t="str">
        <f ca="1">IF(P599="","", INDIRECT("base!"&amp;ADDRESS(MATCH(CONCATENATE(N599,"|",P599),base!$G$2:'base'!$G$1817,0)+1,6,4)))</f>
        <v/>
      </c>
      <c r="R599" s="66" t="s">
        <v>3691</v>
      </c>
    </row>
    <row r="600" spans="1:18" x14ac:dyDescent="0.25">
      <c r="A600" s="164">
        <v>1</v>
      </c>
      <c r="B600" s="176">
        <f>IF(AND(G600&lt;&gt;"",H600&gt;0,I600&lt;&gt;"",J600&lt;&gt;0,K600&lt;&gt;0),COUNT($B$11:B599)+1,"")</f>
        <v>589</v>
      </c>
      <c r="C600" s="188" t="s">
        <v>5268</v>
      </c>
      <c r="D600" s="197" t="s">
        <v>3793</v>
      </c>
      <c r="E600" s="197" t="s">
        <v>5269</v>
      </c>
      <c r="F600" s="179">
        <v>45536</v>
      </c>
      <c r="G600" s="193" t="s">
        <v>5270</v>
      </c>
      <c r="H600" s="180">
        <v>1</v>
      </c>
      <c r="I600" s="186" t="s">
        <v>3701</v>
      </c>
      <c r="J600" s="181">
        <v>958.77</v>
      </c>
      <c r="K600" s="154">
        <f t="shared" si="9"/>
        <v>958.77</v>
      </c>
      <c r="L600" s="146">
        <v>0.15579999999999999</v>
      </c>
      <c r="M600" s="146">
        <v>1.1288</v>
      </c>
      <c r="N600" s="72"/>
      <c r="O600" s="177" t="str">
        <f ca="1">IF(N600="","", INDIRECT("base!"&amp;ADDRESS(MATCH(N600,base!$C$2:'base'!$C$133,0)+1,4,4)))</f>
        <v/>
      </c>
      <c r="P600" s="66"/>
      <c r="Q600" s="177" t="str">
        <f ca="1">IF(P600="","", INDIRECT("base!"&amp;ADDRESS(MATCH(CONCATENATE(N600,"|",P600),base!$G$2:'base'!$G$1817,0)+1,6,4)))</f>
        <v/>
      </c>
      <c r="R600" s="66" t="s">
        <v>3691</v>
      </c>
    </row>
    <row r="601" spans="1:18" x14ac:dyDescent="0.25">
      <c r="A601" s="164">
        <v>1</v>
      </c>
      <c r="B601" s="176">
        <f>IF(AND(G601&lt;&gt;"",H601&gt;0,I601&lt;&gt;"",J601&lt;&gt;0,K601&lt;&gt;0),COUNT($B$11:B600)+1,"")</f>
        <v>590</v>
      </c>
      <c r="C601" s="188" t="s">
        <v>5271</v>
      </c>
      <c r="D601" s="197" t="s">
        <v>3793</v>
      </c>
      <c r="E601" s="197" t="s">
        <v>5272</v>
      </c>
      <c r="F601" s="179">
        <v>45537</v>
      </c>
      <c r="G601" s="193" t="s">
        <v>5273</v>
      </c>
      <c r="H601" s="180">
        <v>1</v>
      </c>
      <c r="I601" s="186" t="s">
        <v>3701</v>
      </c>
      <c r="J601" s="181">
        <v>1398.06</v>
      </c>
      <c r="K601" s="154">
        <f t="shared" si="9"/>
        <v>1398.06</v>
      </c>
      <c r="L601" s="146">
        <v>0.15579999999999999</v>
      </c>
      <c r="M601" s="146">
        <v>1.1288</v>
      </c>
      <c r="N601" s="72"/>
      <c r="O601" s="177" t="str">
        <f ca="1">IF(N601="","", INDIRECT("base!"&amp;ADDRESS(MATCH(N601,base!$C$2:'base'!$C$133,0)+1,4,4)))</f>
        <v/>
      </c>
      <c r="P601" s="66"/>
      <c r="Q601" s="177" t="str">
        <f ca="1">IF(P601="","", INDIRECT("base!"&amp;ADDRESS(MATCH(CONCATENATE(N601,"|",P601),base!$G$2:'base'!$G$1817,0)+1,6,4)))</f>
        <v/>
      </c>
      <c r="R601" s="66" t="s">
        <v>3691</v>
      </c>
    </row>
    <row r="602" spans="1:18" ht="25.5" x14ac:dyDescent="0.25">
      <c r="A602" s="164">
        <v>1</v>
      </c>
      <c r="B602" s="176">
        <f>IF(AND(G602&lt;&gt;"",H602&gt;0,I602&lt;&gt;"",J602&lt;&gt;0,K602&lt;&gt;0),COUNT($B$11:B601)+1,"")</f>
        <v>591</v>
      </c>
      <c r="C602" s="188" t="s">
        <v>5274</v>
      </c>
      <c r="D602" s="188" t="s">
        <v>3776</v>
      </c>
      <c r="E602" s="197">
        <v>95248</v>
      </c>
      <c r="F602" s="179">
        <v>45538</v>
      </c>
      <c r="G602" s="189" t="s">
        <v>4356</v>
      </c>
      <c r="H602" s="180">
        <v>2</v>
      </c>
      <c r="I602" s="186" t="s">
        <v>3701</v>
      </c>
      <c r="J602" s="181">
        <v>72.05</v>
      </c>
      <c r="K602" s="154">
        <f t="shared" si="9"/>
        <v>144.1</v>
      </c>
      <c r="L602" s="146">
        <v>0.15579999999999999</v>
      </c>
      <c r="M602" s="146">
        <v>1.1288</v>
      </c>
      <c r="N602" s="72"/>
      <c r="O602" s="177" t="str">
        <f ca="1">IF(N602="","", INDIRECT("base!"&amp;ADDRESS(MATCH(N602,base!$C$2:'base'!$C$133,0)+1,4,4)))</f>
        <v/>
      </c>
      <c r="P602" s="66"/>
      <c r="Q602" s="177" t="str">
        <f ca="1">IF(P602="","", INDIRECT("base!"&amp;ADDRESS(MATCH(CONCATENATE(N602,"|",P602),base!$G$2:'base'!$G$1817,0)+1,6,4)))</f>
        <v/>
      </c>
      <c r="R602" s="66" t="s">
        <v>3691</v>
      </c>
    </row>
    <row r="603" spans="1:18" ht="25.5" x14ac:dyDescent="0.25">
      <c r="A603" s="164">
        <v>1</v>
      </c>
      <c r="B603" s="176">
        <f>IF(AND(G603&lt;&gt;"",H603&gt;0,I603&lt;&gt;"",J603&lt;&gt;0,K603&lt;&gt;0),COUNT($B$11:B602)+1,"")</f>
        <v>592</v>
      </c>
      <c r="C603" s="199" t="s">
        <v>5275</v>
      </c>
      <c r="D603" s="199" t="s">
        <v>3776</v>
      </c>
      <c r="E603" s="200">
        <v>95250</v>
      </c>
      <c r="F603" s="179">
        <v>45539</v>
      </c>
      <c r="G603" s="198" t="s">
        <v>4352</v>
      </c>
      <c r="H603" s="180">
        <v>5</v>
      </c>
      <c r="I603" s="186" t="s">
        <v>3701</v>
      </c>
      <c r="J603" s="181">
        <v>114.52</v>
      </c>
      <c r="K603" s="154">
        <f t="shared" si="9"/>
        <v>572.6</v>
      </c>
      <c r="L603" s="146">
        <v>0.15579999999999999</v>
      </c>
      <c r="M603" s="146">
        <v>1.1288</v>
      </c>
      <c r="N603" s="72"/>
      <c r="O603" s="177" t="str">
        <f ca="1">IF(N603="","", INDIRECT("base!"&amp;ADDRESS(MATCH(N603,base!$C$2:'base'!$C$133,0)+1,4,4)))</f>
        <v/>
      </c>
      <c r="P603" s="66"/>
      <c r="Q603" s="177" t="str">
        <f ca="1">IF(P603="","", INDIRECT("base!"&amp;ADDRESS(MATCH(CONCATENATE(N603,"|",P603),base!$G$2:'base'!$G$1817,0)+1,6,4)))</f>
        <v/>
      </c>
      <c r="R603" s="66" t="s">
        <v>3691</v>
      </c>
    </row>
    <row r="604" spans="1:18" x14ac:dyDescent="0.25">
      <c r="A604" s="164">
        <v>1</v>
      </c>
      <c r="B604" s="176">
        <f>IF(AND(G604&lt;&gt;"",H604&gt;0,I604&lt;&gt;"",J604&lt;&gt;0,K604&lt;&gt;0),COUNT($B$11:B603)+1,"")</f>
        <v>593</v>
      </c>
      <c r="C604" s="199" t="s">
        <v>5276</v>
      </c>
      <c r="D604" s="200" t="s">
        <v>3792</v>
      </c>
      <c r="E604" s="200">
        <v>8218</v>
      </c>
      <c r="F604" s="179">
        <v>45540</v>
      </c>
      <c r="G604" s="201" t="s">
        <v>5277</v>
      </c>
      <c r="H604" s="180">
        <v>1</v>
      </c>
      <c r="I604" s="186" t="s">
        <v>3701</v>
      </c>
      <c r="J604" s="181">
        <v>7027.13</v>
      </c>
      <c r="K604" s="154">
        <f t="shared" si="9"/>
        <v>7027.13</v>
      </c>
      <c r="L604" s="146">
        <v>0.15579999999999999</v>
      </c>
      <c r="M604" s="146">
        <v>1.1288</v>
      </c>
      <c r="N604" s="72"/>
      <c r="O604" s="177" t="str">
        <f ca="1">IF(N604="","", INDIRECT("base!"&amp;ADDRESS(MATCH(N604,base!$C$2:'base'!$C$133,0)+1,4,4)))</f>
        <v/>
      </c>
      <c r="P604" s="66"/>
      <c r="Q604" s="177" t="str">
        <f ca="1">IF(P604="","", INDIRECT("base!"&amp;ADDRESS(MATCH(CONCATENATE(N604,"|",P604),base!$G$2:'base'!$G$1817,0)+1,6,4)))</f>
        <v/>
      </c>
      <c r="R604" s="66" t="s">
        <v>3691</v>
      </c>
    </row>
    <row r="605" spans="1:18" x14ac:dyDescent="0.25">
      <c r="A605" s="164">
        <v>1</v>
      </c>
      <c r="B605" s="176">
        <f>IF(AND(G605&lt;&gt;"",H605&gt;0,I605&lt;&gt;"",J605&lt;&gt;0,K605&lt;&gt;0),COUNT($B$11:B604)+1,"")</f>
        <v>594</v>
      </c>
      <c r="C605" s="199" t="s">
        <v>5278</v>
      </c>
      <c r="D605" s="200" t="s">
        <v>3792</v>
      </c>
      <c r="E605" s="200">
        <v>11173</v>
      </c>
      <c r="F605" s="179">
        <v>45541</v>
      </c>
      <c r="G605" s="201" t="s">
        <v>5279</v>
      </c>
      <c r="H605" s="180">
        <v>1</v>
      </c>
      <c r="I605" s="186" t="s">
        <v>3701</v>
      </c>
      <c r="J605" s="181">
        <v>1954.67</v>
      </c>
      <c r="K605" s="154">
        <f t="shared" si="9"/>
        <v>1954.67</v>
      </c>
      <c r="L605" s="146">
        <v>0.15579999999999999</v>
      </c>
      <c r="M605" s="146">
        <v>1.1288</v>
      </c>
      <c r="N605" s="72"/>
      <c r="O605" s="177" t="str">
        <f ca="1">IF(N605="","", INDIRECT("base!"&amp;ADDRESS(MATCH(N605,base!$C$2:'base'!$C$133,0)+1,4,4)))</f>
        <v/>
      </c>
      <c r="P605" s="66"/>
      <c r="Q605" s="177" t="str">
        <f ca="1">IF(P605="","", INDIRECT("base!"&amp;ADDRESS(MATCH(CONCATENATE(N605,"|",P605),base!$G$2:'base'!$G$1817,0)+1,6,4)))</f>
        <v/>
      </c>
      <c r="R605" s="66" t="s">
        <v>3691</v>
      </c>
    </row>
    <row r="606" spans="1:18" ht="25.5" x14ac:dyDescent="0.25">
      <c r="A606" s="164">
        <v>1</v>
      </c>
      <c r="B606" s="176">
        <f>IF(AND(G606&lt;&gt;"",H606&gt;0,I606&lt;&gt;"",J606&lt;&gt;0,K606&lt;&gt;0),COUNT($B$11:B605)+1,"")</f>
        <v>595</v>
      </c>
      <c r="C606" s="199" t="s">
        <v>5280</v>
      </c>
      <c r="D606" s="200" t="s">
        <v>3792</v>
      </c>
      <c r="E606" s="200">
        <v>8977</v>
      </c>
      <c r="F606" s="179">
        <v>45542</v>
      </c>
      <c r="G606" s="201" t="s">
        <v>5281</v>
      </c>
      <c r="H606" s="180">
        <v>1</v>
      </c>
      <c r="I606" s="186" t="s">
        <v>3701</v>
      </c>
      <c r="J606" s="181">
        <v>28.5</v>
      </c>
      <c r="K606" s="154">
        <f t="shared" si="9"/>
        <v>28.5</v>
      </c>
      <c r="L606" s="146">
        <v>0.15579999999999999</v>
      </c>
      <c r="M606" s="146">
        <v>1.1288</v>
      </c>
      <c r="N606" s="72"/>
      <c r="O606" s="177" t="str">
        <f ca="1">IF(N606="","", INDIRECT("base!"&amp;ADDRESS(MATCH(N606,base!$C$2:'base'!$C$133,0)+1,4,4)))</f>
        <v/>
      </c>
      <c r="P606" s="66"/>
      <c r="Q606" s="177" t="str">
        <f ca="1">IF(P606="","", INDIRECT("base!"&amp;ADDRESS(MATCH(CONCATENATE(N606,"|",P606),base!$G$2:'base'!$G$1817,0)+1,6,4)))</f>
        <v/>
      </c>
      <c r="R606" s="66" t="s">
        <v>3691</v>
      </c>
    </row>
    <row r="607" spans="1:18" x14ac:dyDescent="0.25">
      <c r="A607" s="164">
        <v>1</v>
      </c>
      <c r="B607" s="176">
        <f>IF(AND(G607&lt;&gt;"",H607&gt;0,I607&lt;&gt;"",J607&lt;&gt;0,K607&lt;&gt;0),COUNT($B$11:B606)+1,"")</f>
        <v>596</v>
      </c>
      <c r="C607" s="199" t="s">
        <v>5282</v>
      </c>
      <c r="D607" s="200" t="s">
        <v>3985</v>
      </c>
      <c r="E607" s="200">
        <v>71156</v>
      </c>
      <c r="F607" s="179">
        <v>45543</v>
      </c>
      <c r="G607" s="201" t="s">
        <v>5187</v>
      </c>
      <c r="H607" s="180">
        <v>25</v>
      </c>
      <c r="I607" s="186" t="s">
        <v>3701</v>
      </c>
      <c r="J607" s="181">
        <v>185.26</v>
      </c>
      <c r="K607" s="154">
        <f t="shared" si="9"/>
        <v>4631.5</v>
      </c>
      <c r="L607" s="146">
        <v>0.15579999999999999</v>
      </c>
      <c r="M607" s="146">
        <v>1.1288</v>
      </c>
      <c r="N607" s="72"/>
      <c r="O607" s="177" t="str">
        <f ca="1">IF(N607="","", INDIRECT("base!"&amp;ADDRESS(MATCH(N607,base!$C$2:'base'!$C$133,0)+1,4,4)))</f>
        <v/>
      </c>
      <c r="P607" s="66"/>
      <c r="Q607" s="177" t="str">
        <f ca="1">IF(P607="","", INDIRECT("base!"&amp;ADDRESS(MATCH(CONCATENATE(N607,"|",P607),base!$G$2:'base'!$G$1817,0)+1,6,4)))</f>
        <v/>
      </c>
      <c r="R607" s="66" t="s">
        <v>3691</v>
      </c>
    </row>
    <row r="608" spans="1:18" x14ac:dyDescent="0.25">
      <c r="A608" s="164">
        <v>1</v>
      </c>
      <c r="B608" s="176">
        <f>IF(AND(G608&lt;&gt;"",H608&gt;0,I608&lt;&gt;"",J608&lt;&gt;0,K608&lt;&gt;0),COUNT($B$11:B607)+1,"")</f>
        <v>597</v>
      </c>
      <c r="C608" s="199" t="s">
        <v>5283</v>
      </c>
      <c r="D608" s="200" t="s">
        <v>3985</v>
      </c>
      <c r="E608" s="200">
        <v>71157</v>
      </c>
      <c r="F608" s="179">
        <v>45544</v>
      </c>
      <c r="G608" s="201" t="s">
        <v>5284</v>
      </c>
      <c r="H608" s="180">
        <v>1</v>
      </c>
      <c r="I608" s="186" t="s">
        <v>3701</v>
      </c>
      <c r="J608" s="181">
        <v>229.11</v>
      </c>
      <c r="K608" s="154">
        <f t="shared" si="9"/>
        <v>229.11</v>
      </c>
      <c r="L608" s="146">
        <v>0.15579999999999999</v>
      </c>
      <c r="M608" s="146">
        <v>1.1288</v>
      </c>
      <c r="N608" s="72"/>
      <c r="O608" s="177" t="str">
        <f ca="1">IF(N608="","", INDIRECT("base!"&amp;ADDRESS(MATCH(N608,base!$C$2:'base'!$C$133,0)+1,4,4)))</f>
        <v/>
      </c>
      <c r="P608" s="66"/>
      <c r="Q608" s="177" t="str">
        <f ca="1">IF(P608="","", INDIRECT("base!"&amp;ADDRESS(MATCH(CONCATENATE(N608,"|",P608),base!$G$2:'base'!$G$1817,0)+1,6,4)))</f>
        <v/>
      </c>
      <c r="R608" s="66" t="s">
        <v>3691</v>
      </c>
    </row>
    <row r="609" spans="1:18" x14ac:dyDescent="0.25">
      <c r="A609" s="164">
        <v>1</v>
      </c>
      <c r="B609" s="176">
        <f>IF(AND(G609&lt;&gt;"",H609&gt;0,I609&lt;&gt;"",J609&lt;&gt;0,K609&lt;&gt;0),COUNT($B$11:B608)+1,"")</f>
        <v>598</v>
      </c>
      <c r="C609" s="199" t="s">
        <v>5285</v>
      </c>
      <c r="D609" s="200" t="s">
        <v>3985</v>
      </c>
      <c r="E609" s="200">
        <v>71157</v>
      </c>
      <c r="F609" s="179">
        <v>45545</v>
      </c>
      <c r="G609" s="201" t="s">
        <v>5286</v>
      </c>
      <c r="H609" s="180">
        <v>2</v>
      </c>
      <c r="I609" s="186" t="s">
        <v>3701</v>
      </c>
      <c r="J609" s="181">
        <v>229.11</v>
      </c>
      <c r="K609" s="154">
        <f t="shared" si="9"/>
        <v>458.22</v>
      </c>
      <c r="L609" s="146">
        <v>0.15579999999999999</v>
      </c>
      <c r="M609" s="146">
        <v>1.1288</v>
      </c>
      <c r="N609" s="72"/>
      <c r="O609" s="177" t="str">
        <f ca="1">IF(N609="","", INDIRECT("base!"&amp;ADDRESS(MATCH(N609,base!$C$2:'base'!$C$133,0)+1,4,4)))</f>
        <v/>
      </c>
      <c r="P609" s="66"/>
      <c r="Q609" s="177" t="str">
        <f ca="1">IF(P609="","", INDIRECT("base!"&amp;ADDRESS(MATCH(CONCATENATE(N609,"|",P609),base!$G$2:'base'!$G$1817,0)+1,6,4)))</f>
        <v/>
      </c>
      <c r="R609" s="66" t="s">
        <v>3691</v>
      </c>
    </row>
    <row r="610" spans="1:18" x14ac:dyDescent="0.25">
      <c r="A610" s="164">
        <v>1</v>
      </c>
      <c r="B610" s="176">
        <f>IF(AND(G610&lt;&gt;"",H610&gt;0,I610&lt;&gt;"",J610&lt;&gt;0,K610&lt;&gt;0),COUNT($B$11:B609)+1,"")</f>
        <v>599</v>
      </c>
      <c r="C610" s="199" t="s">
        <v>5287</v>
      </c>
      <c r="D610" s="200" t="s">
        <v>3793</v>
      </c>
      <c r="E610" s="200" t="s">
        <v>5288</v>
      </c>
      <c r="F610" s="179">
        <v>45546</v>
      </c>
      <c r="G610" s="201" t="s">
        <v>5289</v>
      </c>
      <c r="H610" s="180">
        <v>5</v>
      </c>
      <c r="I610" s="186" t="s">
        <v>3701</v>
      </c>
      <c r="J610" s="181">
        <v>66.59</v>
      </c>
      <c r="K610" s="154">
        <f t="shared" si="9"/>
        <v>332.95</v>
      </c>
      <c r="L610" s="146">
        <v>0.15579999999999999</v>
      </c>
      <c r="M610" s="146">
        <v>1.1288</v>
      </c>
      <c r="N610" s="72"/>
      <c r="O610" s="177" t="str">
        <f ca="1">IF(N610="","", INDIRECT("base!"&amp;ADDRESS(MATCH(N610,base!$C$2:'base'!$C$133,0)+1,4,4)))</f>
        <v/>
      </c>
      <c r="P610" s="66"/>
      <c r="Q610" s="177" t="str">
        <f ca="1">IF(P610="","", INDIRECT("base!"&amp;ADDRESS(MATCH(CONCATENATE(N610,"|",P610),base!$G$2:'base'!$G$1817,0)+1,6,4)))</f>
        <v/>
      </c>
      <c r="R610" s="66" t="s">
        <v>3691</v>
      </c>
    </row>
    <row r="611" spans="1:18" x14ac:dyDescent="0.25">
      <c r="A611" s="164">
        <v>1</v>
      </c>
      <c r="B611" s="176">
        <f>IF(AND(G611&lt;&gt;"",H611&gt;0,I611&lt;&gt;"",J611&lt;&gt;0,K611&lt;&gt;0),COUNT($B$11:B610)+1,"")</f>
        <v>600</v>
      </c>
      <c r="C611" s="199" t="s">
        <v>5290</v>
      </c>
      <c r="D611" s="200" t="s">
        <v>3793</v>
      </c>
      <c r="E611" s="200" t="s">
        <v>5291</v>
      </c>
      <c r="F611" s="179">
        <v>45547</v>
      </c>
      <c r="G611" s="201" t="s">
        <v>5292</v>
      </c>
      <c r="H611" s="180">
        <v>1</v>
      </c>
      <c r="I611" s="186" t="s">
        <v>3701</v>
      </c>
      <c r="J611" s="181">
        <v>99.93</v>
      </c>
      <c r="K611" s="154">
        <f t="shared" si="9"/>
        <v>99.93</v>
      </c>
      <c r="L611" s="146">
        <v>0.15579999999999999</v>
      </c>
      <c r="M611" s="146">
        <v>1.1288</v>
      </c>
      <c r="N611" s="72"/>
      <c r="O611" s="177" t="str">
        <f ca="1">IF(N611="","", INDIRECT("base!"&amp;ADDRESS(MATCH(N611,base!$C$2:'base'!$C$133,0)+1,4,4)))</f>
        <v/>
      </c>
      <c r="P611" s="66"/>
      <c r="Q611" s="177" t="str">
        <f ca="1">IF(P611="","", INDIRECT("base!"&amp;ADDRESS(MATCH(CONCATENATE(N611,"|",P611),base!$G$2:'base'!$G$1817,0)+1,6,4)))</f>
        <v/>
      </c>
      <c r="R611" s="66" t="s">
        <v>3691</v>
      </c>
    </row>
    <row r="612" spans="1:18" ht="25.5" x14ac:dyDescent="0.25">
      <c r="A612" s="164">
        <v>1</v>
      </c>
      <c r="B612" s="176">
        <f>IF(AND(G612&lt;&gt;"",H612&gt;0,I612&lt;&gt;"",J612&lt;&gt;0,K612&lt;&gt;0),COUNT($B$11:B611)+1,"")</f>
        <v>601</v>
      </c>
      <c r="C612" s="199" t="s">
        <v>5293</v>
      </c>
      <c r="D612" s="199" t="s">
        <v>4032</v>
      </c>
      <c r="E612" s="200">
        <v>55716</v>
      </c>
      <c r="F612" s="179">
        <v>45536</v>
      </c>
      <c r="G612" s="198" t="s">
        <v>5294</v>
      </c>
      <c r="H612" s="180">
        <v>4</v>
      </c>
      <c r="I612" s="186" t="s">
        <v>3701</v>
      </c>
      <c r="J612" s="181">
        <v>51.06</v>
      </c>
      <c r="K612" s="154">
        <f t="shared" si="9"/>
        <v>204.24</v>
      </c>
      <c r="L612" s="146">
        <v>0.15579999999999999</v>
      </c>
      <c r="M612" s="146">
        <v>1.1288</v>
      </c>
      <c r="N612" s="72"/>
      <c r="O612" s="177" t="str">
        <f ca="1">IF(N612="","", INDIRECT("base!"&amp;ADDRESS(MATCH(N612,base!$C$2:'base'!$C$133,0)+1,4,4)))</f>
        <v/>
      </c>
      <c r="P612" s="66"/>
      <c r="Q612" s="177" t="str">
        <f ca="1">IF(P612="","", INDIRECT("base!"&amp;ADDRESS(MATCH(CONCATENATE(N612,"|",P612),base!$G$2:'base'!$G$1817,0)+1,6,4)))</f>
        <v/>
      </c>
      <c r="R612" s="66" t="s">
        <v>3691</v>
      </c>
    </row>
    <row r="613" spans="1:18" ht="25.5" x14ac:dyDescent="0.25">
      <c r="A613" s="164">
        <v>1</v>
      </c>
      <c r="B613" s="176">
        <f>IF(AND(G613&lt;&gt;"",H613&gt;0,I613&lt;&gt;"",J613&lt;&gt;0,K613&lt;&gt;0),COUNT($B$11:B612)+1,"")</f>
        <v>602</v>
      </c>
      <c r="C613" s="199" t="s">
        <v>5295</v>
      </c>
      <c r="D613" s="200" t="s">
        <v>3800</v>
      </c>
      <c r="E613" s="200">
        <v>40398</v>
      </c>
      <c r="F613" s="179">
        <v>45537</v>
      </c>
      <c r="G613" s="198" t="s">
        <v>5296</v>
      </c>
      <c r="H613" s="180">
        <v>14</v>
      </c>
      <c r="I613" s="186" t="s">
        <v>3701</v>
      </c>
      <c r="J613" s="181">
        <v>131.81</v>
      </c>
      <c r="K613" s="154">
        <f t="shared" si="9"/>
        <v>1845.34</v>
      </c>
      <c r="L613" s="146">
        <v>0.15579999999999999</v>
      </c>
      <c r="M613" s="146">
        <v>1.1288</v>
      </c>
      <c r="N613" s="72"/>
      <c r="O613" s="177" t="str">
        <f ca="1">IF(N613="","", INDIRECT("base!"&amp;ADDRESS(MATCH(N613,base!$C$2:'base'!$C$133,0)+1,4,4)))</f>
        <v/>
      </c>
      <c r="P613" s="66"/>
      <c r="Q613" s="177" t="str">
        <f ca="1">IF(P613="","", INDIRECT("base!"&amp;ADDRESS(MATCH(CONCATENATE(N613,"|",P613),base!$G$2:'base'!$G$1817,0)+1,6,4)))</f>
        <v/>
      </c>
      <c r="R613" s="66" t="s">
        <v>3691</v>
      </c>
    </row>
    <row r="614" spans="1:18" ht="25.5" x14ac:dyDescent="0.25">
      <c r="A614" s="164">
        <v>1</v>
      </c>
      <c r="B614" s="176">
        <f>IF(AND(G614&lt;&gt;"",H614&gt;0,I614&lt;&gt;"",J614&lt;&gt;0,K614&lt;&gt;0),COUNT($B$11:B613)+1,"")</f>
        <v>603</v>
      </c>
      <c r="C614" s="199" t="s">
        <v>5297</v>
      </c>
      <c r="D614" s="200" t="s">
        <v>3800</v>
      </c>
      <c r="E614" s="200">
        <v>40399</v>
      </c>
      <c r="F614" s="179">
        <v>45538</v>
      </c>
      <c r="G614" s="198" t="s">
        <v>5298</v>
      </c>
      <c r="H614" s="180">
        <v>2</v>
      </c>
      <c r="I614" s="186" t="s">
        <v>3701</v>
      </c>
      <c r="J614" s="181">
        <v>187.92</v>
      </c>
      <c r="K614" s="154">
        <f t="shared" si="9"/>
        <v>375.84</v>
      </c>
      <c r="L614" s="146">
        <v>0.15579999999999999</v>
      </c>
      <c r="M614" s="146">
        <v>1.1288</v>
      </c>
      <c r="N614" s="72"/>
      <c r="O614" s="177" t="str">
        <f ca="1">IF(N614="","", INDIRECT("base!"&amp;ADDRESS(MATCH(N614,base!$C$2:'base'!$C$133,0)+1,4,4)))</f>
        <v/>
      </c>
      <c r="P614" s="66"/>
      <c r="Q614" s="177" t="str">
        <f ca="1">IF(P614="","", INDIRECT("base!"&amp;ADDRESS(MATCH(CONCATENATE(N614,"|",P614),base!$G$2:'base'!$G$1817,0)+1,6,4)))</f>
        <v/>
      </c>
      <c r="R614" s="66" t="s">
        <v>3691</v>
      </c>
    </row>
    <row r="615" spans="1:18" x14ac:dyDescent="0.25">
      <c r="A615" s="164">
        <v>1</v>
      </c>
      <c r="B615" s="176">
        <f>IF(AND(G615&lt;&gt;"",H615&gt;0,I615&lt;&gt;"",J615&lt;&gt;0,K615&lt;&gt;0),COUNT($B$11:B614)+1,"")</f>
        <v>604</v>
      </c>
      <c r="C615" s="199" t="s">
        <v>5299</v>
      </c>
      <c r="D615" s="199" t="s">
        <v>4032</v>
      </c>
      <c r="E615" s="200">
        <v>2131</v>
      </c>
      <c r="F615" s="179">
        <v>45539</v>
      </c>
      <c r="G615" s="201" t="s">
        <v>5300</v>
      </c>
      <c r="H615" s="180">
        <v>1</v>
      </c>
      <c r="I615" s="186" t="s">
        <v>3701</v>
      </c>
      <c r="J615" s="181">
        <v>184.89</v>
      </c>
      <c r="K615" s="154">
        <f t="shared" si="9"/>
        <v>184.89</v>
      </c>
      <c r="L615" s="146">
        <v>0.15579999999999999</v>
      </c>
      <c r="M615" s="146">
        <v>1.1288</v>
      </c>
      <c r="N615" s="72"/>
      <c r="O615" s="177" t="str">
        <f ca="1">IF(N615="","", INDIRECT("base!"&amp;ADDRESS(MATCH(N615,base!$C$2:'base'!$C$133,0)+1,4,4)))</f>
        <v/>
      </c>
      <c r="P615" s="66"/>
      <c r="Q615" s="177" t="str">
        <f ca="1">IF(P615="","", INDIRECT("base!"&amp;ADDRESS(MATCH(CONCATENATE(N615,"|",P615),base!$G$2:'base'!$G$1817,0)+1,6,4)))</f>
        <v/>
      </c>
      <c r="R615" s="66" t="s">
        <v>3691</v>
      </c>
    </row>
    <row r="616" spans="1:18" x14ac:dyDescent="0.25">
      <c r="A616" s="164">
        <v>1</v>
      </c>
      <c r="B616" s="176">
        <f>IF(AND(G616&lt;&gt;"",H616&gt;0,I616&lt;&gt;"",J616&lt;&gt;0,K616&lt;&gt;0),COUNT($B$11:B615)+1,"")</f>
        <v>605</v>
      </c>
      <c r="C616" s="188" t="s">
        <v>5301</v>
      </c>
      <c r="D616" s="199" t="s">
        <v>4032</v>
      </c>
      <c r="E616" s="197">
        <v>2135</v>
      </c>
      <c r="F616" s="179">
        <v>45540</v>
      </c>
      <c r="G616" s="193" t="s">
        <v>5302</v>
      </c>
      <c r="H616" s="180">
        <v>1</v>
      </c>
      <c r="I616" s="186" t="s">
        <v>3701</v>
      </c>
      <c r="J616" s="181">
        <v>245.56</v>
      </c>
      <c r="K616" s="154">
        <f t="shared" si="9"/>
        <v>245.56</v>
      </c>
      <c r="L616" s="146">
        <v>0.15579999999999999</v>
      </c>
      <c r="M616" s="146">
        <v>1.1288</v>
      </c>
      <c r="N616" s="72"/>
      <c r="O616" s="177" t="str">
        <f ca="1">IF(N616="","", INDIRECT("base!"&amp;ADDRESS(MATCH(N616,base!$C$2:'base'!$C$133,0)+1,4,4)))</f>
        <v/>
      </c>
      <c r="P616" s="66"/>
      <c r="Q616" s="177" t="str">
        <f ca="1">IF(P616="","", INDIRECT("base!"&amp;ADDRESS(MATCH(CONCATENATE(N616,"|",P616),base!$G$2:'base'!$G$1817,0)+1,6,4)))</f>
        <v/>
      </c>
      <c r="R616" s="66" t="s">
        <v>3691</v>
      </c>
    </row>
    <row r="617" spans="1:18" ht="25.5" x14ac:dyDescent="0.25">
      <c r="A617" s="164">
        <v>1</v>
      </c>
      <c r="B617" s="176">
        <f>IF(AND(G617&lt;&gt;"",H617&gt;0,I617&lt;&gt;"",J617&lt;&gt;0,K617&lt;&gt;0),COUNT($B$11:B616)+1,"")</f>
        <v>606</v>
      </c>
      <c r="C617" s="188" t="s">
        <v>5303</v>
      </c>
      <c r="D617" s="197" t="s">
        <v>3776</v>
      </c>
      <c r="E617" s="197">
        <v>94471</v>
      </c>
      <c r="F617" s="179">
        <v>45541</v>
      </c>
      <c r="G617" s="189" t="s">
        <v>5304</v>
      </c>
      <c r="H617" s="180">
        <v>2</v>
      </c>
      <c r="I617" s="186" t="s">
        <v>3701</v>
      </c>
      <c r="J617" s="181">
        <v>83.85</v>
      </c>
      <c r="K617" s="154">
        <f t="shared" si="9"/>
        <v>167.7</v>
      </c>
      <c r="L617" s="146">
        <v>0.15579999999999999</v>
      </c>
      <c r="M617" s="146">
        <v>1.1288</v>
      </c>
      <c r="N617" s="72"/>
      <c r="O617" s="177" t="str">
        <f ca="1">IF(N617="","", INDIRECT("base!"&amp;ADDRESS(MATCH(N617,base!$C$2:'base'!$C$133,0)+1,4,4)))</f>
        <v/>
      </c>
      <c r="P617" s="66"/>
      <c r="Q617" s="177" t="str">
        <f ca="1">IF(P617="","", INDIRECT("base!"&amp;ADDRESS(MATCH(CONCATENATE(N617,"|",P617),base!$G$2:'base'!$G$1817,0)+1,6,4)))</f>
        <v/>
      </c>
      <c r="R617" s="66" t="s">
        <v>3691</v>
      </c>
    </row>
    <row r="618" spans="1:18" ht="25.5" x14ac:dyDescent="0.25">
      <c r="A618" s="164">
        <v>1</v>
      </c>
      <c r="B618" s="176">
        <f>IF(AND(G618&lt;&gt;"",H618&gt;0,I618&lt;&gt;"",J618&lt;&gt;0,K618&lt;&gt;0),COUNT($B$11:B617)+1,"")</f>
        <v>607</v>
      </c>
      <c r="C618" s="188" t="s">
        <v>5305</v>
      </c>
      <c r="D618" s="197" t="s">
        <v>3776</v>
      </c>
      <c r="E618" s="197">
        <v>92929</v>
      </c>
      <c r="F618" s="179">
        <v>45542</v>
      </c>
      <c r="G618" s="189" t="s">
        <v>5306</v>
      </c>
      <c r="H618" s="180">
        <v>4</v>
      </c>
      <c r="I618" s="186" t="s">
        <v>3701</v>
      </c>
      <c r="J618" s="181">
        <v>62.73</v>
      </c>
      <c r="K618" s="154">
        <f t="shared" si="9"/>
        <v>250.92</v>
      </c>
      <c r="L618" s="146">
        <v>0.15579999999999999</v>
      </c>
      <c r="M618" s="146">
        <v>1.1288</v>
      </c>
      <c r="N618" s="72"/>
      <c r="O618" s="177" t="str">
        <f ca="1">IF(N618="","", INDIRECT("base!"&amp;ADDRESS(MATCH(N618,base!$C$2:'base'!$C$133,0)+1,4,4)))</f>
        <v/>
      </c>
      <c r="P618" s="66"/>
      <c r="Q618" s="177" t="str">
        <f ca="1">IF(P618="","", INDIRECT("base!"&amp;ADDRESS(MATCH(CONCATENATE(N618,"|",P618),base!$G$2:'base'!$G$1817,0)+1,6,4)))</f>
        <v/>
      </c>
      <c r="R618" s="66" t="s">
        <v>3691</v>
      </c>
    </row>
    <row r="619" spans="1:18" ht="25.5" x14ac:dyDescent="0.25">
      <c r="A619" s="164">
        <v>1</v>
      </c>
      <c r="B619" s="176">
        <f>IF(AND(G619&lt;&gt;"",H619&gt;0,I619&lt;&gt;"",J619&lt;&gt;0,K619&lt;&gt;0),COUNT($B$11:B618)+1,"")</f>
        <v>608</v>
      </c>
      <c r="C619" s="188" t="s">
        <v>5307</v>
      </c>
      <c r="D619" s="197" t="s">
        <v>3776</v>
      </c>
      <c r="E619" s="197">
        <v>92909</v>
      </c>
      <c r="F619" s="179">
        <v>45543</v>
      </c>
      <c r="G619" s="189" t="s">
        <v>5308</v>
      </c>
      <c r="H619" s="180">
        <v>2</v>
      </c>
      <c r="I619" s="186" t="s">
        <v>3701</v>
      </c>
      <c r="J619" s="181">
        <v>82.7</v>
      </c>
      <c r="K619" s="154">
        <f t="shared" si="9"/>
        <v>165.4</v>
      </c>
      <c r="L619" s="146">
        <v>0.15579999999999999</v>
      </c>
      <c r="M619" s="146">
        <v>1.1288</v>
      </c>
      <c r="N619" s="72"/>
      <c r="O619" s="177" t="str">
        <f ca="1">IF(N619="","", INDIRECT("base!"&amp;ADDRESS(MATCH(N619,base!$C$2:'base'!$C$133,0)+1,4,4)))</f>
        <v/>
      </c>
      <c r="P619" s="66"/>
      <c r="Q619" s="177" t="str">
        <f ca="1">IF(P619="","", INDIRECT("base!"&amp;ADDRESS(MATCH(CONCATENATE(N619,"|",P619),base!$G$2:'base'!$G$1817,0)+1,6,4)))</f>
        <v/>
      </c>
      <c r="R619" s="66" t="s">
        <v>3691</v>
      </c>
    </row>
    <row r="620" spans="1:18" ht="38.25" x14ac:dyDescent="0.25">
      <c r="A620" s="164">
        <v>1</v>
      </c>
      <c r="B620" s="176">
        <f>IF(AND(G620&lt;&gt;"",H620&gt;0,I620&lt;&gt;"",J620&lt;&gt;0,K620&lt;&gt;0),COUNT($B$11:B619)+1,"")</f>
        <v>609</v>
      </c>
      <c r="C620" s="188" t="s">
        <v>5309</v>
      </c>
      <c r="D620" s="197" t="s">
        <v>3776</v>
      </c>
      <c r="E620" s="197">
        <v>92369</v>
      </c>
      <c r="F620" s="179">
        <v>45544</v>
      </c>
      <c r="G620" s="189" t="s">
        <v>5310</v>
      </c>
      <c r="H620" s="180">
        <v>16</v>
      </c>
      <c r="I620" s="186" t="s">
        <v>3701</v>
      </c>
      <c r="J620" s="181">
        <v>42.91</v>
      </c>
      <c r="K620" s="154">
        <f t="shared" si="9"/>
        <v>686.56</v>
      </c>
      <c r="L620" s="146">
        <v>0.15579999999999999</v>
      </c>
      <c r="M620" s="146">
        <v>1.1288</v>
      </c>
      <c r="N620" s="72"/>
      <c r="O620" s="177" t="str">
        <f ca="1">IF(N620="","", INDIRECT("base!"&amp;ADDRESS(MATCH(N620,base!$C$2:'base'!$C$133,0)+1,4,4)))</f>
        <v/>
      </c>
      <c r="P620" s="66"/>
      <c r="Q620" s="177" t="str">
        <f ca="1">IF(P620="","", INDIRECT("base!"&amp;ADDRESS(MATCH(CONCATENATE(N620,"|",P620),base!$G$2:'base'!$G$1817,0)+1,6,4)))</f>
        <v/>
      </c>
      <c r="R620" s="66" t="s">
        <v>3691</v>
      </c>
    </row>
    <row r="621" spans="1:18" ht="38.25" x14ac:dyDescent="0.25">
      <c r="A621" s="164">
        <v>1</v>
      </c>
      <c r="B621" s="176">
        <f>IF(AND(G621&lt;&gt;"",H621&gt;0,I621&lt;&gt;"",J621&lt;&gt;0,K621&lt;&gt;0),COUNT($B$11:B620)+1,"")</f>
        <v>610</v>
      </c>
      <c r="C621" s="188" t="s">
        <v>5311</v>
      </c>
      <c r="D621" s="199" t="s">
        <v>4032</v>
      </c>
      <c r="E621" s="197">
        <v>56116</v>
      </c>
      <c r="F621" s="179">
        <v>45545</v>
      </c>
      <c r="G621" s="189" t="s">
        <v>5312</v>
      </c>
      <c r="H621" s="180">
        <v>2</v>
      </c>
      <c r="I621" s="186" t="s">
        <v>3701</v>
      </c>
      <c r="J621" s="181">
        <v>39.69</v>
      </c>
      <c r="K621" s="154">
        <f t="shared" si="9"/>
        <v>79.38</v>
      </c>
      <c r="L621" s="146">
        <v>0.15579999999999999</v>
      </c>
      <c r="M621" s="146">
        <v>1.1288</v>
      </c>
      <c r="N621" s="72"/>
      <c r="O621" s="177" t="str">
        <f ca="1">IF(N621="","", INDIRECT("base!"&amp;ADDRESS(MATCH(N621,base!$C$2:'base'!$C$133,0)+1,4,4)))</f>
        <v/>
      </c>
      <c r="P621" s="66"/>
      <c r="Q621" s="177" t="str">
        <f ca="1">IF(P621="","", INDIRECT("base!"&amp;ADDRESS(MATCH(CONCATENATE(N621,"|",P621),base!$G$2:'base'!$G$1817,0)+1,6,4)))</f>
        <v/>
      </c>
      <c r="R621" s="66" t="s">
        <v>3691</v>
      </c>
    </row>
    <row r="622" spans="1:18" ht="38.25" x14ac:dyDescent="0.25">
      <c r="A622" s="164">
        <v>1</v>
      </c>
      <c r="B622" s="176">
        <f>IF(AND(G622&lt;&gt;"",H622&gt;0,I622&lt;&gt;"",J622&lt;&gt;0,K622&lt;&gt;0),COUNT($B$11:B621)+1,"")</f>
        <v>611</v>
      </c>
      <c r="C622" s="188" t="s">
        <v>5313</v>
      </c>
      <c r="D622" s="197" t="s">
        <v>3776</v>
      </c>
      <c r="E622" s="197">
        <v>92373</v>
      </c>
      <c r="F622" s="179">
        <v>45546</v>
      </c>
      <c r="G622" s="189" t="s">
        <v>5314</v>
      </c>
      <c r="H622" s="180">
        <v>4</v>
      </c>
      <c r="I622" s="186" t="s">
        <v>3701</v>
      </c>
      <c r="J622" s="181">
        <v>60.81</v>
      </c>
      <c r="K622" s="154">
        <f t="shared" si="9"/>
        <v>243.24</v>
      </c>
      <c r="L622" s="146">
        <v>0.15579999999999999</v>
      </c>
      <c r="M622" s="146">
        <v>1.1288</v>
      </c>
      <c r="N622" s="72"/>
      <c r="O622" s="177" t="str">
        <f ca="1">IF(N622="","", INDIRECT("base!"&amp;ADDRESS(MATCH(N622,base!$C$2:'base'!$C$133,0)+1,4,4)))</f>
        <v/>
      </c>
      <c r="P622" s="66"/>
      <c r="Q622" s="177" t="str">
        <f ca="1">IF(P622="","", INDIRECT("base!"&amp;ADDRESS(MATCH(CONCATENATE(N622,"|",P622),base!$G$2:'base'!$G$1817,0)+1,6,4)))</f>
        <v/>
      </c>
      <c r="R622" s="66" t="s">
        <v>3691</v>
      </c>
    </row>
    <row r="623" spans="1:18" ht="38.25" x14ac:dyDescent="0.25">
      <c r="A623" s="164">
        <v>1</v>
      </c>
      <c r="B623" s="176">
        <f>IF(AND(G623&lt;&gt;"",H623&gt;0,I623&lt;&gt;"",J623&lt;&gt;0,K623&lt;&gt;0),COUNT($B$11:B622)+1,"")</f>
        <v>612</v>
      </c>
      <c r="C623" s="188" t="s">
        <v>5315</v>
      </c>
      <c r="D623" s="197" t="s">
        <v>3776</v>
      </c>
      <c r="E623" s="197">
        <v>92375</v>
      </c>
      <c r="F623" s="179">
        <v>45547</v>
      </c>
      <c r="G623" s="189" t="s">
        <v>5316</v>
      </c>
      <c r="H623" s="180">
        <v>3</v>
      </c>
      <c r="I623" s="186" t="s">
        <v>3701</v>
      </c>
      <c r="J623" s="181">
        <v>78.44</v>
      </c>
      <c r="K623" s="154">
        <f t="shared" si="9"/>
        <v>235.32</v>
      </c>
      <c r="L623" s="146">
        <v>0.15579999999999999</v>
      </c>
      <c r="M623" s="146">
        <v>1.1288</v>
      </c>
      <c r="N623" s="72"/>
      <c r="O623" s="177" t="str">
        <f ca="1">IF(N623="","", INDIRECT("base!"&amp;ADDRESS(MATCH(N623,base!$C$2:'base'!$C$133,0)+1,4,4)))</f>
        <v/>
      </c>
      <c r="P623" s="66"/>
      <c r="Q623" s="177" t="str">
        <f ca="1">IF(P623="","", INDIRECT("base!"&amp;ADDRESS(MATCH(CONCATENATE(N623,"|",P623),base!$G$2:'base'!$G$1817,0)+1,6,4)))</f>
        <v/>
      </c>
      <c r="R623" s="66" t="s">
        <v>3691</v>
      </c>
    </row>
    <row r="624" spans="1:18" ht="38.25" x14ac:dyDescent="0.25">
      <c r="A624" s="164">
        <v>1</v>
      </c>
      <c r="B624" s="176">
        <f>IF(AND(G624&lt;&gt;"",H624&gt;0,I624&lt;&gt;"",J624&lt;&gt;0,K624&lt;&gt;0),COUNT($B$11:B623)+1,"")</f>
        <v>613</v>
      </c>
      <c r="C624" s="188" t="s">
        <v>5317</v>
      </c>
      <c r="D624" s="197" t="s">
        <v>3776</v>
      </c>
      <c r="E624" s="197">
        <v>92692</v>
      </c>
      <c r="F624" s="179">
        <v>45536</v>
      </c>
      <c r="G624" s="189" t="s">
        <v>5318</v>
      </c>
      <c r="H624" s="180">
        <v>5</v>
      </c>
      <c r="I624" s="186" t="s">
        <v>3701</v>
      </c>
      <c r="J624" s="181">
        <v>16.95</v>
      </c>
      <c r="K624" s="154">
        <f t="shared" si="9"/>
        <v>84.75</v>
      </c>
      <c r="L624" s="146">
        <v>0.15579999999999999</v>
      </c>
      <c r="M624" s="146">
        <v>1.1288</v>
      </c>
      <c r="N624" s="72"/>
      <c r="O624" s="177" t="str">
        <f ca="1">IF(N624="","", INDIRECT("base!"&amp;ADDRESS(MATCH(N624,base!$C$2:'base'!$C$133,0)+1,4,4)))</f>
        <v/>
      </c>
      <c r="P624" s="66"/>
      <c r="Q624" s="177" t="str">
        <f ca="1">IF(P624="","", INDIRECT("base!"&amp;ADDRESS(MATCH(CONCATENATE(N624,"|",P624),base!$G$2:'base'!$G$1817,0)+1,6,4)))</f>
        <v/>
      </c>
      <c r="R624" s="66" t="s">
        <v>3691</v>
      </c>
    </row>
    <row r="625" spans="1:18" x14ac:dyDescent="0.25">
      <c r="A625" s="164">
        <v>1</v>
      </c>
      <c r="B625" s="176">
        <f>IF(AND(G625&lt;&gt;"",H625&gt;0,I625&lt;&gt;"",J625&lt;&gt;0,K625&lt;&gt;0),COUNT($B$11:B624)+1,"")</f>
        <v>614</v>
      </c>
      <c r="C625" s="188" t="s">
        <v>5319</v>
      </c>
      <c r="D625" s="199" t="s">
        <v>4032</v>
      </c>
      <c r="E625" s="197">
        <v>2121</v>
      </c>
      <c r="F625" s="179">
        <v>45537</v>
      </c>
      <c r="G625" s="193" t="s">
        <v>5320</v>
      </c>
      <c r="H625" s="180">
        <v>1</v>
      </c>
      <c r="I625" s="186" t="s">
        <v>3701</v>
      </c>
      <c r="J625" s="181">
        <v>66.44</v>
      </c>
      <c r="K625" s="154">
        <f t="shared" si="9"/>
        <v>66.44</v>
      </c>
      <c r="L625" s="146">
        <v>0.15579999999999999</v>
      </c>
      <c r="M625" s="146">
        <v>1.1288</v>
      </c>
      <c r="N625" s="72"/>
      <c r="O625" s="177" t="str">
        <f ca="1">IF(N625="","", INDIRECT("base!"&amp;ADDRESS(MATCH(N625,base!$C$2:'base'!$C$133,0)+1,4,4)))</f>
        <v/>
      </c>
      <c r="P625" s="66"/>
      <c r="Q625" s="177" t="str">
        <f ca="1">IF(P625="","", INDIRECT("base!"&amp;ADDRESS(MATCH(CONCATENATE(N625,"|",P625),base!$G$2:'base'!$G$1817,0)+1,6,4)))</f>
        <v/>
      </c>
      <c r="R625" s="66" t="s">
        <v>3691</v>
      </c>
    </row>
    <row r="626" spans="1:18" x14ac:dyDescent="0.25">
      <c r="A626" s="164">
        <v>1</v>
      </c>
      <c r="B626" s="176">
        <f>IF(AND(G626&lt;&gt;"",H626&gt;0,I626&lt;&gt;"",J626&lt;&gt;0,K626&lt;&gt;0),COUNT($B$11:B625)+1,"")</f>
        <v>615</v>
      </c>
      <c r="C626" s="188" t="s">
        <v>5321</v>
      </c>
      <c r="D626" s="199" t="s">
        <v>4032</v>
      </c>
      <c r="E626" s="197">
        <v>3730</v>
      </c>
      <c r="F626" s="179">
        <v>45538</v>
      </c>
      <c r="G626" s="193" t="s">
        <v>5322</v>
      </c>
      <c r="H626" s="180">
        <v>3</v>
      </c>
      <c r="I626" s="186" t="s">
        <v>3701</v>
      </c>
      <c r="J626" s="181">
        <v>33.22</v>
      </c>
      <c r="K626" s="154">
        <f t="shared" ref="K626:K689" si="10">IFERROR(IF(H626*J626&lt;&gt;0,ROUND(ROUND(H626,4)*ROUND(J626,4),2),""),"")</f>
        <v>99.66</v>
      </c>
      <c r="L626" s="146">
        <v>0.15579999999999999</v>
      </c>
      <c r="M626" s="146">
        <v>1.1288</v>
      </c>
      <c r="N626" s="72"/>
      <c r="O626" s="177" t="str">
        <f ca="1">IF(N626="","", INDIRECT("base!"&amp;ADDRESS(MATCH(N626,base!$C$2:'base'!$C$133,0)+1,4,4)))</f>
        <v/>
      </c>
      <c r="P626" s="66"/>
      <c r="Q626" s="177" t="str">
        <f ca="1">IF(P626="","", INDIRECT("base!"&amp;ADDRESS(MATCH(CONCATENATE(N626,"|",P626),base!$G$2:'base'!$G$1817,0)+1,6,4)))</f>
        <v/>
      </c>
      <c r="R626" s="66" t="s">
        <v>3691</v>
      </c>
    </row>
    <row r="627" spans="1:18" ht="38.25" x14ac:dyDescent="0.25">
      <c r="A627" s="164">
        <v>1</v>
      </c>
      <c r="B627" s="176">
        <f>IF(AND(G627&lt;&gt;"",H627&gt;0,I627&lt;&gt;"",J627&lt;&gt;0,K627&lt;&gt;0),COUNT($B$11:B626)+1,"")</f>
        <v>616</v>
      </c>
      <c r="C627" s="188" t="s">
        <v>5323</v>
      </c>
      <c r="D627" s="197" t="s">
        <v>3776</v>
      </c>
      <c r="E627" s="197">
        <v>92904</v>
      </c>
      <c r="F627" s="179">
        <v>45539</v>
      </c>
      <c r="G627" s="189" t="s">
        <v>5324</v>
      </c>
      <c r="H627" s="180">
        <v>1</v>
      </c>
      <c r="I627" s="186" t="s">
        <v>3701</v>
      </c>
      <c r="J627" s="181">
        <v>37.29</v>
      </c>
      <c r="K627" s="154">
        <f t="shared" si="10"/>
        <v>37.29</v>
      </c>
      <c r="L627" s="146">
        <v>0.15579999999999999</v>
      </c>
      <c r="M627" s="146">
        <v>1.1288</v>
      </c>
      <c r="N627" s="72"/>
      <c r="O627" s="177" t="str">
        <f ca="1">IF(N627="","", INDIRECT("base!"&amp;ADDRESS(MATCH(N627,base!$C$2:'base'!$C$133,0)+1,4,4)))</f>
        <v/>
      </c>
      <c r="P627" s="66"/>
      <c r="Q627" s="177" t="str">
        <f ca="1">IF(P627="","", INDIRECT("base!"&amp;ADDRESS(MATCH(CONCATENATE(N627,"|",P627),base!$G$2:'base'!$G$1817,0)+1,6,4)))</f>
        <v/>
      </c>
      <c r="R627" s="66" t="s">
        <v>3691</v>
      </c>
    </row>
    <row r="628" spans="1:18" ht="38.25" x14ac:dyDescent="0.25">
      <c r="A628" s="164">
        <v>1</v>
      </c>
      <c r="B628" s="176">
        <f>IF(AND(G628&lt;&gt;"",H628&gt;0,I628&lt;&gt;"",J628&lt;&gt;0,K628&lt;&gt;0),COUNT($B$11:B627)+1,"")</f>
        <v>617</v>
      </c>
      <c r="C628" s="188" t="s">
        <v>5325</v>
      </c>
      <c r="D628" s="197" t="s">
        <v>3776</v>
      </c>
      <c r="E628" s="197">
        <v>92892</v>
      </c>
      <c r="F628" s="179">
        <v>45540</v>
      </c>
      <c r="G628" s="189" t="s">
        <v>5326</v>
      </c>
      <c r="H628" s="180">
        <v>5</v>
      </c>
      <c r="I628" s="186" t="s">
        <v>3701</v>
      </c>
      <c r="J628" s="181">
        <v>66.599999999999994</v>
      </c>
      <c r="K628" s="154">
        <f t="shared" si="10"/>
        <v>333</v>
      </c>
      <c r="L628" s="146">
        <v>0.15579999999999999</v>
      </c>
      <c r="M628" s="146">
        <v>1.1288</v>
      </c>
      <c r="N628" s="72"/>
      <c r="O628" s="177" t="str">
        <f ca="1">IF(N628="","", INDIRECT("base!"&amp;ADDRESS(MATCH(N628,base!$C$2:'base'!$C$133,0)+1,4,4)))</f>
        <v/>
      </c>
      <c r="P628" s="66"/>
      <c r="Q628" s="177" t="str">
        <f ca="1">IF(P628="","", INDIRECT("base!"&amp;ADDRESS(MATCH(CONCATENATE(N628,"|",P628),base!$G$2:'base'!$G$1817,0)+1,6,4)))</f>
        <v/>
      </c>
      <c r="R628" s="66" t="s">
        <v>3691</v>
      </c>
    </row>
    <row r="629" spans="1:18" ht="38.25" x14ac:dyDescent="0.25">
      <c r="A629" s="164">
        <v>1</v>
      </c>
      <c r="B629" s="176">
        <f>IF(AND(G629&lt;&gt;"",H629&gt;0,I629&lt;&gt;"",J629&lt;&gt;0,K629&lt;&gt;0),COUNT($B$11:B628)+1,"")</f>
        <v>618</v>
      </c>
      <c r="C629" s="188" t="s">
        <v>5327</v>
      </c>
      <c r="D629" s="197" t="s">
        <v>3776</v>
      </c>
      <c r="E629" s="197">
        <v>92894</v>
      </c>
      <c r="F629" s="179">
        <v>45541</v>
      </c>
      <c r="G629" s="189" t="s">
        <v>5328</v>
      </c>
      <c r="H629" s="180">
        <v>2</v>
      </c>
      <c r="I629" s="186" t="s">
        <v>3701</v>
      </c>
      <c r="J629" s="181">
        <v>111.75</v>
      </c>
      <c r="K629" s="154">
        <f t="shared" si="10"/>
        <v>223.5</v>
      </c>
      <c r="L629" s="146">
        <v>0.15579999999999999</v>
      </c>
      <c r="M629" s="146">
        <v>1.1288</v>
      </c>
      <c r="N629" s="72"/>
      <c r="O629" s="177" t="str">
        <f ca="1">IF(N629="","", INDIRECT("base!"&amp;ADDRESS(MATCH(N629,base!$C$2:'base'!$C$133,0)+1,4,4)))</f>
        <v/>
      </c>
      <c r="P629" s="66"/>
      <c r="Q629" s="177" t="str">
        <f ca="1">IF(P629="","", INDIRECT("base!"&amp;ADDRESS(MATCH(CONCATENATE(N629,"|",P629),base!$G$2:'base'!$G$1817,0)+1,6,4)))</f>
        <v/>
      </c>
      <c r="R629" s="66" t="s">
        <v>3691</v>
      </c>
    </row>
    <row r="630" spans="1:18" ht="38.25" x14ac:dyDescent="0.25">
      <c r="A630" s="164">
        <v>1</v>
      </c>
      <c r="B630" s="176">
        <f>IF(AND(G630&lt;&gt;"",H630&gt;0,I630&lt;&gt;"",J630&lt;&gt;0,K630&lt;&gt;0),COUNT($B$11:B629)+1,"")</f>
        <v>619</v>
      </c>
      <c r="C630" s="188" t="s">
        <v>5329</v>
      </c>
      <c r="D630" s="197" t="s">
        <v>3776</v>
      </c>
      <c r="E630" s="197">
        <v>92895</v>
      </c>
      <c r="F630" s="179">
        <v>45542</v>
      </c>
      <c r="G630" s="189" t="s">
        <v>5330</v>
      </c>
      <c r="H630" s="180">
        <v>2</v>
      </c>
      <c r="I630" s="186" t="s">
        <v>3701</v>
      </c>
      <c r="J630" s="181">
        <v>151.24</v>
      </c>
      <c r="K630" s="154">
        <f t="shared" si="10"/>
        <v>302.48</v>
      </c>
      <c r="L630" s="146">
        <v>0.15579999999999999</v>
      </c>
      <c r="M630" s="146">
        <v>1.1288</v>
      </c>
      <c r="N630" s="72"/>
      <c r="O630" s="177" t="str">
        <f ca="1">IF(N630="","", INDIRECT("base!"&amp;ADDRESS(MATCH(N630,base!$C$2:'base'!$C$133,0)+1,4,4)))</f>
        <v/>
      </c>
      <c r="P630" s="66"/>
      <c r="Q630" s="177" t="str">
        <f ca="1">IF(P630="","", INDIRECT("base!"&amp;ADDRESS(MATCH(CONCATENATE(N630,"|",P630),base!$G$2:'base'!$G$1817,0)+1,6,4)))</f>
        <v/>
      </c>
      <c r="R630" s="66" t="s">
        <v>3691</v>
      </c>
    </row>
    <row r="631" spans="1:18" x14ac:dyDescent="0.25">
      <c r="A631" s="164">
        <v>1</v>
      </c>
      <c r="B631" s="176">
        <f>IF(AND(G631&lt;&gt;"",H631&gt;0,I631&lt;&gt;"",J631&lt;&gt;0,K631&lt;&gt;0),COUNT($B$11:B630)+1,"")</f>
        <v>620</v>
      </c>
      <c r="C631" s="188" t="s">
        <v>5331</v>
      </c>
      <c r="D631" s="199" t="s">
        <v>4032</v>
      </c>
      <c r="E631" s="197">
        <v>3051</v>
      </c>
      <c r="F631" s="179">
        <v>45543</v>
      </c>
      <c r="G631" s="189" t="s">
        <v>5247</v>
      </c>
      <c r="H631" s="180">
        <v>4</v>
      </c>
      <c r="I631" s="186" t="s">
        <v>3701</v>
      </c>
      <c r="J631" s="181">
        <v>66.8</v>
      </c>
      <c r="K631" s="154">
        <f t="shared" si="10"/>
        <v>267.2</v>
      </c>
      <c r="L631" s="146">
        <v>0.15579999999999999</v>
      </c>
      <c r="M631" s="146">
        <v>1.1288</v>
      </c>
      <c r="N631" s="72"/>
      <c r="O631" s="177" t="str">
        <f ca="1">IF(N631="","", INDIRECT("base!"&amp;ADDRESS(MATCH(N631,base!$C$2:'base'!$C$133,0)+1,4,4)))</f>
        <v/>
      </c>
      <c r="P631" s="66"/>
      <c r="Q631" s="177" t="str">
        <f ca="1">IF(P631="","", INDIRECT("base!"&amp;ADDRESS(MATCH(CONCATENATE(N631,"|",P631),base!$G$2:'base'!$G$1817,0)+1,6,4)))</f>
        <v/>
      </c>
      <c r="R631" s="66" t="s">
        <v>3691</v>
      </c>
    </row>
    <row r="632" spans="1:18" x14ac:dyDescent="0.25">
      <c r="A632" s="164">
        <v>1</v>
      </c>
      <c r="B632" s="176">
        <f>IF(AND(G632&lt;&gt;"",H632&gt;0,I632&lt;&gt;"",J632&lt;&gt;0,K632&lt;&gt;0),COUNT($B$11:B631)+1,"")</f>
        <v>621</v>
      </c>
      <c r="C632" s="188" t="s">
        <v>5332</v>
      </c>
      <c r="D632" s="199" t="s">
        <v>4032</v>
      </c>
      <c r="E632" s="197">
        <v>3503</v>
      </c>
      <c r="F632" s="179">
        <v>45544</v>
      </c>
      <c r="G632" s="189" t="s">
        <v>5249</v>
      </c>
      <c r="H632" s="180">
        <v>1</v>
      </c>
      <c r="I632" s="186" t="s">
        <v>3701</v>
      </c>
      <c r="J632" s="181">
        <v>27.02</v>
      </c>
      <c r="K632" s="154">
        <f t="shared" si="10"/>
        <v>27.02</v>
      </c>
      <c r="L632" s="146">
        <v>0.15579999999999999</v>
      </c>
      <c r="M632" s="146">
        <v>1.1288</v>
      </c>
      <c r="N632" s="72"/>
      <c r="O632" s="177" t="str">
        <f ca="1">IF(N632="","", INDIRECT("base!"&amp;ADDRESS(MATCH(N632,base!$C$2:'base'!$C$133,0)+1,4,4)))</f>
        <v/>
      </c>
      <c r="P632" s="66"/>
      <c r="Q632" s="177" t="str">
        <f ca="1">IF(P632="","", INDIRECT("base!"&amp;ADDRESS(MATCH(CONCATENATE(N632,"|",P632),base!$G$2:'base'!$G$1817,0)+1,6,4)))</f>
        <v/>
      </c>
      <c r="R632" s="66" t="s">
        <v>3691</v>
      </c>
    </row>
    <row r="633" spans="1:18" ht="25.5" x14ac:dyDescent="0.25">
      <c r="A633" s="164">
        <v>1</v>
      </c>
      <c r="B633" s="176">
        <f>IF(AND(G633&lt;&gt;"",H633&gt;0,I633&lt;&gt;"",J633&lt;&gt;0,K633&lt;&gt;0),COUNT($B$11:B632)+1,"")</f>
        <v>622</v>
      </c>
      <c r="C633" s="188" t="s">
        <v>5333</v>
      </c>
      <c r="D633" s="197" t="s">
        <v>3800</v>
      </c>
      <c r="E633" s="197">
        <v>10004003</v>
      </c>
      <c r="F633" s="179">
        <v>45545</v>
      </c>
      <c r="G633" s="189" t="s">
        <v>5334</v>
      </c>
      <c r="H633" s="180">
        <v>4</v>
      </c>
      <c r="I633" s="196" t="s">
        <v>3694</v>
      </c>
      <c r="J633" s="181">
        <v>119.07</v>
      </c>
      <c r="K633" s="154">
        <f t="shared" si="10"/>
        <v>476.28</v>
      </c>
      <c r="L633" s="146">
        <v>0.15579999999999999</v>
      </c>
      <c r="M633" s="146">
        <v>1.1288</v>
      </c>
      <c r="N633" s="72"/>
      <c r="O633" s="177" t="str">
        <f ca="1">IF(N633="","", INDIRECT("base!"&amp;ADDRESS(MATCH(N633,base!$C$2:'base'!$C$133,0)+1,4,4)))</f>
        <v/>
      </c>
      <c r="P633" s="66"/>
      <c r="Q633" s="177" t="str">
        <f ca="1">IF(P633="","", INDIRECT("base!"&amp;ADDRESS(MATCH(CONCATENATE(N633,"|",P633),base!$G$2:'base'!$G$1817,0)+1,6,4)))</f>
        <v/>
      </c>
      <c r="R633" s="66" t="s">
        <v>3691</v>
      </c>
    </row>
    <row r="634" spans="1:18" ht="25.5" x14ac:dyDescent="0.25">
      <c r="A634" s="164">
        <v>1</v>
      </c>
      <c r="B634" s="176">
        <f>IF(AND(G634&lt;&gt;"",H634&gt;0,I634&lt;&gt;"",J634&lt;&gt;0,K634&lt;&gt;0),COUNT($B$11:B633)+1,"")</f>
        <v>623</v>
      </c>
      <c r="C634" s="188" t="s">
        <v>5335</v>
      </c>
      <c r="D634" s="197" t="s">
        <v>3800</v>
      </c>
      <c r="E634" s="197">
        <v>10004004</v>
      </c>
      <c r="F634" s="179">
        <v>45546</v>
      </c>
      <c r="G634" s="189" t="s">
        <v>5336</v>
      </c>
      <c r="H634" s="180">
        <v>1.5</v>
      </c>
      <c r="I634" s="196" t="s">
        <v>3694</v>
      </c>
      <c r="J634" s="181">
        <v>139.21</v>
      </c>
      <c r="K634" s="154">
        <f t="shared" si="10"/>
        <v>208.82</v>
      </c>
      <c r="L634" s="146">
        <v>0.15579999999999999</v>
      </c>
      <c r="M634" s="146">
        <v>1.1288</v>
      </c>
      <c r="N634" s="72"/>
      <c r="O634" s="177" t="str">
        <f ca="1">IF(N634="","", INDIRECT("base!"&amp;ADDRESS(MATCH(N634,base!$C$2:'base'!$C$133,0)+1,4,4)))</f>
        <v/>
      </c>
      <c r="P634" s="66"/>
      <c r="Q634" s="177" t="str">
        <f ca="1">IF(P634="","", INDIRECT("base!"&amp;ADDRESS(MATCH(CONCATENATE(N634,"|",P634),base!$G$2:'base'!$G$1817,0)+1,6,4)))</f>
        <v/>
      </c>
      <c r="R634" s="66" t="s">
        <v>3691</v>
      </c>
    </row>
    <row r="635" spans="1:18" ht="25.5" x14ac:dyDescent="0.25">
      <c r="A635" s="164">
        <v>1</v>
      </c>
      <c r="B635" s="176">
        <f>IF(AND(G635&lt;&gt;"",H635&gt;0,I635&lt;&gt;"",J635&lt;&gt;0,K635&lt;&gt;0),COUNT($B$11:B634)+1,"")</f>
        <v>624</v>
      </c>
      <c r="C635" s="188" t="s">
        <v>5337</v>
      </c>
      <c r="D635" s="197" t="s">
        <v>3800</v>
      </c>
      <c r="E635" s="197">
        <v>10004006</v>
      </c>
      <c r="F635" s="179">
        <v>45547</v>
      </c>
      <c r="G635" s="189" t="s">
        <v>5338</v>
      </c>
      <c r="H635" s="180">
        <v>0.5</v>
      </c>
      <c r="I635" s="196" t="s">
        <v>3694</v>
      </c>
      <c r="J635" s="181">
        <v>196.92</v>
      </c>
      <c r="K635" s="154">
        <f t="shared" si="10"/>
        <v>98.46</v>
      </c>
      <c r="L635" s="146">
        <v>0.15579999999999999</v>
      </c>
      <c r="M635" s="146">
        <v>1.1288</v>
      </c>
      <c r="N635" s="72"/>
      <c r="O635" s="177" t="str">
        <f ca="1">IF(N635="","", INDIRECT("base!"&amp;ADDRESS(MATCH(N635,base!$C$2:'base'!$C$133,0)+1,4,4)))</f>
        <v/>
      </c>
      <c r="P635" s="66"/>
      <c r="Q635" s="177" t="str">
        <f ca="1">IF(P635="","", INDIRECT("base!"&amp;ADDRESS(MATCH(CONCATENATE(N635,"|",P635),base!$G$2:'base'!$G$1817,0)+1,6,4)))</f>
        <v/>
      </c>
      <c r="R635" s="66" t="s">
        <v>3691</v>
      </c>
    </row>
    <row r="636" spans="1:18" ht="25.5" x14ac:dyDescent="0.25">
      <c r="A636" s="164">
        <v>1</v>
      </c>
      <c r="B636" s="176">
        <f>IF(AND(G636&lt;&gt;"",H636&gt;0,I636&lt;&gt;"",J636&lt;&gt;0,K636&lt;&gt;0),COUNT($B$11:B635)+1,"")</f>
        <v>625</v>
      </c>
      <c r="C636" s="188" t="s">
        <v>5339</v>
      </c>
      <c r="D636" s="197" t="s">
        <v>3800</v>
      </c>
      <c r="E636" s="199">
        <v>100802</v>
      </c>
      <c r="F636" s="179">
        <v>45536</v>
      </c>
      <c r="G636" s="198" t="s">
        <v>5340</v>
      </c>
      <c r="H636" s="180">
        <v>123.60000000000001</v>
      </c>
      <c r="I636" s="196" t="s">
        <v>3694</v>
      </c>
      <c r="J636" s="181">
        <v>278.08</v>
      </c>
      <c r="K636" s="154">
        <f t="shared" si="10"/>
        <v>34370.69</v>
      </c>
      <c r="L636" s="146">
        <v>0.15579999999999999</v>
      </c>
      <c r="M636" s="146">
        <v>1.1288</v>
      </c>
      <c r="N636" s="72"/>
      <c r="O636" s="177" t="str">
        <f ca="1">IF(N636="","", INDIRECT("base!"&amp;ADDRESS(MATCH(N636,base!$C$2:'base'!$C$133,0)+1,4,4)))</f>
        <v/>
      </c>
      <c r="P636" s="66"/>
      <c r="Q636" s="177" t="str">
        <f ca="1">IF(P636="","", INDIRECT("base!"&amp;ADDRESS(MATCH(CONCATENATE(N636,"|",P636),base!$G$2:'base'!$G$1817,0)+1,6,4)))</f>
        <v/>
      </c>
      <c r="R636" s="66" t="s">
        <v>3691</v>
      </c>
    </row>
    <row r="637" spans="1:18" ht="25.5" x14ac:dyDescent="0.25">
      <c r="A637" s="164">
        <v>1</v>
      </c>
      <c r="B637" s="176">
        <f>IF(AND(G637&lt;&gt;"",H637&gt;0,I637&lt;&gt;"",J637&lt;&gt;0,K637&lt;&gt;0),COUNT($B$11:B636)+1,"")</f>
        <v>626</v>
      </c>
      <c r="C637" s="188" t="s">
        <v>5341</v>
      </c>
      <c r="D637" s="197" t="s">
        <v>3800</v>
      </c>
      <c r="E637" s="197">
        <v>100803</v>
      </c>
      <c r="F637" s="179">
        <v>45537</v>
      </c>
      <c r="G637" s="189" t="s">
        <v>5342</v>
      </c>
      <c r="H637" s="180">
        <v>7.5</v>
      </c>
      <c r="I637" s="196" t="s">
        <v>3694</v>
      </c>
      <c r="J637" s="181">
        <v>309.02999999999997</v>
      </c>
      <c r="K637" s="154">
        <f t="shared" si="10"/>
        <v>2317.73</v>
      </c>
      <c r="L637" s="146">
        <v>0.15579999999999999</v>
      </c>
      <c r="M637" s="146">
        <v>1.1288</v>
      </c>
      <c r="N637" s="72"/>
      <c r="O637" s="177" t="str">
        <f ca="1">IF(N637="","", INDIRECT("base!"&amp;ADDRESS(MATCH(N637,base!$C$2:'base'!$C$133,0)+1,4,4)))</f>
        <v/>
      </c>
      <c r="P637" s="66"/>
      <c r="Q637" s="177" t="str">
        <f ca="1">IF(P637="","", INDIRECT("base!"&amp;ADDRESS(MATCH(CONCATENATE(N637,"|",P637),base!$G$2:'base'!$G$1817,0)+1,6,4)))</f>
        <v/>
      </c>
      <c r="R637" s="66" t="s">
        <v>3691</v>
      </c>
    </row>
    <row r="638" spans="1:18" ht="25.5" x14ac:dyDescent="0.25">
      <c r="A638" s="164">
        <v>1</v>
      </c>
      <c r="B638" s="176">
        <f>IF(AND(G638&lt;&gt;"",H638&gt;0,I638&lt;&gt;"",J638&lt;&gt;0,K638&lt;&gt;0),COUNT($B$11:B637)+1,"")</f>
        <v>627</v>
      </c>
      <c r="C638" s="188" t="s">
        <v>5343</v>
      </c>
      <c r="D638" s="197" t="s">
        <v>3800</v>
      </c>
      <c r="E638" s="197" t="s">
        <v>5344</v>
      </c>
      <c r="F638" s="179">
        <v>45538</v>
      </c>
      <c r="G638" s="189" t="s">
        <v>5345</v>
      </c>
      <c r="H638" s="180">
        <v>1</v>
      </c>
      <c r="I638" s="186" t="s">
        <v>3701</v>
      </c>
      <c r="J638" s="181">
        <v>511.24</v>
      </c>
      <c r="K638" s="154">
        <f t="shared" si="10"/>
        <v>511.24</v>
      </c>
      <c r="L638" s="146">
        <v>0.15579999999999999</v>
      </c>
      <c r="M638" s="146">
        <v>1.1288</v>
      </c>
      <c r="N638" s="72"/>
      <c r="O638" s="177" t="str">
        <f ca="1">IF(N638="","", INDIRECT("base!"&amp;ADDRESS(MATCH(N638,base!$C$2:'base'!$C$133,0)+1,4,4)))</f>
        <v/>
      </c>
      <c r="P638" s="66"/>
      <c r="Q638" s="177" t="str">
        <f ca="1">IF(P638="","", INDIRECT("base!"&amp;ADDRESS(MATCH(CONCATENATE(N638,"|",P638),base!$G$2:'base'!$G$1817,0)+1,6,4)))</f>
        <v/>
      </c>
      <c r="R638" s="66" t="s">
        <v>3691</v>
      </c>
    </row>
    <row r="639" spans="1:18" ht="25.5" x14ac:dyDescent="0.25">
      <c r="A639" s="164">
        <v>1</v>
      </c>
      <c r="B639" s="176">
        <f>IF(AND(G639&lt;&gt;"",H639&gt;0,I639&lt;&gt;"",J639&lt;&gt;0,K639&lt;&gt;0),COUNT($B$11:B638)+1,"")</f>
        <v>628</v>
      </c>
      <c r="C639" s="188" t="s">
        <v>5346</v>
      </c>
      <c r="D639" s="197" t="s">
        <v>3800</v>
      </c>
      <c r="E639" s="197">
        <v>160658</v>
      </c>
      <c r="F639" s="179">
        <v>45539</v>
      </c>
      <c r="G639" s="193" t="s">
        <v>5347</v>
      </c>
      <c r="H639" s="180">
        <v>2</v>
      </c>
      <c r="I639" s="186" t="s">
        <v>3701</v>
      </c>
      <c r="J639" s="181">
        <v>235.03</v>
      </c>
      <c r="K639" s="154">
        <f t="shared" si="10"/>
        <v>470.06</v>
      </c>
      <c r="L639" s="146">
        <v>0.15579999999999999</v>
      </c>
      <c r="M639" s="146">
        <v>1.1288</v>
      </c>
      <c r="N639" s="72"/>
      <c r="O639" s="177" t="str">
        <f ca="1">IF(N639="","", INDIRECT("base!"&amp;ADDRESS(MATCH(N639,base!$C$2:'base'!$C$133,0)+1,4,4)))</f>
        <v/>
      </c>
      <c r="P639" s="66"/>
      <c r="Q639" s="177" t="str">
        <f ca="1">IF(P639="","", INDIRECT("base!"&amp;ADDRESS(MATCH(CONCATENATE(N639,"|",P639),base!$G$2:'base'!$G$1817,0)+1,6,4)))</f>
        <v/>
      </c>
      <c r="R639" s="66" t="s">
        <v>3691</v>
      </c>
    </row>
    <row r="640" spans="1:18" x14ac:dyDescent="0.25">
      <c r="A640" s="164">
        <v>1</v>
      </c>
      <c r="B640" s="176">
        <f>IF(AND(G640&lt;&gt;"",H640&gt;0,I640&lt;&gt;"",J640&lt;&gt;0,K640&lt;&gt;0),COUNT($B$11:B639)+1,"")</f>
        <v>629</v>
      </c>
      <c r="C640" s="188" t="s">
        <v>5348</v>
      </c>
      <c r="D640" s="188" t="s">
        <v>3792</v>
      </c>
      <c r="E640" s="197">
        <v>9670</v>
      </c>
      <c r="F640" s="179">
        <v>45540</v>
      </c>
      <c r="G640" s="193" t="s">
        <v>5349</v>
      </c>
      <c r="H640" s="180">
        <v>1</v>
      </c>
      <c r="I640" s="186" t="s">
        <v>3701</v>
      </c>
      <c r="J640" s="181">
        <v>238.03</v>
      </c>
      <c r="K640" s="154">
        <f t="shared" si="10"/>
        <v>238.03</v>
      </c>
      <c r="L640" s="146">
        <v>0.15579999999999999</v>
      </c>
      <c r="M640" s="146">
        <v>1.1288</v>
      </c>
      <c r="N640" s="72"/>
      <c r="O640" s="177" t="str">
        <f ca="1">IF(N640="","", INDIRECT("base!"&amp;ADDRESS(MATCH(N640,base!$C$2:'base'!$C$133,0)+1,4,4)))</f>
        <v/>
      </c>
      <c r="P640" s="66"/>
      <c r="Q640" s="177" t="str">
        <f ca="1">IF(P640="","", INDIRECT("base!"&amp;ADDRESS(MATCH(CONCATENATE(N640,"|",P640),base!$G$2:'base'!$G$1817,0)+1,6,4)))</f>
        <v/>
      </c>
      <c r="R640" s="66" t="s">
        <v>3691</v>
      </c>
    </row>
    <row r="641" spans="1:18" x14ac:dyDescent="0.25">
      <c r="A641" s="164">
        <v>1</v>
      </c>
      <c r="B641" s="176">
        <f>IF(AND(G641&lt;&gt;"",H641&gt;0,I641&lt;&gt;"",J641&lt;&gt;0,K641&lt;&gt;0),COUNT($B$11:B640)+1,"")</f>
        <v>630</v>
      </c>
      <c r="C641" s="188" t="s">
        <v>5350</v>
      </c>
      <c r="D641" s="197" t="s">
        <v>3800</v>
      </c>
      <c r="E641" s="197" t="s">
        <v>5351</v>
      </c>
      <c r="F641" s="179">
        <v>45541</v>
      </c>
      <c r="G641" s="193" t="s">
        <v>5352</v>
      </c>
      <c r="H641" s="180">
        <v>1</v>
      </c>
      <c r="I641" s="186" t="s">
        <v>3701</v>
      </c>
      <c r="J641" s="181">
        <v>671.1</v>
      </c>
      <c r="K641" s="154">
        <f t="shared" si="10"/>
        <v>671.1</v>
      </c>
      <c r="L641" s="146">
        <v>0.15579999999999999</v>
      </c>
      <c r="M641" s="146">
        <v>1.1288</v>
      </c>
      <c r="N641" s="72"/>
      <c r="O641" s="177" t="str">
        <f ca="1">IF(N641="","", INDIRECT("base!"&amp;ADDRESS(MATCH(N641,base!$C$2:'base'!$C$133,0)+1,4,4)))</f>
        <v/>
      </c>
      <c r="P641" s="66"/>
      <c r="Q641" s="177" t="str">
        <f ca="1">IF(P641="","", INDIRECT("base!"&amp;ADDRESS(MATCH(CONCATENATE(N641,"|",P641),base!$G$2:'base'!$G$1817,0)+1,6,4)))</f>
        <v/>
      </c>
      <c r="R641" s="66" t="s">
        <v>3691</v>
      </c>
    </row>
    <row r="642" spans="1:18" ht="38.25" x14ac:dyDescent="0.25">
      <c r="A642" s="164">
        <v>1</v>
      </c>
      <c r="B642" s="176">
        <f>IF(AND(G642&lt;&gt;"",H642&gt;0,I642&lt;&gt;"",J642&lt;&gt;0,K642&lt;&gt;0),COUNT($B$11:B641)+1,"")</f>
        <v>631</v>
      </c>
      <c r="C642" s="188" t="s">
        <v>5353</v>
      </c>
      <c r="D642" s="188" t="s">
        <v>3776</v>
      </c>
      <c r="E642" s="197">
        <v>94966</v>
      </c>
      <c r="F642" s="179">
        <v>45542</v>
      </c>
      <c r="G642" s="189" t="s">
        <v>5354</v>
      </c>
      <c r="H642" s="180">
        <v>2</v>
      </c>
      <c r="I642" s="186" t="s">
        <v>3701</v>
      </c>
      <c r="J642" s="181">
        <v>38.06</v>
      </c>
      <c r="K642" s="154">
        <f t="shared" si="10"/>
        <v>76.12</v>
      </c>
      <c r="L642" s="146">
        <v>0.15579999999999999</v>
      </c>
      <c r="M642" s="146">
        <v>1.1288</v>
      </c>
      <c r="N642" s="72"/>
      <c r="O642" s="177" t="str">
        <f ca="1">IF(N642="","", INDIRECT("base!"&amp;ADDRESS(MATCH(N642,base!$C$2:'base'!$C$133,0)+1,4,4)))</f>
        <v/>
      </c>
      <c r="P642" s="66"/>
      <c r="Q642" s="177" t="str">
        <f ca="1">IF(P642="","", INDIRECT("base!"&amp;ADDRESS(MATCH(CONCATENATE(N642,"|",P642),base!$G$2:'base'!$G$1817,0)+1,6,4)))</f>
        <v/>
      </c>
      <c r="R642" s="66" t="s">
        <v>3691</v>
      </c>
    </row>
    <row r="643" spans="1:18" x14ac:dyDescent="0.25">
      <c r="A643" s="164">
        <v>1</v>
      </c>
      <c r="B643" s="176">
        <f>IF(AND(G643&lt;&gt;"",H643&gt;0,I643&lt;&gt;"",J643&lt;&gt;0,K643&lt;&gt;0),COUNT($B$11:B642)+1,"")</f>
        <v>632</v>
      </c>
      <c r="C643" s="188" t="s">
        <v>5355</v>
      </c>
      <c r="D643" s="188" t="s">
        <v>3802</v>
      </c>
      <c r="E643" s="197">
        <v>23</v>
      </c>
      <c r="F643" s="179">
        <v>45543</v>
      </c>
      <c r="G643" s="193" t="s">
        <v>5356</v>
      </c>
      <c r="H643" s="180">
        <v>1</v>
      </c>
      <c r="I643" s="186" t="s">
        <v>3701</v>
      </c>
      <c r="J643" s="181">
        <v>145826.37</v>
      </c>
      <c r="K643" s="154">
        <f t="shared" si="10"/>
        <v>145826.37</v>
      </c>
      <c r="L643" s="146">
        <v>0.15579999999999999</v>
      </c>
      <c r="M643" s="146">
        <v>1.1288</v>
      </c>
      <c r="N643" s="72"/>
      <c r="O643" s="177" t="str">
        <f ca="1">IF(N643="","", INDIRECT("base!"&amp;ADDRESS(MATCH(N643,base!$C$2:'base'!$C$133,0)+1,4,4)))</f>
        <v/>
      </c>
      <c r="P643" s="66"/>
      <c r="Q643" s="177" t="str">
        <f ca="1">IF(P643="","", INDIRECT("base!"&amp;ADDRESS(MATCH(CONCATENATE(N643,"|",P643),base!$G$2:'base'!$G$1817,0)+1,6,4)))</f>
        <v/>
      </c>
      <c r="R643" s="66" t="s">
        <v>3691</v>
      </c>
    </row>
    <row r="644" spans="1:18" x14ac:dyDescent="0.25">
      <c r="A644" s="164">
        <v>1</v>
      </c>
      <c r="B644" s="176">
        <f>IF(AND(G644&lt;&gt;"",H644&gt;0,I644&lt;&gt;"",J644&lt;&gt;0,K644&lt;&gt;0),COUNT($B$11:B643)+1,"")</f>
        <v>633</v>
      </c>
      <c r="C644" s="188" t="s">
        <v>5357</v>
      </c>
      <c r="D644" s="188" t="s">
        <v>3802</v>
      </c>
      <c r="E644" s="197">
        <v>24</v>
      </c>
      <c r="F644" s="179">
        <v>45544</v>
      </c>
      <c r="G644" s="193" t="s">
        <v>5358</v>
      </c>
      <c r="H644" s="180">
        <v>2</v>
      </c>
      <c r="I644" s="186" t="s">
        <v>3701</v>
      </c>
      <c r="J644" s="181">
        <v>112933.57</v>
      </c>
      <c r="K644" s="154">
        <f t="shared" si="10"/>
        <v>225867.14</v>
      </c>
      <c r="L644" s="146">
        <v>0.15579999999999999</v>
      </c>
      <c r="M644" s="146">
        <v>1.1288</v>
      </c>
      <c r="N644" s="72"/>
      <c r="O644" s="177" t="str">
        <f ca="1">IF(N644="","", INDIRECT("base!"&amp;ADDRESS(MATCH(N644,base!$C$2:'base'!$C$133,0)+1,4,4)))</f>
        <v/>
      </c>
      <c r="P644" s="66"/>
      <c r="Q644" s="177" t="str">
        <f ca="1">IF(P644="","", INDIRECT("base!"&amp;ADDRESS(MATCH(CONCATENATE(N644,"|",P644),base!$G$2:'base'!$G$1817,0)+1,6,4)))</f>
        <v/>
      </c>
      <c r="R644" s="66" t="s">
        <v>3691</v>
      </c>
    </row>
    <row r="645" spans="1:18" x14ac:dyDescent="0.25">
      <c r="A645" s="164">
        <v>1</v>
      </c>
      <c r="B645" s="176">
        <f>IF(AND(G645&lt;&gt;"",H645&gt;0,I645&lt;&gt;"",J645&lt;&gt;0,K645&lt;&gt;0),COUNT($B$11:B644)+1,"")</f>
        <v>634</v>
      </c>
      <c r="C645" s="188" t="s">
        <v>5359</v>
      </c>
      <c r="D645" s="188" t="s">
        <v>3802</v>
      </c>
      <c r="E645" s="197">
        <v>25</v>
      </c>
      <c r="F645" s="179">
        <v>45545</v>
      </c>
      <c r="G645" s="193" t="s">
        <v>5360</v>
      </c>
      <c r="H645" s="180">
        <v>1</v>
      </c>
      <c r="I645" s="186" t="s">
        <v>3701</v>
      </c>
      <c r="J645" s="181">
        <v>63674.09</v>
      </c>
      <c r="K645" s="154">
        <f t="shared" si="10"/>
        <v>63674.09</v>
      </c>
      <c r="L645" s="146">
        <v>0.15579999999999999</v>
      </c>
      <c r="M645" s="146">
        <v>1.1288</v>
      </c>
      <c r="N645" s="72"/>
      <c r="O645" s="177" t="str">
        <f ca="1">IF(N645="","", INDIRECT("base!"&amp;ADDRESS(MATCH(N645,base!$C$2:'base'!$C$133,0)+1,4,4)))</f>
        <v/>
      </c>
      <c r="P645" s="66"/>
      <c r="Q645" s="177" t="str">
        <f ca="1">IF(P645="","", INDIRECT("base!"&amp;ADDRESS(MATCH(CONCATENATE(N645,"|",P645),base!$G$2:'base'!$G$1817,0)+1,6,4)))</f>
        <v/>
      </c>
      <c r="R645" s="66" t="s">
        <v>3691</v>
      </c>
    </row>
    <row r="646" spans="1:18" ht="25.5" x14ac:dyDescent="0.25">
      <c r="A646" s="164">
        <v>1</v>
      </c>
      <c r="B646" s="176">
        <f>IF(AND(G646&lt;&gt;"",H646&gt;0,I646&lt;&gt;"",J646&lt;&gt;0,K646&lt;&gt;0),COUNT($B$11:B645)+1,"")</f>
        <v>635</v>
      </c>
      <c r="C646" s="188" t="s">
        <v>5361</v>
      </c>
      <c r="D646" s="188" t="s">
        <v>3802</v>
      </c>
      <c r="E646" s="197">
        <v>35</v>
      </c>
      <c r="F646" s="179">
        <v>45546</v>
      </c>
      <c r="G646" s="193" t="s">
        <v>5362</v>
      </c>
      <c r="H646" s="180">
        <v>1</v>
      </c>
      <c r="I646" s="186" t="s">
        <v>3701</v>
      </c>
      <c r="J646" s="181">
        <v>1247.7</v>
      </c>
      <c r="K646" s="154">
        <f t="shared" si="10"/>
        <v>1247.7</v>
      </c>
      <c r="L646" s="146">
        <v>0.15579999999999999</v>
      </c>
      <c r="M646" s="146">
        <v>1.1288</v>
      </c>
      <c r="N646" s="72"/>
      <c r="O646" s="177" t="str">
        <f ca="1">IF(N646="","", INDIRECT("base!"&amp;ADDRESS(MATCH(N646,base!$C$2:'base'!$C$133,0)+1,4,4)))</f>
        <v/>
      </c>
      <c r="P646" s="66"/>
      <c r="Q646" s="177" t="str">
        <f ca="1">IF(P646="","", INDIRECT("base!"&amp;ADDRESS(MATCH(CONCATENATE(N646,"|",P646),base!$G$2:'base'!$G$1817,0)+1,6,4)))</f>
        <v/>
      </c>
      <c r="R646" s="66" t="s">
        <v>3691</v>
      </c>
    </row>
    <row r="647" spans="1:18" ht="25.5" x14ac:dyDescent="0.25">
      <c r="A647" s="164">
        <v>1</v>
      </c>
      <c r="B647" s="176">
        <f>IF(AND(G647&lt;&gt;"",H647&gt;0,I647&lt;&gt;"",J647&lt;&gt;0,K647&lt;&gt;0),COUNT($B$11:B646)+1,"")</f>
        <v>636</v>
      </c>
      <c r="C647" s="188" t="s">
        <v>5363</v>
      </c>
      <c r="D647" s="188" t="s">
        <v>3802</v>
      </c>
      <c r="E647" s="197">
        <v>36</v>
      </c>
      <c r="F647" s="179">
        <v>45547</v>
      </c>
      <c r="G647" s="193" t="s">
        <v>5364</v>
      </c>
      <c r="H647" s="180">
        <v>1</v>
      </c>
      <c r="I647" s="186" t="s">
        <v>3701</v>
      </c>
      <c r="J647" s="181">
        <v>33343.89</v>
      </c>
      <c r="K647" s="154">
        <f t="shared" si="10"/>
        <v>33343.89</v>
      </c>
      <c r="L647" s="146">
        <v>0.15579999999999999</v>
      </c>
      <c r="M647" s="146">
        <v>1.1288</v>
      </c>
      <c r="N647" s="72"/>
      <c r="O647" s="177" t="str">
        <f ca="1">IF(N647="","", INDIRECT("base!"&amp;ADDRESS(MATCH(N647,base!$C$2:'base'!$C$133,0)+1,4,4)))</f>
        <v/>
      </c>
      <c r="P647" s="66"/>
      <c r="Q647" s="177" t="str">
        <f ca="1">IF(P647="","", INDIRECT("base!"&amp;ADDRESS(MATCH(CONCATENATE(N647,"|",P647),base!$G$2:'base'!$G$1817,0)+1,6,4)))</f>
        <v/>
      </c>
      <c r="R647" s="66" t="s">
        <v>3691</v>
      </c>
    </row>
    <row r="648" spans="1:18" ht="25.5" x14ac:dyDescent="0.25">
      <c r="A648" s="164">
        <v>1</v>
      </c>
      <c r="B648" s="176">
        <f>IF(AND(G648&lt;&gt;"",H648&gt;0,I648&lt;&gt;"",J648&lt;&gt;0,K648&lt;&gt;0),COUNT($B$11:B647)+1,"")</f>
        <v>637</v>
      </c>
      <c r="C648" s="188" t="s">
        <v>5365</v>
      </c>
      <c r="D648" s="188" t="s">
        <v>3802</v>
      </c>
      <c r="E648" s="197">
        <v>37</v>
      </c>
      <c r="F648" s="179">
        <v>45536</v>
      </c>
      <c r="G648" s="193" t="s">
        <v>5366</v>
      </c>
      <c r="H648" s="180">
        <v>1</v>
      </c>
      <c r="I648" s="186" t="s">
        <v>3701</v>
      </c>
      <c r="J648" s="181">
        <v>27623.37</v>
      </c>
      <c r="K648" s="154">
        <f t="shared" si="10"/>
        <v>27623.37</v>
      </c>
      <c r="L648" s="146">
        <v>0.15579999999999999</v>
      </c>
      <c r="M648" s="146">
        <v>1.1288</v>
      </c>
      <c r="N648" s="72"/>
      <c r="O648" s="177" t="str">
        <f ca="1">IF(N648="","", INDIRECT("base!"&amp;ADDRESS(MATCH(N648,base!$C$2:'base'!$C$133,0)+1,4,4)))</f>
        <v/>
      </c>
      <c r="P648" s="66"/>
      <c r="Q648" s="177" t="str">
        <f ca="1">IF(P648="","", INDIRECT("base!"&amp;ADDRESS(MATCH(CONCATENATE(N648,"|",P648),base!$G$2:'base'!$G$1817,0)+1,6,4)))</f>
        <v/>
      </c>
      <c r="R648" s="66" t="s">
        <v>3691</v>
      </c>
    </row>
    <row r="649" spans="1:18" ht="25.5" x14ac:dyDescent="0.25">
      <c r="A649" s="164">
        <v>1</v>
      </c>
      <c r="B649" s="176">
        <f>IF(AND(G649&lt;&gt;"",H649&gt;0,I649&lt;&gt;"",J649&lt;&gt;0,K649&lt;&gt;0),COUNT($B$11:B648)+1,"")</f>
        <v>638</v>
      </c>
      <c r="C649" s="188" t="s">
        <v>5367</v>
      </c>
      <c r="D649" s="188" t="s">
        <v>3802</v>
      </c>
      <c r="E649" s="197">
        <v>38</v>
      </c>
      <c r="F649" s="179">
        <v>45537</v>
      </c>
      <c r="G649" s="193" t="s">
        <v>5368</v>
      </c>
      <c r="H649" s="180">
        <v>2</v>
      </c>
      <c r="I649" s="186" t="s">
        <v>3701</v>
      </c>
      <c r="J649" s="181">
        <v>23765</v>
      </c>
      <c r="K649" s="154">
        <f t="shared" si="10"/>
        <v>47530</v>
      </c>
      <c r="L649" s="146">
        <v>0.15579999999999999</v>
      </c>
      <c r="M649" s="146">
        <v>1.1288</v>
      </c>
      <c r="N649" s="72"/>
      <c r="O649" s="177" t="str">
        <f ca="1">IF(N649="","", INDIRECT("base!"&amp;ADDRESS(MATCH(N649,base!$C$2:'base'!$C$133,0)+1,4,4)))</f>
        <v/>
      </c>
      <c r="P649" s="66"/>
      <c r="Q649" s="177" t="str">
        <f ca="1">IF(P649="","", INDIRECT("base!"&amp;ADDRESS(MATCH(CONCATENATE(N649,"|",P649),base!$G$2:'base'!$G$1817,0)+1,6,4)))</f>
        <v/>
      </c>
      <c r="R649" s="66" t="s">
        <v>3691</v>
      </c>
    </row>
    <row r="650" spans="1:18" ht="25.5" x14ac:dyDescent="0.25">
      <c r="A650" s="164">
        <v>1</v>
      </c>
      <c r="B650" s="176">
        <f>IF(AND(G650&lt;&gt;"",H650&gt;0,I650&lt;&gt;"",J650&lt;&gt;0,K650&lt;&gt;0),COUNT($B$11:B649)+1,"")</f>
        <v>639</v>
      </c>
      <c r="C650" s="188" t="s">
        <v>5369</v>
      </c>
      <c r="D650" s="188" t="s">
        <v>3802</v>
      </c>
      <c r="E650" s="197">
        <v>39</v>
      </c>
      <c r="F650" s="179">
        <v>45538</v>
      </c>
      <c r="G650" s="193" t="s">
        <v>5370</v>
      </c>
      <c r="H650" s="180">
        <v>1</v>
      </c>
      <c r="I650" s="186" t="s">
        <v>3701</v>
      </c>
      <c r="J650" s="181">
        <v>17951.02</v>
      </c>
      <c r="K650" s="154">
        <f t="shared" si="10"/>
        <v>17951.02</v>
      </c>
      <c r="L650" s="146">
        <v>0.15579999999999999</v>
      </c>
      <c r="M650" s="146">
        <v>1.1288</v>
      </c>
      <c r="N650" s="72"/>
      <c r="O650" s="177" t="str">
        <f ca="1">IF(N650="","", INDIRECT("base!"&amp;ADDRESS(MATCH(N650,base!$C$2:'base'!$C$133,0)+1,4,4)))</f>
        <v/>
      </c>
      <c r="P650" s="66"/>
      <c r="Q650" s="177" t="str">
        <f ca="1">IF(P650="","", INDIRECT("base!"&amp;ADDRESS(MATCH(CONCATENATE(N650,"|",P650),base!$G$2:'base'!$G$1817,0)+1,6,4)))</f>
        <v/>
      </c>
      <c r="R650" s="66" t="s">
        <v>3691</v>
      </c>
    </row>
    <row r="651" spans="1:18" ht="25.5" x14ac:dyDescent="0.25">
      <c r="A651" s="164">
        <v>1</v>
      </c>
      <c r="B651" s="176">
        <f>IF(AND(G651&lt;&gt;"",H651&gt;0,I651&lt;&gt;"",J651&lt;&gt;0,K651&lt;&gt;0),COUNT($B$11:B650)+1,"")</f>
        <v>640</v>
      </c>
      <c r="C651" s="188" t="s">
        <v>5371</v>
      </c>
      <c r="D651" s="188" t="s">
        <v>3802</v>
      </c>
      <c r="E651" s="197">
        <v>40</v>
      </c>
      <c r="F651" s="179">
        <v>45539</v>
      </c>
      <c r="G651" s="193" t="s">
        <v>5372</v>
      </c>
      <c r="H651" s="180">
        <v>1</v>
      </c>
      <c r="I651" s="186" t="s">
        <v>3701</v>
      </c>
      <c r="J651" s="181">
        <v>45974.53</v>
      </c>
      <c r="K651" s="154">
        <f t="shared" si="10"/>
        <v>45974.53</v>
      </c>
      <c r="L651" s="146">
        <v>0.15579999999999999</v>
      </c>
      <c r="M651" s="146">
        <v>1.1288</v>
      </c>
      <c r="N651" s="72"/>
      <c r="O651" s="177" t="str">
        <f ca="1">IF(N651="","", INDIRECT("base!"&amp;ADDRESS(MATCH(N651,base!$C$2:'base'!$C$133,0)+1,4,4)))</f>
        <v/>
      </c>
      <c r="P651" s="66"/>
      <c r="Q651" s="177" t="str">
        <f ca="1">IF(P651="","", INDIRECT("base!"&amp;ADDRESS(MATCH(CONCATENATE(N651,"|",P651),base!$G$2:'base'!$G$1817,0)+1,6,4)))</f>
        <v/>
      </c>
      <c r="R651" s="66" t="s">
        <v>3691</v>
      </c>
    </row>
    <row r="652" spans="1:18" ht="25.5" x14ac:dyDescent="0.25">
      <c r="A652" s="164">
        <v>1</v>
      </c>
      <c r="B652" s="176">
        <f>IF(AND(G652&lt;&gt;"",H652&gt;0,I652&lt;&gt;"",J652&lt;&gt;0,K652&lt;&gt;0),COUNT($B$11:B651)+1,"")</f>
        <v>641</v>
      </c>
      <c r="C652" s="188" t="s">
        <v>5373</v>
      </c>
      <c r="D652" s="188" t="s">
        <v>3802</v>
      </c>
      <c r="E652" s="197">
        <v>41</v>
      </c>
      <c r="F652" s="179">
        <v>45540</v>
      </c>
      <c r="G652" s="193" t="s">
        <v>5374</v>
      </c>
      <c r="H652" s="180">
        <v>1</v>
      </c>
      <c r="I652" s="186" t="s">
        <v>3701</v>
      </c>
      <c r="J652" s="181">
        <v>41671.03</v>
      </c>
      <c r="K652" s="154">
        <f t="shared" si="10"/>
        <v>41671.03</v>
      </c>
      <c r="L652" s="146">
        <v>0.15579999999999999</v>
      </c>
      <c r="M652" s="146">
        <v>1.1288</v>
      </c>
      <c r="N652" s="72"/>
      <c r="O652" s="177" t="str">
        <f ca="1">IF(N652="","", INDIRECT("base!"&amp;ADDRESS(MATCH(N652,base!$C$2:'base'!$C$133,0)+1,4,4)))</f>
        <v/>
      </c>
      <c r="P652" s="66"/>
      <c r="Q652" s="177" t="str">
        <f ca="1">IF(P652="","", INDIRECT("base!"&amp;ADDRESS(MATCH(CONCATENATE(N652,"|",P652),base!$G$2:'base'!$G$1817,0)+1,6,4)))</f>
        <v/>
      </c>
      <c r="R652" s="66" t="s">
        <v>3691</v>
      </c>
    </row>
    <row r="653" spans="1:18" ht="25.5" x14ac:dyDescent="0.25">
      <c r="A653" s="164">
        <v>1</v>
      </c>
      <c r="B653" s="176">
        <f>IF(AND(G653&lt;&gt;"",H653&gt;0,I653&lt;&gt;"",J653&lt;&gt;0,K653&lt;&gt;0),COUNT($B$11:B652)+1,"")</f>
        <v>642</v>
      </c>
      <c r="C653" s="188" t="s">
        <v>5375</v>
      </c>
      <c r="D653" s="188" t="s">
        <v>3802</v>
      </c>
      <c r="E653" s="197">
        <v>42</v>
      </c>
      <c r="F653" s="179">
        <v>45541</v>
      </c>
      <c r="G653" s="193" t="s">
        <v>5376</v>
      </c>
      <c r="H653" s="180">
        <v>2</v>
      </c>
      <c r="I653" s="186" t="s">
        <v>3701</v>
      </c>
      <c r="J653" s="181">
        <v>36096.39</v>
      </c>
      <c r="K653" s="154">
        <f t="shared" si="10"/>
        <v>72192.78</v>
      </c>
      <c r="L653" s="146">
        <v>0.15579999999999999</v>
      </c>
      <c r="M653" s="146">
        <v>1.1288</v>
      </c>
      <c r="N653" s="72"/>
      <c r="O653" s="177" t="str">
        <f ca="1">IF(N653="","", INDIRECT("base!"&amp;ADDRESS(MATCH(N653,base!$C$2:'base'!$C$133,0)+1,4,4)))</f>
        <v/>
      </c>
      <c r="P653" s="66"/>
      <c r="Q653" s="177" t="str">
        <f ca="1">IF(P653="","", INDIRECT("base!"&amp;ADDRESS(MATCH(CONCATENATE(N653,"|",P653),base!$G$2:'base'!$G$1817,0)+1,6,4)))</f>
        <v/>
      </c>
      <c r="R653" s="66" t="s">
        <v>3691</v>
      </c>
    </row>
    <row r="654" spans="1:18" ht="25.5" x14ac:dyDescent="0.25">
      <c r="A654" s="164">
        <v>1</v>
      </c>
      <c r="B654" s="176">
        <f>IF(AND(G654&lt;&gt;"",H654&gt;0,I654&lt;&gt;"",J654&lt;&gt;0,K654&lt;&gt;0),COUNT($B$11:B653)+1,"")</f>
        <v>643</v>
      </c>
      <c r="C654" s="188" t="s">
        <v>5377</v>
      </c>
      <c r="D654" s="188" t="s">
        <v>3802</v>
      </c>
      <c r="E654" s="197">
        <v>43</v>
      </c>
      <c r="F654" s="179">
        <v>45542</v>
      </c>
      <c r="G654" s="193" t="s">
        <v>5378</v>
      </c>
      <c r="H654" s="180">
        <v>1</v>
      </c>
      <c r="I654" s="186" t="s">
        <v>3701</v>
      </c>
      <c r="J654" s="181">
        <v>34296.26</v>
      </c>
      <c r="K654" s="154">
        <f t="shared" si="10"/>
        <v>34296.26</v>
      </c>
      <c r="L654" s="146">
        <v>0.15579999999999999</v>
      </c>
      <c r="M654" s="146">
        <v>1.1288</v>
      </c>
      <c r="N654" s="72"/>
      <c r="O654" s="177" t="str">
        <f ca="1">IF(N654="","", INDIRECT("base!"&amp;ADDRESS(MATCH(N654,base!$C$2:'base'!$C$133,0)+1,4,4)))</f>
        <v/>
      </c>
      <c r="P654" s="66"/>
      <c r="Q654" s="177" t="str">
        <f ca="1">IF(P654="","", INDIRECT("base!"&amp;ADDRESS(MATCH(CONCATENATE(N654,"|",P654),base!$G$2:'base'!$G$1817,0)+1,6,4)))</f>
        <v/>
      </c>
      <c r="R654" s="66" t="s">
        <v>3691</v>
      </c>
    </row>
    <row r="655" spans="1:18" ht="25.5" x14ac:dyDescent="0.25">
      <c r="A655" s="164">
        <v>1</v>
      </c>
      <c r="B655" s="176">
        <f>IF(AND(G655&lt;&gt;"",H655&gt;0,I655&lt;&gt;"",J655&lt;&gt;0,K655&lt;&gt;0),COUNT($B$11:B654)+1,"")</f>
        <v>644</v>
      </c>
      <c r="C655" s="188" t="s">
        <v>5379</v>
      </c>
      <c r="D655" s="188" t="s">
        <v>3802</v>
      </c>
      <c r="E655" s="197">
        <v>44</v>
      </c>
      <c r="F655" s="179">
        <v>45543</v>
      </c>
      <c r="G655" s="193" t="s">
        <v>5380</v>
      </c>
      <c r="H655" s="180">
        <v>1</v>
      </c>
      <c r="I655" s="186" t="s">
        <v>3701</v>
      </c>
      <c r="J655" s="181">
        <v>28945.32</v>
      </c>
      <c r="K655" s="154">
        <f t="shared" si="10"/>
        <v>28945.32</v>
      </c>
      <c r="L655" s="146">
        <v>0.15579999999999999</v>
      </c>
      <c r="M655" s="146">
        <v>1.1288</v>
      </c>
      <c r="N655" s="72"/>
      <c r="O655" s="177" t="str">
        <f ca="1">IF(N655="","", INDIRECT("base!"&amp;ADDRESS(MATCH(N655,base!$C$2:'base'!$C$133,0)+1,4,4)))</f>
        <v/>
      </c>
      <c r="P655" s="66"/>
      <c r="Q655" s="177" t="str">
        <f ca="1">IF(P655="","", INDIRECT("base!"&amp;ADDRESS(MATCH(CONCATENATE(N655,"|",P655),base!$G$2:'base'!$G$1817,0)+1,6,4)))</f>
        <v/>
      </c>
      <c r="R655" s="66" t="s">
        <v>3691</v>
      </c>
    </row>
    <row r="656" spans="1:18" ht="25.5" x14ac:dyDescent="0.25">
      <c r="A656" s="164">
        <v>1</v>
      </c>
      <c r="B656" s="176">
        <f>IF(AND(G656&lt;&gt;"",H656&gt;0,I656&lt;&gt;"",J656&lt;&gt;0,K656&lt;&gt;0),COUNT($B$11:B655)+1,"")</f>
        <v>645</v>
      </c>
      <c r="C656" s="188" t="s">
        <v>5381</v>
      </c>
      <c r="D656" s="188" t="s">
        <v>3802</v>
      </c>
      <c r="E656" s="197">
        <v>45</v>
      </c>
      <c r="F656" s="179">
        <v>45544</v>
      </c>
      <c r="G656" s="193" t="s">
        <v>5382</v>
      </c>
      <c r="H656" s="180">
        <v>1</v>
      </c>
      <c r="I656" s="186" t="s">
        <v>3701</v>
      </c>
      <c r="J656" s="181">
        <v>23719.49</v>
      </c>
      <c r="K656" s="154">
        <f t="shared" si="10"/>
        <v>23719.49</v>
      </c>
      <c r="L656" s="146">
        <v>0.15579999999999999</v>
      </c>
      <c r="M656" s="146">
        <v>1.1288</v>
      </c>
      <c r="N656" s="72"/>
      <c r="O656" s="177" t="str">
        <f ca="1">IF(N656="","", INDIRECT("base!"&amp;ADDRESS(MATCH(N656,base!$C$2:'base'!$C$133,0)+1,4,4)))</f>
        <v/>
      </c>
      <c r="P656" s="66"/>
      <c r="Q656" s="177" t="str">
        <f ca="1">IF(P656="","", INDIRECT("base!"&amp;ADDRESS(MATCH(CONCATENATE(N656,"|",P656),base!$G$2:'base'!$G$1817,0)+1,6,4)))</f>
        <v/>
      </c>
      <c r="R656" s="66" t="s">
        <v>3691</v>
      </c>
    </row>
    <row r="657" spans="1:18" ht="25.5" x14ac:dyDescent="0.25">
      <c r="A657" s="164">
        <v>1</v>
      </c>
      <c r="B657" s="176">
        <f>IF(AND(G657&lt;&gt;"",H657&gt;0,I657&lt;&gt;"",J657&lt;&gt;0,K657&lt;&gt;0),COUNT($B$11:B656)+1,"")</f>
        <v>646</v>
      </c>
      <c r="C657" s="188" t="s">
        <v>5383</v>
      </c>
      <c r="D657" s="188" t="s">
        <v>3802</v>
      </c>
      <c r="E657" s="197">
        <v>46</v>
      </c>
      <c r="F657" s="179">
        <v>45545</v>
      </c>
      <c r="G657" s="193" t="s">
        <v>5384</v>
      </c>
      <c r="H657" s="180">
        <v>1</v>
      </c>
      <c r="I657" s="186" t="s">
        <v>3701</v>
      </c>
      <c r="J657" s="181">
        <v>20265.14</v>
      </c>
      <c r="K657" s="154">
        <f t="shared" si="10"/>
        <v>20265.14</v>
      </c>
      <c r="L657" s="146">
        <v>0.15579999999999999</v>
      </c>
      <c r="M657" s="146">
        <v>1.1288</v>
      </c>
      <c r="N657" s="72"/>
      <c r="O657" s="177" t="str">
        <f ca="1">IF(N657="","", INDIRECT("base!"&amp;ADDRESS(MATCH(N657,base!$C$2:'base'!$C$133,0)+1,4,4)))</f>
        <v/>
      </c>
      <c r="P657" s="66"/>
      <c r="Q657" s="177" t="str">
        <f ca="1">IF(P657="","", INDIRECT("base!"&amp;ADDRESS(MATCH(CONCATENATE(N657,"|",P657),base!$G$2:'base'!$G$1817,0)+1,6,4)))</f>
        <v/>
      </c>
      <c r="R657" s="66" t="s">
        <v>3691</v>
      </c>
    </row>
    <row r="658" spans="1:18" ht="25.5" x14ac:dyDescent="0.25">
      <c r="A658" s="164">
        <v>1</v>
      </c>
      <c r="B658" s="176">
        <f>IF(AND(G658&lt;&gt;"",H658&gt;0,I658&lt;&gt;"",J658&lt;&gt;0,K658&lt;&gt;0),COUNT($B$11:B657)+1,"")</f>
        <v>647</v>
      </c>
      <c r="C658" s="188" t="s">
        <v>5385</v>
      </c>
      <c r="D658" s="188" t="s">
        <v>3802</v>
      </c>
      <c r="E658" s="197">
        <v>47</v>
      </c>
      <c r="F658" s="179">
        <v>45546</v>
      </c>
      <c r="G658" s="193" t="s">
        <v>5386</v>
      </c>
      <c r="H658" s="180">
        <v>1</v>
      </c>
      <c r="I658" s="186" t="s">
        <v>3701</v>
      </c>
      <c r="J658" s="181">
        <v>38071.5</v>
      </c>
      <c r="K658" s="154">
        <f t="shared" si="10"/>
        <v>38071.5</v>
      </c>
      <c r="L658" s="146">
        <v>0.15579999999999999</v>
      </c>
      <c r="M658" s="146">
        <v>1.1288</v>
      </c>
      <c r="N658" s="72"/>
      <c r="O658" s="177" t="str">
        <f ca="1">IF(N658="","", INDIRECT("base!"&amp;ADDRESS(MATCH(N658,base!$C$2:'base'!$C$133,0)+1,4,4)))</f>
        <v/>
      </c>
      <c r="P658" s="66"/>
      <c r="Q658" s="177" t="str">
        <f ca="1">IF(P658="","", INDIRECT("base!"&amp;ADDRESS(MATCH(CONCATENATE(N658,"|",P658),base!$G$2:'base'!$G$1817,0)+1,6,4)))</f>
        <v/>
      </c>
      <c r="R658" s="66" t="s">
        <v>3691</v>
      </c>
    </row>
    <row r="659" spans="1:18" x14ac:dyDescent="0.25">
      <c r="A659" s="164">
        <v>1</v>
      </c>
      <c r="B659" s="176">
        <f>IF(AND(G659&lt;&gt;"",H659&gt;0,I659&lt;&gt;"",J659&lt;&gt;0,K659&lt;&gt;0),COUNT($B$11:B658)+1,"")</f>
        <v>648</v>
      </c>
      <c r="C659" s="188" t="s">
        <v>5387</v>
      </c>
      <c r="D659" s="188" t="s">
        <v>3802</v>
      </c>
      <c r="E659" s="197">
        <v>49</v>
      </c>
      <c r="F659" s="179">
        <v>45547</v>
      </c>
      <c r="G659" s="193" t="s">
        <v>5388</v>
      </c>
      <c r="H659" s="180">
        <v>1</v>
      </c>
      <c r="I659" s="186" t="s">
        <v>3701</v>
      </c>
      <c r="J659" s="181">
        <v>4221.99</v>
      </c>
      <c r="K659" s="154">
        <f t="shared" si="10"/>
        <v>4221.99</v>
      </c>
      <c r="L659" s="146">
        <v>0.15579999999999999</v>
      </c>
      <c r="M659" s="146">
        <v>1.1288</v>
      </c>
      <c r="N659" s="72"/>
      <c r="O659" s="177" t="str">
        <f ca="1">IF(N659="","", INDIRECT("base!"&amp;ADDRESS(MATCH(N659,base!$C$2:'base'!$C$133,0)+1,4,4)))</f>
        <v/>
      </c>
      <c r="P659" s="66"/>
      <c r="Q659" s="177" t="str">
        <f ca="1">IF(P659="","", INDIRECT("base!"&amp;ADDRESS(MATCH(CONCATENATE(N659,"|",P659),base!$G$2:'base'!$G$1817,0)+1,6,4)))</f>
        <v/>
      </c>
      <c r="R659" s="66" t="s">
        <v>3691</v>
      </c>
    </row>
    <row r="660" spans="1:18" x14ac:dyDescent="0.25">
      <c r="A660" s="164">
        <v>1</v>
      </c>
      <c r="B660" s="176">
        <f>IF(AND(G660&lt;&gt;"",H660&gt;0,I660&lt;&gt;"",J660&lt;&gt;0,K660&lt;&gt;0),COUNT($B$11:B659)+1,"")</f>
        <v>649</v>
      </c>
      <c r="C660" s="188" t="s">
        <v>5389</v>
      </c>
      <c r="D660" s="188" t="s">
        <v>3802</v>
      </c>
      <c r="E660" s="197">
        <v>50</v>
      </c>
      <c r="F660" s="179">
        <v>45536</v>
      </c>
      <c r="G660" s="193" t="s">
        <v>5390</v>
      </c>
      <c r="H660" s="180">
        <v>2</v>
      </c>
      <c r="I660" s="186" t="s">
        <v>3701</v>
      </c>
      <c r="J660" s="181">
        <v>20480.990000000002</v>
      </c>
      <c r="K660" s="154">
        <f t="shared" si="10"/>
        <v>40961.980000000003</v>
      </c>
      <c r="L660" s="146">
        <v>0.15579999999999999</v>
      </c>
      <c r="M660" s="146">
        <v>1.1288</v>
      </c>
      <c r="N660" s="72"/>
      <c r="O660" s="177" t="str">
        <f ca="1">IF(N660="","", INDIRECT("base!"&amp;ADDRESS(MATCH(N660,base!$C$2:'base'!$C$133,0)+1,4,4)))</f>
        <v/>
      </c>
      <c r="P660" s="66"/>
      <c r="Q660" s="177" t="str">
        <f ca="1">IF(P660="","", INDIRECT("base!"&amp;ADDRESS(MATCH(CONCATENATE(N660,"|",P660),base!$G$2:'base'!$G$1817,0)+1,6,4)))</f>
        <v/>
      </c>
      <c r="R660" s="66" t="s">
        <v>3691</v>
      </c>
    </row>
    <row r="661" spans="1:18" ht="25.5" x14ac:dyDescent="0.25">
      <c r="A661" s="164">
        <v>1</v>
      </c>
      <c r="B661" s="176">
        <f>IF(AND(G661&lt;&gt;"",H661&gt;0,I661&lt;&gt;"",J661&lt;&gt;0,K661&lt;&gt;0),COUNT($B$11:B660)+1,"")</f>
        <v>650</v>
      </c>
      <c r="C661" s="188" t="s">
        <v>5391</v>
      </c>
      <c r="D661" s="188" t="s">
        <v>3802</v>
      </c>
      <c r="E661" s="197">
        <v>53</v>
      </c>
      <c r="F661" s="179">
        <v>45537</v>
      </c>
      <c r="G661" s="193" t="s">
        <v>5392</v>
      </c>
      <c r="H661" s="180">
        <v>1</v>
      </c>
      <c r="I661" s="186" t="s">
        <v>3701</v>
      </c>
      <c r="J661" s="181">
        <v>1346.33</v>
      </c>
      <c r="K661" s="154">
        <f t="shared" si="10"/>
        <v>1346.33</v>
      </c>
      <c r="L661" s="146">
        <v>0.15579999999999999</v>
      </c>
      <c r="M661" s="146">
        <v>1.1288</v>
      </c>
      <c r="N661" s="72"/>
      <c r="O661" s="177" t="str">
        <f ca="1">IF(N661="","", INDIRECT("base!"&amp;ADDRESS(MATCH(N661,base!$C$2:'base'!$C$133,0)+1,4,4)))</f>
        <v/>
      </c>
      <c r="P661" s="66"/>
      <c r="Q661" s="177" t="str">
        <f ca="1">IF(P661="","", INDIRECT("base!"&amp;ADDRESS(MATCH(CONCATENATE(N661,"|",P661),base!$G$2:'base'!$G$1817,0)+1,6,4)))</f>
        <v/>
      </c>
      <c r="R661" s="66" t="s">
        <v>3691</v>
      </c>
    </row>
    <row r="662" spans="1:18" ht="25.5" x14ac:dyDescent="0.25">
      <c r="A662" s="164">
        <v>1</v>
      </c>
      <c r="B662" s="176">
        <f>IF(AND(G662&lt;&gt;"",H662&gt;0,I662&lt;&gt;"",J662&lt;&gt;0,K662&lt;&gt;0),COUNT($B$11:B661)+1,"")</f>
        <v>651</v>
      </c>
      <c r="C662" s="188" t="s">
        <v>5393</v>
      </c>
      <c r="D662" s="188" t="s">
        <v>3802</v>
      </c>
      <c r="E662" s="197">
        <v>54</v>
      </c>
      <c r="F662" s="179">
        <v>45538</v>
      </c>
      <c r="G662" s="193" t="s">
        <v>5394</v>
      </c>
      <c r="H662" s="180">
        <v>1</v>
      </c>
      <c r="I662" s="186" t="s">
        <v>3701</v>
      </c>
      <c r="J662" s="181">
        <v>8257.16</v>
      </c>
      <c r="K662" s="154">
        <f t="shared" si="10"/>
        <v>8257.16</v>
      </c>
      <c r="L662" s="146">
        <v>0.15579999999999999</v>
      </c>
      <c r="M662" s="146">
        <v>1.1288</v>
      </c>
      <c r="N662" s="72"/>
      <c r="O662" s="177" t="str">
        <f ca="1">IF(N662="","", INDIRECT("base!"&amp;ADDRESS(MATCH(N662,base!$C$2:'base'!$C$133,0)+1,4,4)))</f>
        <v/>
      </c>
      <c r="P662" s="66"/>
      <c r="Q662" s="177" t="str">
        <f ca="1">IF(P662="","", INDIRECT("base!"&amp;ADDRESS(MATCH(CONCATENATE(N662,"|",P662),base!$G$2:'base'!$G$1817,0)+1,6,4)))</f>
        <v/>
      </c>
      <c r="R662" s="66" t="s">
        <v>3691</v>
      </c>
    </row>
    <row r="663" spans="1:18" ht="25.5" x14ac:dyDescent="0.25">
      <c r="A663" s="164">
        <v>1</v>
      </c>
      <c r="B663" s="176">
        <f>IF(AND(G663&lt;&gt;"",H663&gt;0,I663&lt;&gt;"",J663&lt;&gt;0,K663&lt;&gt;0),COUNT($B$11:B662)+1,"")</f>
        <v>652</v>
      </c>
      <c r="C663" s="188" t="s">
        <v>5395</v>
      </c>
      <c r="D663" s="188" t="s">
        <v>3802</v>
      </c>
      <c r="E663" s="197">
        <v>55</v>
      </c>
      <c r="F663" s="179">
        <v>45539</v>
      </c>
      <c r="G663" s="193" t="s">
        <v>5396</v>
      </c>
      <c r="H663" s="180">
        <v>2</v>
      </c>
      <c r="I663" s="186" t="s">
        <v>3701</v>
      </c>
      <c r="J663" s="181">
        <v>5225.6000000000004</v>
      </c>
      <c r="K663" s="154">
        <f t="shared" si="10"/>
        <v>10451.200000000001</v>
      </c>
      <c r="L663" s="146">
        <v>0.15579999999999999</v>
      </c>
      <c r="M663" s="146">
        <v>1.1288</v>
      </c>
      <c r="N663" s="72"/>
      <c r="O663" s="177" t="str">
        <f ca="1">IF(N663="","", INDIRECT("base!"&amp;ADDRESS(MATCH(N663,base!$C$2:'base'!$C$133,0)+1,4,4)))</f>
        <v/>
      </c>
      <c r="P663" s="66"/>
      <c r="Q663" s="177" t="str">
        <f ca="1">IF(P663="","", INDIRECT("base!"&amp;ADDRESS(MATCH(CONCATENATE(N663,"|",P663),base!$G$2:'base'!$G$1817,0)+1,6,4)))</f>
        <v/>
      </c>
      <c r="R663" s="66" t="s">
        <v>3691</v>
      </c>
    </row>
    <row r="664" spans="1:18" ht="25.5" x14ac:dyDescent="0.25">
      <c r="A664" s="164">
        <v>1</v>
      </c>
      <c r="B664" s="176">
        <f>IF(AND(G664&lt;&gt;"",H664&gt;0,I664&lt;&gt;"",J664&lt;&gt;0,K664&lt;&gt;0),COUNT($B$11:B663)+1,"")</f>
        <v>653</v>
      </c>
      <c r="C664" s="199" t="s">
        <v>5397</v>
      </c>
      <c r="D664" s="188" t="s">
        <v>3802</v>
      </c>
      <c r="E664" s="200">
        <v>56</v>
      </c>
      <c r="F664" s="179">
        <v>45540</v>
      </c>
      <c r="G664" s="201" t="s">
        <v>5398</v>
      </c>
      <c r="H664" s="180">
        <v>5</v>
      </c>
      <c r="I664" s="186" t="s">
        <v>3701</v>
      </c>
      <c r="J664" s="181">
        <v>2036.24</v>
      </c>
      <c r="K664" s="154">
        <f t="shared" si="10"/>
        <v>10181.200000000001</v>
      </c>
      <c r="L664" s="146">
        <v>0.15579999999999999</v>
      </c>
      <c r="M664" s="146">
        <v>1.1288</v>
      </c>
      <c r="N664" s="72"/>
      <c r="O664" s="177" t="str">
        <f ca="1">IF(N664="","", INDIRECT("base!"&amp;ADDRESS(MATCH(N664,base!$C$2:'base'!$C$133,0)+1,4,4)))</f>
        <v/>
      </c>
      <c r="P664" s="66"/>
      <c r="Q664" s="177" t="str">
        <f ca="1">IF(P664="","", INDIRECT("base!"&amp;ADDRESS(MATCH(CONCATENATE(N664,"|",P664),base!$G$2:'base'!$G$1817,0)+1,6,4)))</f>
        <v/>
      </c>
      <c r="R664" s="66" t="s">
        <v>3691</v>
      </c>
    </row>
    <row r="665" spans="1:18" ht="25.5" x14ac:dyDescent="0.25">
      <c r="A665" s="164">
        <v>1</v>
      </c>
      <c r="B665" s="176">
        <f>IF(AND(G665&lt;&gt;"",H665&gt;0,I665&lt;&gt;"",J665&lt;&gt;0,K665&lt;&gt;0),COUNT($B$11:B664)+1,"")</f>
        <v>654</v>
      </c>
      <c r="C665" s="199" t="s">
        <v>5399</v>
      </c>
      <c r="D665" s="188" t="s">
        <v>3802</v>
      </c>
      <c r="E665" s="200">
        <v>57</v>
      </c>
      <c r="F665" s="179">
        <v>45541</v>
      </c>
      <c r="G665" s="201" t="s">
        <v>5400</v>
      </c>
      <c r="H665" s="180">
        <v>3</v>
      </c>
      <c r="I665" s="186" t="s">
        <v>3701</v>
      </c>
      <c r="J665" s="181">
        <v>1228.8</v>
      </c>
      <c r="K665" s="154">
        <f t="shared" si="10"/>
        <v>3686.4</v>
      </c>
      <c r="L665" s="146">
        <v>0.15579999999999999</v>
      </c>
      <c r="M665" s="146">
        <v>1.1288</v>
      </c>
      <c r="N665" s="72"/>
      <c r="O665" s="177" t="str">
        <f ca="1">IF(N665="","", INDIRECT("base!"&amp;ADDRESS(MATCH(N665,base!$C$2:'base'!$C$133,0)+1,4,4)))</f>
        <v/>
      </c>
      <c r="P665" s="66"/>
      <c r="Q665" s="177" t="str">
        <f ca="1">IF(P665="","", INDIRECT("base!"&amp;ADDRESS(MATCH(CONCATENATE(N665,"|",P665),base!$G$2:'base'!$G$1817,0)+1,6,4)))</f>
        <v/>
      </c>
      <c r="R665" s="66" t="s">
        <v>3691</v>
      </c>
    </row>
    <row r="666" spans="1:18" ht="25.5" x14ac:dyDescent="0.25">
      <c r="A666" s="164">
        <v>1</v>
      </c>
      <c r="B666" s="176">
        <f>IF(AND(G666&lt;&gt;"",H666&gt;0,I666&lt;&gt;"",J666&lt;&gt;0,K666&lt;&gt;0),COUNT($B$11:B665)+1,"")</f>
        <v>655</v>
      </c>
      <c r="C666" s="199" t="s">
        <v>5401</v>
      </c>
      <c r="D666" s="188" t="s">
        <v>3802</v>
      </c>
      <c r="E666" s="200">
        <v>58</v>
      </c>
      <c r="F666" s="179">
        <v>45542</v>
      </c>
      <c r="G666" s="201" t="s">
        <v>5402</v>
      </c>
      <c r="H666" s="180">
        <v>7</v>
      </c>
      <c r="I666" s="186" t="s">
        <v>3701</v>
      </c>
      <c r="J666" s="181">
        <v>955.69</v>
      </c>
      <c r="K666" s="154">
        <f t="shared" si="10"/>
        <v>6689.83</v>
      </c>
      <c r="L666" s="146">
        <v>0.15579999999999999</v>
      </c>
      <c r="M666" s="146">
        <v>1.1288</v>
      </c>
      <c r="N666" s="72"/>
      <c r="O666" s="177" t="str">
        <f ca="1">IF(N666="","", INDIRECT("base!"&amp;ADDRESS(MATCH(N666,base!$C$2:'base'!$C$133,0)+1,4,4)))</f>
        <v/>
      </c>
      <c r="P666" s="66"/>
      <c r="Q666" s="177" t="str">
        <f ca="1">IF(P666="","", INDIRECT("base!"&amp;ADDRESS(MATCH(CONCATENATE(N666,"|",P666),base!$G$2:'base'!$G$1817,0)+1,6,4)))</f>
        <v/>
      </c>
      <c r="R666" s="66" t="s">
        <v>3691</v>
      </c>
    </row>
    <row r="667" spans="1:18" ht="25.5" x14ac:dyDescent="0.25">
      <c r="A667" s="164">
        <v>1</v>
      </c>
      <c r="B667" s="176">
        <f>IF(AND(G667&lt;&gt;"",H667&gt;0,I667&lt;&gt;"",J667&lt;&gt;0,K667&lt;&gt;0),COUNT($B$11:B666)+1,"")</f>
        <v>656</v>
      </c>
      <c r="C667" s="199" t="s">
        <v>5403</v>
      </c>
      <c r="D667" s="188" t="s">
        <v>3802</v>
      </c>
      <c r="E667" s="200">
        <v>59</v>
      </c>
      <c r="F667" s="179">
        <v>45543</v>
      </c>
      <c r="G667" s="201" t="s">
        <v>5404</v>
      </c>
      <c r="H667" s="180">
        <v>9</v>
      </c>
      <c r="I667" s="186" t="s">
        <v>3701</v>
      </c>
      <c r="J667" s="181">
        <v>888.72</v>
      </c>
      <c r="K667" s="154">
        <f t="shared" si="10"/>
        <v>7998.48</v>
      </c>
      <c r="L667" s="146">
        <v>0.15579999999999999</v>
      </c>
      <c r="M667" s="146">
        <v>1.1288</v>
      </c>
      <c r="N667" s="72"/>
      <c r="O667" s="177" t="str">
        <f ca="1">IF(N667="","", INDIRECT("base!"&amp;ADDRESS(MATCH(N667,base!$C$2:'base'!$C$133,0)+1,4,4)))</f>
        <v/>
      </c>
      <c r="P667" s="66"/>
      <c r="Q667" s="177" t="str">
        <f ca="1">IF(P667="","", INDIRECT("base!"&amp;ADDRESS(MATCH(CONCATENATE(N667,"|",P667),base!$G$2:'base'!$G$1817,0)+1,6,4)))</f>
        <v/>
      </c>
      <c r="R667" s="66" t="s">
        <v>3691</v>
      </c>
    </row>
    <row r="668" spans="1:18" x14ac:dyDescent="0.25">
      <c r="A668" s="164">
        <v>1</v>
      </c>
      <c r="B668" s="176">
        <f>IF(AND(G668&lt;&gt;"",H668&gt;0,I668&lt;&gt;"",J668&lt;&gt;0,K668&lt;&gt;0),COUNT($B$11:B667)+1,"")</f>
        <v>657</v>
      </c>
      <c r="C668" s="199" t="s">
        <v>5405</v>
      </c>
      <c r="D668" s="188" t="s">
        <v>3802</v>
      </c>
      <c r="E668" s="200">
        <v>61</v>
      </c>
      <c r="F668" s="179">
        <v>45544</v>
      </c>
      <c r="G668" s="201" t="s">
        <v>5406</v>
      </c>
      <c r="H668" s="180">
        <v>4</v>
      </c>
      <c r="I668" s="186" t="s">
        <v>3701</v>
      </c>
      <c r="J668" s="181">
        <v>846.04</v>
      </c>
      <c r="K668" s="154">
        <f t="shared" si="10"/>
        <v>3384.16</v>
      </c>
      <c r="L668" s="146">
        <v>0.15579999999999999</v>
      </c>
      <c r="M668" s="146">
        <v>1.1288</v>
      </c>
      <c r="N668" s="72"/>
      <c r="O668" s="177" t="str">
        <f ca="1">IF(N668="","", INDIRECT("base!"&amp;ADDRESS(MATCH(N668,base!$C$2:'base'!$C$133,0)+1,4,4)))</f>
        <v/>
      </c>
      <c r="P668" s="66"/>
      <c r="Q668" s="177" t="str">
        <f ca="1">IF(P668="","", INDIRECT("base!"&amp;ADDRESS(MATCH(CONCATENATE(N668,"|",P668),base!$G$2:'base'!$G$1817,0)+1,6,4)))</f>
        <v/>
      </c>
      <c r="R668" s="66" t="s">
        <v>3691</v>
      </c>
    </row>
    <row r="669" spans="1:18" x14ac:dyDescent="0.25">
      <c r="A669" s="164">
        <v>1</v>
      </c>
      <c r="B669" s="176">
        <f>IF(AND(G669&lt;&gt;"",H669&gt;0,I669&lt;&gt;"",J669&lt;&gt;0,K669&lt;&gt;0),COUNT($B$11:B668)+1,"")</f>
        <v>658</v>
      </c>
      <c r="C669" s="188" t="s">
        <v>5407</v>
      </c>
      <c r="D669" s="188" t="s">
        <v>3802</v>
      </c>
      <c r="E669" s="197">
        <v>62</v>
      </c>
      <c r="F669" s="179">
        <v>45545</v>
      </c>
      <c r="G669" s="193" t="s">
        <v>5408</v>
      </c>
      <c r="H669" s="180">
        <v>11</v>
      </c>
      <c r="I669" s="186" t="s">
        <v>3701</v>
      </c>
      <c r="J669" s="181">
        <v>718.5</v>
      </c>
      <c r="K669" s="154">
        <f t="shared" si="10"/>
        <v>7903.5</v>
      </c>
      <c r="L669" s="146">
        <v>0.15579999999999999</v>
      </c>
      <c r="M669" s="146">
        <v>1.1288</v>
      </c>
      <c r="N669" s="72"/>
      <c r="O669" s="177" t="str">
        <f ca="1">IF(N669="","", INDIRECT("base!"&amp;ADDRESS(MATCH(N669,base!$C$2:'base'!$C$133,0)+1,4,4)))</f>
        <v/>
      </c>
      <c r="P669" s="66"/>
      <c r="Q669" s="177" t="str">
        <f ca="1">IF(P669="","", INDIRECT("base!"&amp;ADDRESS(MATCH(CONCATENATE(N669,"|",P669),base!$G$2:'base'!$G$1817,0)+1,6,4)))</f>
        <v/>
      </c>
      <c r="R669" s="66" t="s">
        <v>3691</v>
      </c>
    </row>
    <row r="670" spans="1:18" x14ac:dyDescent="0.25">
      <c r="A670" s="164">
        <v>1</v>
      </c>
      <c r="B670" s="176">
        <f>IF(AND(G670&lt;&gt;"",H670&gt;0,I670&lt;&gt;"",J670&lt;&gt;0,K670&lt;&gt;0),COUNT($B$11:B669)+1,"")</f>
        <v>659</v>
      </c>
      <c r="C670" s="188" t="s">
        <v>5409</v>
      </c>
      <c r="D670" s="188" t="s">
        <v>3802</v>
      </c>
      <c r="E670" s="197">
        <v>63</v>
      </c>
      <c r="F670" s="179">
        <v>45546</v>
      </c>
      <c r="G670" s="193" t="s">
        <v>5410</v>
      </c>
      <c r="H670" s="180">
        <v>31</v>
      </c>
      <c r="I670" s="186" t="s">
        <v>3701</v>
      </c>
      <c r="J670" s="181">
        <v>656.94</v>
      </c>
      <c r="K670" s="154">
        <f t="shared" si="10"/>
        <v>20365.14</v>
      </c>
      <c r="L670" s="146">
        <v>0.15579999999999999</v>
      </c>
      <c r="M670" s="146">
        <v>1.1288</v>
      </c>
      <c r="N670" s="72"/>
      <c r="O670" s="177" t="str">
        <f ca="1">IF(N670="","", INDIRECT("base!"&amp;ADDRESS(MATCH(N670,base!$C$2:'base'!$C$133,0)+1,4,4)))</f>
        <v/>
      </c>
      <c r="P670" s="66"/>
      <c r="Q670" s="177" t="str">
        <f ca="1">IF(P670="","", INDIRECT("base!"&amp;ADDRESS(MATCH(CONCATENATE(N670,"|",P670),base!$G$2:'base'!$G$1817,0)+1,6,4)))</f>
        <v/>
      </c>
      <c r="R670" s="66" t="s">
        <v>3691</v>
      </c>
    </row>
    <row r="671" spans="1:18" x14ac:dyDescent="0.25">
      <c r="A671" s="164">
        <v>1</v>
      </c>
      <c r="B671" s="176">
        <f>IF(AND(G671&lt;&gt;"",H671&gt;0,I671&lt;&gt;"",J671&lt;&gt;0,K671&lt;&gt;0),COUNT($B$11:B670)+1,"")</f>
        <v>660</v>
      </c>
      <c r="C671" s="188" t="s">
        <v>5411</v>
      </c>
      <c r="D671" s="188" t="s">
        <v>3802</v>
      </c>
      <c r="E671" s="197">
        <v>64</v>
      </c>
      <c r="F671" s="179">
        <v>45547</v>
      </c>
      <c r="G671" s="193" t="s">
        <v>5412</v>
      </c>
      <c r="H671" s="180">
        <v>1</v>
      </c>
      <c r="I671" s="186" t="s">
        <v>3701</v>
      </c>
      <c r="J671" s="181">
        <v>515.04999999999995</v>
      </c>
      <c r="K671" s="154">
        <f t="shared" si="10"/>
        <v>515.04999999999995</v>
      </c>
      <c r="L671" s="146">
        <v>0.15579999999999999</v>
      </c>
      <c r="M671" s="146">
        <v>1.1288</v>
      </c>
      <c r="N671" s="72"/>
      <c r="O671" s="177" t="str">
        <f ca="1">IF(N671="","", INDIRECT("base!"&amp;ADDRESS(MATCH(N671,base!$C$2:'base'!$C$133,0)+1,4,4)))</f>
        <v/>
      </c>
      <c r="P671" s="66"/>
      <c r="Q671" s="177" t="str">
        <f ca="1">IF(P671="","", INDIRECT("base!"&amp;ADDRESS(MATCH(CONCATENATE(N671,"|",P671),base!$G$2:'base'!$G$1817,0)+1,6,4)))</f>
        <v/>
      </c>
      <c r="R671" s="66" t="s">
        <v>3691</v>
      </c>
    </row>
    <row r="672" spans="1:18" x14ac:dyDescent="0.25">
      <c r="A672" s="164">
        <v>1</v>
      </c>
      <c r="B672" s="176">
        <f>IF(AND(G672&lt;&gt;"",H672&gt;0,I672&lt;&gt;"",J672&lt;&gt;0,K672&lt;&gt;0),COUNT($B$11:B671)+1,"")</f>
        <v>661</v>
      </c>
      <c r="C672" s="188" t="s">
        <v>5413</v>
      </c>
      <c r="D672" s="188" t="s">
        <v>3802</v>
      </c>
      <c r="E672" s="197">
        <v>65</v>
      </c>
      <c r="F672" s="179">
        <v>45536</v>
      </c>
      <c r="G672" s="193" t="s">
        <v>5414</v>
      </c>
      <c r="H672" s="180">
        <v>2</v>
      </c>
      <c r="I672" s="186" t="s">
        <v>3701</v>
      </c>
      <c r="J672" s="181">
        <v>449.45</v>
      </c>
      <c r="K672" s="154">
        <f t="shared" si="10"/>
        <v>898.9</v>
      </c>
      <c r="L672" s="146">
        <v>0.15579999999999999</v>
      </c>
      <c r="M672" s="146">
        <v>1.1288</v>
      </c>
      <c r="N672" s="72"/>
      <c r="O672" s="177" t="str">
        <f ca="1">IF(N672="","", INDIRECT("base!"&amp;ADDRESS(MATCH(N672,base!$C$2:'base'!$C$133,0)+1,4,4)))</f>
        <v/>
      </c>
      <c r="P672" s="66"/>
      <c r="Q672" s="177" t="str">
        <f ca="1">IF(P672="","", INDIRECT("base!"&amp;ADDRESS(MATCH(CONCATENATE(N672,"|",P672),base!$G$2:'base'!$G$1817,0)+1,6,4)))</f>
        <v/>
      </c>
      <c r="R672" s="66" t="s">
        <v>3691</v>
      </c>
    </row>
    <row r="673" spans="1:18" x14ac:dyDescent="0.25">
      <c r="A673" s="164">
        <v>1</v>
      </c>
      <c r="B673" s="176">
        <f>IF(AND(G673&lt;&gt;"",H673&gt;0,I673&lt;&gt;"",J673&lt;&gt;0,K673&lt;&gt;0),COUNT($B$11:B672)+1,"")</f>
        <v>662</v>
      </c>
      <c r="C673" s="188" t="s">
        <v>5415</v>
      </c>
      <c r="D673" s="188" t="s">
        <v>3802</v>
      </c>
      <c r="E673" s="197">
        <v>66</v>
      </c>
      <c r="F673" s="179">
        <v>45537</v>
      </c>
      <c r="G673" s="193" t="s">
        <v>5416</v>
      </c>
      <c r="H673" s="180">
        <v>10</v>
      </c>
      <c r="I673" s="186" t="s">
        <v>3701</v>
      </c>
      <c r="J673" s="181">
        <v>688.66</v>
      </c>
      <c r="K673" s="154">
        <f t="shared" si="10"/>
        <v>6886.6</v>
      </c>
      <c r="L673" s="146">
        <v>0.15579999999999999</v>
      </c>
      <c r="M673" s="146">
        <v>1.1288</v>
      </c>
      <c r="N673" s="72"/>
      <c r="O673" s="177" t="str">
        <f ca="1">IF(N673="","", INDIRECT("base!"&amp;ADDRESS(MATCH(N673,base!$C$2:'base'!$C$133,0)+1,4,4)))</f>
        <v/>
      </c>
      <c r="P673" s="66"/>
      <c r="Q673" s="177" t="str">
        <f ca="1">IF(P673="","", INDIRECT("base!"&amp;ADDRESS(MATCH(CONCATENATE(N673,"|",P673),base!$G$2:'base'!$G$1817,0)+1,6,4)))</f>
        <v/>
      </c>
      <c r="R673" s="66" t="s">
        <v>3691</v>
      </c>
    </row>
    <row r="674" spans="1:18" x14ac:dyDescent="0.25">
      <c r="A674" s="164">
        <v>1</v>
      </c>
      <c r="B674" s="176">
        <f>IF(AND(G674&lt;&gt;"",H674&gt;0,I674&lt;&gt;"",J674&lt;&gt;0,K674&lt;&gt;0),COUNT($B$11:B673)+1,"")</f>
        <v>663</v>
      </c>
      <c r="C674" s="188" t="s">
        <v>5417</v>
      </c>
      <c r="D674" s="188" t="s">
        <v>3802</v>
      </c>
      <c r="E674" s="197">
        <v>67</v>
      </c>
      <c r="F674" s="179">
        <v>45538</v>
      </c>
      <c r="G674" s="193" t="s">
        <v>5418</v>
      </c>
      <c r="H674" s="180">
        <v>2</v>
      </c>
      <c r="I674" s="186" t="s">
        <v>3701</v>
      </c>
      <c r="J674" s="181">
        <v>495.52</v>
      </c>
      <c r="K674" s="154">
        <f t="shared" si="10"/>
        <v>991.04</v>
      </c>
      <c r="L674" s="146">
        <v>0.15579999999999999</v>
      </c>
      <c r="M674" s="146">
        <v>1.1288</v>
      </c>
      <c r="N674" s="72"/>
      <c r="O674" s="177" t="str">
        <f ca="1">IF(N674="","", INDIRECT("base!"&amp;ADDRESS(MATCH(N674,base!$C$2:'base'!$C$133,0)+1,4,4)))</f>
        <v/>
      </c>
      <c r="P674" s="66"/>
      <c r="Q674" s="177" t="str">
        <f ca="1">IF(P674="","", INDIRECT("base!"&amp;ADDRESS(MATCH(CONCATENATE(N674,"|",P674),base!$G$2:'base'!$G$1817,0)+1,6,4)))</f>
        <v/>
      </c>
      <c r="R674" s="66" t="s">
        <v>3691</v>
      </c>
    </row>
    <row r="675" spans="1:18" x14ac:dyDescent="0.25">
      <c r="A675" s="164">
        <v>1</v>
      </c>
      <c r="B675" s="176">
        <f>IF(AND(G675&lt;&gt;"",H675&gt;0,I675&lt;&gt;"",J675&lt;&gt;0,K675&lt;&gt;0),COUNT($B$11:B674)+1,"")</f>
        <v>664</v>
      </c>
      <c r="C675" s="188" t="s">
        <v>5419</v>
      </c>
      <c r="D675" s="188" t="s">
        <v>3802</v>
      </c>
      <c r="E675" s="197">
        <v>68</v>
      </c>
      <c r="F675" s="179">
        <v>45539</v>
      </c>
      <c r="G675" s="193" t="s">
        <v>5420</v>
      </c>
      <c r="H675" s="180">
        <v>5</v>
      </c>
      <c r="I675" s="186" t="s">
        <v>3701</v>
      </c>
      <c r="J675" s="181">
        <v>745.55</v>
      </c>
      <c r="K675" s="154">
        <f t="shared" si="10"/>
        <v>3727.75</v>
      </c>
      <c r="L675" s="146">
        <v>0.15579999999999999</v>
      </c>
      <c r="M675" s="146">
        <v>1.1288</v>
      </c>
      <c r="N675" s="72"/>
      <c r="O675" s="177" t="str">
        <f ca="1">IF(N675="","", INDIRECT("base!"&amp;ADDRESS(MATCH(N675,base!$C$2:'base'!$C$133,0)+1,4,4)))</f>
        <v/>
      </c>
      <c r="P675" s="66"/>
      <c r="Q675" s="177" t="str">
        <f ca="1">IF(P675="","", INDIRECT("base!"&amp;ADDRESS(MATCH(CONCATENATE(N675,"|",P675),base!$G$2:'base'!$G$1817,0)+1,6,4)))</f>
        <v/>
      </c>
      <c r="R675" s="66" t="s">
        <v>3691</v>
      </c>
    </row>
    <row r="676" spans="1:18" x14ac:dyDescent="0.25">
      <c r="A676" s="164">
        <v>1</v>
      </c>
      <c r="B676" s="176">
        <f>IF(AND(G676&lt;&gt;"",H676&gt;0,I676&lt;&gt;"",J676&lt;&gt;0,K676&lt;&gt;0),COUNT($B$11:B675)+1,"")</f>
        <v>665</v>
      </c>
      <c r="C676" s="188" t="s">
        <v>5421</v>
      </c>
      <c r="D676" s="188" t="s">
        <v>3802</v>
      </c>
      <c r="E676" s="197">
        <v>69</v>
      </c>
      <c r="F676" s="179">
        <v>45540</v>
      </c>
      <c r="G676" s="193" t="s">
        <v>5422</v>
      </c>
      <c r="H676" s="180">
        <v>10</v>
      </c>
      <c r="I676" s="186" t="s">
        <v>3701</v>
      </c>
      <c r="J676" s="181">
        <v>687.31</v>
      </c>
      <c r="K676" s="154">
        <f t="shared" si="10"/>
        <v>6873.1</v>
      </c>
      <c r="L676" s="146">
        <v>0.15579999999999999</v>
      </c>
      <c r="M676" s="146">
        <v>1.1288</v>
      </c>
      <c r="N676" s="72"/>
      <c r="O676" s="177" t="str">
        <f ca="1">IF(N676="","", INDIRECT("base!"&amp;ADDRESS(MATCH(N676,base!$C$2:'base'!$C$133,0)+1,4,4)))</f>
        <v/>
      </c>
      <c r="P676" s="66"/>
      <c r="Q676" s="177" t="str">
        <f ca="1">IF(P676="","", INDIRECT("base!"&amp;ADDRESS(MATCH(CONCATENATE(N676,"|",P676),base!$G$2:'base'!$G$1817,0)+1,6,4)))</f>
        <v/>
      </c>
      <c r="R676" s="66" t="s">
        <v>3691</v>
      </c>
    </row>
    <row r="677" spans="1:18" x14ac:dyDescent="0.25">
      <c r="A677" s="164">
        <v>1</v>
      </c>
      <c r="B677" s="176">
        <f>IF(AND(G677&lt;&gt;"",H677&gt;0,I677&lt;&gt;"",J677&lt;&gt;0,K677&lt;&gt;0),COUNT($B$11:B676)+1,"")</f>
        <v>666</v>
      </c>
      <c r="C677" s="188" t="s">
        <v>5423</v>
      </c>
      <c r="D677" s="188" t="s">
        <v>3802</v>
      </c>
      <c r="E677" s="197">
        <v>70</v>
      </c>
      <c r="F677" s="179">
        <v>45541</v>
      </c>
      <c r="G677" s="193" t="s">
        <v>5424</v>
      </c>
      <c r="H677" s="180">
        <v>1</v>
      </c>
      <c r="I677" s="186" t="s">
        <v>3701</v>
      </c>
      <c r="J677" s="181">
        <v>560.36</v>
      </c>
      <c r="K677" s="154">
        <f t="shared" si="10"/>
        <v>560.36</v>
      </c>
      <c r="L677" s="146">
        <v>0.15579999999999999</v>
      </c>
      <c r="M677" s="146">
        <v>1.1288</v>
      </c>
      <c r="N677" s="72"/>
      <c r="O677" s="177" t="str">
        <f ca="1">IF(N677="","", INDIRECT("base!"&amp;ADDRESS(MATCH(N677,base!$C$2:'base'!$C$133,0)+1,4,4)))</f>
        <v/>
      </c>
      <c r="P677" s="66"/>
      <c r="Q677" s="177" t="str">
        <f ca="1">IF(P677="","", INDIRECT("base!"&amp;ADDRESS(MATCH(CONCATENATE(N677,"|",P677),base!$G$2:'base'!$G$1817,0)+1,6,4)))</f>
        <v/>
      </c>
      <c r="R677" s="66" t="s">
        <v>3691</v>
      </c>
    </row>
    <row r="678" spans="1:18" x14ac:dyDescent="0.25">
      <c r="A678" s="164">
        <v>1</v>
      </c>
      <c r="B678" s="176">
        <f>IF(AND(G678&lt;&gt;"",H678&gt;0,I678&lt;&gt;"",J678&lt;&gt;0,K678&lt;&gt;0),COUNT($B$11:B677)+1,"")</f>
        <v>667</v>
      </c>
      <c r="C678" s="188" t="s">
        <v>5425</v>
      </c>
      <c r="D678" s="188" t="s">
        <v>3802</v>
      </c>
      <c r="E678" s="197">
        <v>71</v>
      </c>
      <c r="F678" s="179">
        <v>45542</v>
      </c>
      <c r="G678" s="193" t="s">
        <v>5426</v>
      </c>
      <c r="H678" s="180">
        <v>2</v>
      </c>
      <c r="I678" s="186" t="s">
        <v>3701</v>
      </c>
      <c r="J678" s="181">
        <v>480.86</v>
      </c>
      <c r="K678" s="154">
        <f t="shared" si="10"/>
        <v>961.72</v>
      </c>
      <c r="L678" s="146">
        <v>0.15579999999999999</v>
      </c>
      <c r="M678" s="146">
        <v>1.1288</v>
      </c>
      <c r="N678" s="72"/>
      <c r="O678" s="177" t="str">
        <f ca="1">IF(N678="","", INDIRECT("base!"&amp;ADDRESS(MATCH(N678,base!$C$2:'base'!$C$133,0)+1,4,4)))</f>
        <v/>
      </c>
      <c r="P678" s="66"/>
      <c r="Q678" s="177" t="str">
        <f ca="1">IF(P678="","", INDIRECT("base!"&amp;ADDRESS(MATCH(CONCATENATE(N678,"|",P678),base!$G$2:'base'!$G$1817,0)+1,6,4)))</f>
        <v/>
      </c>
      <c r="R678" s="66" t="s">
        <v>3691</v>
      </c>
    </row>
    <row r="679" spans="1:18" x14ac:dyDescent="0.25">
      <c r="A679" s="164">
        <v>1</v>
      </c>
      <c r="B679" s="176">
        <f>IF(AND(G679&lt;&gt;"",H679&gt;0,I679&lt;&gt;"",J679&lt;&gt;0,K679&lt;&gt;0),COUNT($B$11:B678)+1,"")</f>
        <v>668</v>
      </c>
      <c r="C679" s="188" t="s">
        <v>5427</v>
      </c>
      <c r="D679" s="188" t="s">
        <v>3802</v>
      </c>
      <c r="E679" s="197">
        <v>72</v>
      </c>
      <c r="F679" s="179">
        <v>45543</v>
      </c>
      <c r="G679" s="193" t="s">
        <v>5428</v>
      </c>
      <c r="H679" s="180">
        <v>3</v>
      </c>
      <c r="I679" s="186" t="s">
        <v>3701</v>
      </c>
      <c r="J679" s="181">
        <v>697.93</v>
      </c>
      <c r="K679" s="154">
        <f t="shared" si="10"/>
        <v>2093.79</v>
      </c>
      <c r="L679" s="146">
        <v>0.15579999999999999</v>
      </c>
      <c r="M679" s="146">
        <v>1.1288</v>
      </c>
      <c r="N679" s="72"/>
      <c r="O679" s="177" t="str">
        <f ca="1">IF(N679="","", INDIRECT("base!"&amp;ADDRESS(MATCH(N679,base!$C$2:'base'!$C$133,0)+1,4,4)))</f>
        <v/>
      </c>
      <c r="P679" s="66"/>
      <c r="Q679" s="177" t="str">
        <f ca="1">IF(P679="","", INDIRECT("base!"&amp;ADDRESS(MATCH(CONCATENATE(N679,"|",P679),base!$G$2:'base'!$G$1817,0)+1,6,4)))</f>
        <v/>
      </c>
      <c r="R679" s="66" t="s">
        <v>3691</v>
      </c>
    </row>
    <row r="680" spans="1:18" x14ac:dyDescent="0.25">
      <c r="A680" s="164">
        <v>1</v>
      </c>
      <c r="B680" s="176">
        <f>IF(AND(G680&lt;&gt;"",H680&gt;0,I680&lt;&gt;"",J680&lt;&gt;0,K680&lt;&gt;0),COUNT($B$11:B679)+1,"")</f>
        <v>669</v>
      </c>
      <c r="C680" s="188" t="s">
        <v>5429</v>
      </c>
      <c r="D680" s="188" t="s">
        <v>3802</v>
      </c>
      <c r="E680" s="197">
        <v>73</v>
      </c>
      <c r="F680" s="179">
        <v>45544</v>
      </c>
      <c r="G680" s="193" t="s">
        <v>5430</v>
      </c>
      <c r="H680" s="180">
        <v>11</v>
      </c>
      <c r="I680" s="186" t="s">
        <v>3701</v>
      </c>
      <c r="J680" s="181">
        <v>411.41</v>
      </c>
      <c r="K680" s="154">
        <f t="shared" si="10"/>
        <v>4525.51</v>
      </c>
      <c r="L680" s="146">
        <v>0.15579999999999999</v>
      </c>
      <c r="M680" s="146">
        <v>1.1288</v>
      </c>
      <c r="N680" s="72"/>
      <c r="O680" s="177" t="str">
        <f ca="1">IF(N680="","", INDIRECT("base!"&amp;ADDRESS(MATCH(N680,base!$C$2:'base'!$C$133,0)+1,4,4)))</f>
        <v/>
      </c>
      <c r="P680" s="66"/>
      <c r="Q680" s="177" t="str">
        <f ca="1">IF(P680="","", INDIRECT("base!"&amp;ADDRESS(MATCH(CONCATENATE(N680,"|",P680),base!$G$2:'base'!$G$1817,0)+1,6,4)))</f>
        <v/>
      </c>
      <c r="R680" s="66" t="s">
        <v>3691</v>
      </c>
    </row>
    <row r="681" spans="1:18" x14ac:dyDescent="0.25">
      <c r="A681" s="164">
        <v>1</v>
      </c>
      <c r="B681" s="176">
        <f>IF(AND(G681&lt;&gt;"",H681&gt;0,I681&lt;&gt;"",J681&lt;&gt;0,K681&lt;&gt;0),COUNT($B$11:B680)+1,"")</f>
        <v>670</v>
      </c>
      <c r="C681" s="188" t="s">
        <v>5431</v>
      </c>
      <c r="D681" s="188" t="s">
        <v>3802</v>
      </c>
      <c r="E681" s="197">
        <v>76</v>
      </c>
      <c r="F681" s="179">
        <v>45545</v>
      </c>
      <c r="G681" s="193" t="s">
        <v>5432</v>
      </c>
      <c r="H681" s="180">
        <v>2</v>
      </c>
      <c r="I681" s="186" t="s">
        <v>3701</v>
      </c>
      <c r="J681" s="181">
        <v>1002.29</v>
      </c>
      <c r="K681" s="154">
        <f t="shared" si="10"/>
        <v>2004.58</v>
      </c>
      <c r="L681" s="146">
        <v>0.15579999999999999</v>
      </c>
      <c r="M681" s="146">
        <v>1.1288</v>
      </c>
      <c r="N681" s="72"/>
      <c r="O681" s="177" t="str">
        <f ca="1">IF(N681="","", INDIRECT("base!"&amp;ADDRESS(MATCH(N681,base!$C$2:'base'!$C$133,0)+1,4,4)))</f>
        <v/>
      </c>
      <c r="P681" s="66"/>
      <c r="Q681" s="177" t="str">
        <f ca="1">IF(P681="","", INDIRECT("base!"&amp;ADDRESS(MATCH(CONCATENATE(N681,"|",P681),base!$G$2:'base'!$G$1817,0)+1,6,4)))</f>
        <v/>
      </c>
      <c r="R681" s="66" t="s">
        <v>3691</v>
      </c>
    </row>
    <row r="682" spans="1:18" x14ac:dyDescent="0.25">
      <c r="A682" s="164">
        <v>1</v>
      </c>
      <c r="B682" s="176">
        <f>IF(AND(G682&lt;&gt;"",H682&gt;0,I682&lt;&gt;"",J682&lt;&gt;0,K682&lt;&gt;0),COUNT($B$11:B681)+1,"")</f>
        <v>671</v>
      </c>
      <c r="C682" s="188" t="s">
        <v>5433</v>
      </c>
      <c r="D682" s="188" t="s">
        <v>3802</v>
      </c>
      <c r="E682" s="197">
        <v>77</v>
      </c>
      <c r="F682" s="179">
        <v>45546</v>
      </c>
      <c r="G682" s="193" t="s">
        <v>5434</v>
      </c>
      <c r="H682" s="180">
        <v>8</v>
      </c>
      <c r="I682" s="186" t="s">
        <v>3701</v>
      </c>
      <c r="J682" s="181">
        <v>647.03</v>
      </c>
      <c r="K682" s="154">
        <f t="shared" si="10"/>
        <v>5176.24</v>
      </c>
      <c r="L682" s="146">
        <v>0.15579999999999999</v>
      </c>
      <c r="M682" s="146">
        <v>1.1288</v>
      </c>
      <c r="N682" s="72"/>
      <c r="O682" s="177" t="str">
        <f ca="1">IF(N682="","", INDIRECT("base!"&amp;ADDRESS(MATCH(N682,base!$C$2:'base'!$C$133,0)+1,4,4)))</f>
        <v/>
      </c>
      <c r="P682" s="66"/>
      <c r="Q682" s="177" t="str">
        <f ca="1">IF(P682="","", INDIRECT("base!"&amp;ADDRESS(MATCH(CONCATENATE(N682,"|",P682),base!$G$2:'base'!$G$1817,0)+1,6,4)))</f>
        <v/>
      </c>
      <c r="R682" s="66" t="s">
        <v>3691</v>
      </c>
    </row>
    <row r="683" spans="1:18" x14ac:dyDescent="0.25">
      <c r="A683" s="164">
        <v>1</v>
      </c>
      <c r="B683" s="176">
        <f>IF(AND(G683&lt;&gt;"",H683&gt;0,I683&lt;&gt;"",J683&lt;&gt;0,K683&lt;&gt;0),COUNT($B$11:B682)+1,"")</f>
        <v>672</v>
      </c>
      <c r="C683" s="188" t="s">
        <v>5435</v>
      </c>
      <c r="D683" s="188" t="s">
        <v>3802</v>
      </c>
      <c r="E683" s="197">
        <v>78</v>
      </c>
      <c r="F683" s="179">
        <v>45547</v>
      </c>
      <c r="G683" s="193" t="s">
        <v>5436</v>
      </c>
      <c r="H683" s="180">
        <v>7</v>
      </c>
      <c r="I683" s="186" t="s">
        <v>3701</v>
      </c>
      <c r="J683" s="181">
        <v>408.31</v>
      </c>
      <c r="K683" s="154">
        <f t="shared" si="10"/>
        <v>2858.17</v>
      </c>
      <c r="L683" s="146">
        <v>0.15579999999999999</v>
      </c>
      <c r="M683" s="146">
        <v>1.1288</v>
      </c>
      <c r="N683" s="72"/>
      <c r="O683" s="177" t="str">
        <f ca="1">IF(N683="","", INDIRECT("base!"&amp;ADDRESS(MATCH(N683,base!$C$2:'base'!$C$133,0)+1,4,4)))</f>
        <v/>
      </c>
      <c r="P683" s="66"/>
      <c r="Q683" s="177" t="str">
        <f ca="1">IF(P683="","", INDIRECT("base!"&amp;ADDRESS(MATCH(CONCATENATE(N683,"|",P683),base!$G$2:'base'!$G$1817,0)+1,6,4)))</f>
        <v/>
      </c>
      <c r="R683" s="66" t="s">
        <v>3691</v>
      </c>
    </row>
    <row r="684" spans="1:18" x14ac:dyDescent="0.25">
      <c r="A684" s="164">
        <v>1</v>
      </c>
      <c r="B684" s="176">
        <f>IF(AND(G684&lt;&gt;"",H684&gt;0,I684&lt;&gt;"",J684&lt;&gt;0,K684&lt;&gt;0),COUNT($B$11:B683)+1,"")</f>
        <v>673</v>
      </c>
      <c r="C684" s="188" t="s">
        <v>5437</v>
      </c>
      <c r="D684" s="188" t="s">
        <v>3802</v>
      </c>
      <c r="E684" s="197">
        <v>79</v>
      </c>
      <c r="F684" s="179">
        <v>45536</v>
      </c>
      <c r="G684" s="193" t="s">
        <v>5438</v>
      </c>
      <c r="H684" s="180">
        <v>1</v>
      </c>
      <c r="I684" s="186" t="s">
        <v>3701</v>
      </c>
      <c r="J684" s="181">
        <v>312.89</v>
      </c>
      <c r="K684" s="154">
        <f t="shared" si="10"/>
        <v>312.89</v>
      </c>
      <c r="L684" s="146">
        <v>0.15579999999999999</v>
      </c>
      <c r="M684" s="146">
        <v>1.1288</v>
      </c>
      <c r="N684" s="72"/>
      <c r="O684" s="177" t="str">
        <f ca="1">IF(N684="","", INDIRECT("base!"&amp;ADDRESS(MATCH(N684,base!$C$2:'base'!$C$133,0)+1,4,4)))</f>
        <v/>
      </c>
      <c r="P684" s="66"/>
      <c r="Q684" s="177" t="str">
        <f ca="1">IF(P684="","", INDIRECT("base!"&amp;ADDRESS(MATCH(CONCATENATE(N684,"|",P684),base!$G$2:'base'!$G$1817,0)+1,6,4)))</f>
        <v/>
      </c>
      <c r="R684" s="66" t="s">
        <v>3691</v>
      </c>
    </row>
    <row r="685" spans="1:18" x14ac:dyDescent="0.25">
      <c r="A685" s="164">
        <v>1</v>
      </c>
      <c r="B685" s="176">
        <f>IF(AND(G685&lt;&gt;"",H685&gt;0,I685&lt;&gt;"",J685&lt;&gt;0,K685&lt;&gt;0),COUNT($B$11:B684)+1,"")</f>
        <v>674</v>
      </c>
      <c r="C685" s="188" t="s">
        <v>5439</v>
      </c>
      <c r="D685" s="188" t="s">
        <v>3802</v>
      </c>
      <c r="E685" s="197">
        <v>80</v>
      </c>
      <c r="F685" s="179">
        <v>45537</v>
      </c>
      <c r="G685" s="193" t="s">
        <v>5440</v>
      </c>
      <c r="H685" s="180">
        <v>4</v>
      </c>
      <c r="I685" s="186" t="s">
        <v>3701</v>
      </c>
      <c r="J685" s="181">
        <v>273.79000000000002</v>
      </c>
      <c r="K685" s="154">
        <f t="shared" si="10"/>
        <v>1095.1600000000001</v>
      </c>
      <c r="L685" s="146">
        <v>0.15579999999999999</v>
      </c>
      <c r="M685" s="146">
        <v>1.1288</v>
      </c>
      <c r="N685" s="72"/>
      <c r="O685" s="177" t="str">
        <f ca="1">IF(N685="","", INDIRECT("base!"&amp;ADDRESS(MATCH(N685,base!$C$2:'base'!$C$133,0)+1,4,4)))</f>
        <v/>
      </c>
      <c r="P685" s="66"/>
      <c r="Q685" s="177" t="str">
        <f ca="1">IF(P685="","", INDIRECT("base!"&amp;ADDRESS(MATCH(CONCATENATE(N685,"|",P685),base!$G$2:'base'!$G$1817,0)+1,6,4)))</f>
        <v/>
      </c>
      <c r="R685" s="66" t="s">
        <v>3691</v>
      </c>
    </row>
    <row r="686" spans="1:18" x14ac:dyDescent="0.25">
      <c r="A686" s="164">
        <v>1</v>
      </c>
      <c r="B686" s="176">
        <f>IF(AND(G686&lt;&gt;"",H686&gt;0,I686&lt;&gt;"",J686&lt;&gt;0,K686&lt;&gt;0),COUNT($B$11:B685)+1,"")</f>
        <v>675</v>
      </c>
      <c r="C686" s="188" t="s">
        <v>5441</v>
      </c>
      <c r="D686" s="188" t="s">
        <v>3802</v>
      </c>
      <c r="E686" s="197">
        <v>81</v>
      </c>
      <c r="F686" s="179">
        <v>45538</v>
      </c>
      <c r="G686" s="193" t="s">
        <v>5442</v>
      </c>
      <c r="H686" s="180">
        <v>9</v>
      </c>
      <c r="I686" s="186" t="s">
        <v>3701</v>
      </c>
      <c r="J686" s="181">
        <v>458.51</v>
      </c>
      <c r="K686" s="154">
        <f t="shared" si="10"/>
        <v>4126.59</v>
      </c>
      <c r="L686" s="146">
        <v>0.15579999999999999</v>
      </c>
      <c r="M686" s="146">
        <v>1.1288</v>
      </c>
      <c r="N686" s="72"/>
      <c r="O686" s="177" t="str">
        <f ca="1">IF(N686="","", INDIRECT("base!"&amp;ADDRESS(MATCH(N686,base!$C$2:'base'!$C$133,0)+1,4,4)))</f>
        <v/>
      </c>
      <c r="P686" s="66"/>
      <c r="Q686" s="177" t="str">
        <f ca="1">IF(P686="","", INDIRECT("base!"&amp;ADDRESS(MATCH(CONCATENATE(N686,"|",P686),base!$G$2:'base'!$G$1817,0)+1,6,4)))</f>
        <v/>
      </c>
      <c r="R686" s="66" t="s">
        <v>3691</v>
      </c>
    </row>
    <row r="687" spans="1:18" x14ac:dyDescent="0.25">
      <c r="A687" s="164">
        <v>1</v>
      </c>
      <c r="B687" s="176">
        <f>IF(AND(G687&lt;&gt;"",H687&gt;0,I687&lt;&gt;"",J687&lt;&gt;0,K687&lt;&gt;0),COUNT($B$11:B686)+1,"")</f>
        <v>676</v>
      </c>
      <c r="C687" s="188" t="s">
        <v>5443</v>
      </c>
      <c r="D687" s="188" t="s">
        <v>3802</v>
      </c>
      <c r="E687" s="197">
        <v>82</v>
      </c>
      <c r="F687" s="179">
        <v>45539</v>
      </c>
      <c r="G687" s="193" t="s">
        <v>5444</v>
      </c>
      <c r="H687" s="180">
        <v>2</v>
      </c>
      <c r="I687" s="186" t="s">
        <v>3701</v>
      </c>
      <c r="J687" s="181">
        <v>420.05</v>
      </c>
      <c r="K687" s="154">
        <f t="shared" si="10"/>
        <v>840.1</v>
      </c>
      <c r="L687" s="146">
        <v>0.15579999999999999</v>
      </c>
      <c r="M687" s="146">
        <v>1.1288</v>
      </c>
      <c r="N687" s="72"/>
      <c r="O687" s="177" t="str">
        <f ca="1">IF(N687="","", INDIRECT("base!"&amp;ADDRESS(MATCH(N687,base!$C$2:'base'!$C$133,0)+1,4,4)))</f>
        <v/>
      </c>
      <c r="P687" s="66"/>
      <c r="Q687" s="177" t="str">
        <f ca="1">IF(P687="","", INDIRECT("base!"&amp;ADDRESS(MATCH(CONCATENATE(N687,"|",P687),base!$G$2:'base'!$G$1817,0)+1,6,4)))</f>
        <v/>
      </c>
      <c r="R687" s="66" t="s">
        <v>3691</v>
      </c>
    </row>
    <row r="688" spans="1:18" x14ac:dyDescent="0.25">
      <c r="A688" s="164">
        <v>1</v>
      </c>
      <c r="B688" s="176">
        <f>IF(AND(G688&lt;&gt;"",H688&gt;0,I688&lt;&gt;"",J688&lt;&gt;0,K688&lt;&gt;0),COUNT($B$11:B687)+1,"")</f>
        <v>677</v>
      </c>
      <c r="C688" s="188" t="s">
        <v>5445</v>
      </c>
      <c r="D688" s="188" t="s">
        <v>3802</v>
      </c>
      <c r="E688" s="197">
        <v>83</v>
      </c>
      <c r="F688" s="179">
        <v>45540</v>
      </c>
      <c r="G688" s="193" t="s">
        <v>5446</v>
      </c>
      <c r="H688" s="180">
        <v>5</v>
      </c>
      <c r="I688" s="186" t="s">
        <v>3701</v>
      </c>
      <c r="J688" s="181">
        <v>403.01</v>
      </c>
      <c r="K688" s="154">
        <f t="shared" si="10"/>
        <v>2015.05</v>
      </c>
      <c r="L688" s="146">
        <v>0.15579999999999999</v>
      </c>
      <c r="M688" s="146">
        <v>1.1288</v>
      </c>
      <c r="N688" s="72"/>
      <c r="O688" s="177" t="str">
        <f ca="1">IF(N688="","", INDIRECT("base!"&amp;ADDRESS(MATCH(N688,base!$C$2:'base'!$C$133,0)+1,4,4)))</f>
        <v/>
      </c>
      <c r="P688" s="66"/>
      <c r="Q688" s="177" t="str">
        <f ca="1">IF(P688="","", INDIRECT("base!"&amp;ADDRESS(MATCH(CONCATENATE(N688,"|",P688),base!$G$2:'base'!$G$1817,0)+1,6,4)))</f>
        <v/>
      </c>
      <c r="R688" s="66" t="s">
        <v>3691</v>
      </c>
    </row>
    <row r="689" spans="1:18" x14ac:dyDescent="0.25">
      <c r="A689" s="164">
        <v>1</v>
      </c>
      <c r="B689" s="176">
        <f>IF(AND(G689&lt;&gt;"",H689&gt;0,I689&lt;&gt;"",J689&lt;&gt;0,K689&lt;&gt;0),COUNT($B$11:B688)+1,"")</f>
        <v>678</v>
      </c>
      <c r="C689" s="188" t="s">
        <v>5447</v>
      </c>
      <c r="D689" s="188" t="s">
        <v>3802</v>
      </c>
      <c r="E689" s="197">
        <v>84</v>
      </c>
      <c r="F689" s="179">
        <v>45541</v>
      </c>
      <c r="G689" s="193" t="s">
        <v>5448</v>
      </c>
      <c r="H689" s="180">
        <v>2</v>
      </c>
      <c r="I689" s="186" t="s">
        <v>3701</v>
      </c>
      <c r="J689" s="181">
        <v>547.73</v>
      </c>
      <c r="K689" s="154">
        <f t="shared" si="10"/>
        <v>1095.46</v>
      </c>
      <c r="L689" s="146">
        <v>0.15579999999999999</v>
      </c>
      <c r="M689" s="146">
        <v>1.1288</v>
      </c>
      <c r="N689" s="72"/>
      <c r="O689" s="177" t="str">
        <f ca="1">IF(N689="","", INDIRECT("base!"&amp;ADDRESS(MATCH(N689,base!$C$2:'base'!$C$133,0)+1,4,4)))</f>
        <v/>
      </c>
      <c r="P689" s="66"/>
      <c r="Q689" s="177" t="str">
        <f ca="1">IF(P689="","", INDIRECT("base!"&amp;ADDRESS(MATCH(CONCATENATE(N689,"|",P689),base!$G$2:'base'!$G$1817,0)+1,6,4)))</f>
        <v/>
      </c>
      <c r="R689" s="66" t="s">
        <v>3691</v>
      </c>
    </row>
    <row r="690" spans="1:18" x14ac:dyDescent="0.25">
      <c r="A690" s="164">
        <v>1</v>
      </c>
      <c r="B690" s="176">
        <f>IF(AND(G690&lt;&gt;"",H690&gt;0,I690&lt;&gt;"",J690&lt;&gt;0,K690&lt;&gt;0),COUNT($B$11:B689)+1,"")</f>
        <v>679</v>
      </c>
      <c r="C690" s="188" t="s">
        <v>5449</v>
      </c>
      <c r="D690" s="188" t="s">
        <v>3802</v>
      </c>
      <c r="E690" s="197">
        <v>85</v>
      </c>
      <c r="F690" s="179">
        <v>45542</v>
      </c>
      <c r="G690" s="193" t="s">
        <v>5450</v>
      </c>
      <c r="H690" s="180">
        <v>1</v>
      </c>
      <c r="I690" s="186" t="s">
        <v>3701</v>
      </c>
      <c r="J690" s="181">
        <v>521.55999999999995</v>
      </c>
      <c r="K690" s="154">
        <f t="shared" ref="K690:K753" si="11">IFERROR(IF(H690*J690&lt;&gt;0,ROUND(ROUND(H690,4)*ROUND(J690,4),2),""),"")</f>
        <v>521.55999999999995</v>
      </c>
      <c r="L690" s="146">
        <v>0.15579999999999999</v>
      </c>
      <c r="M690" s="146">
        <v>1.1288</v>
      </c>
      <c r="N690" s="72"/>
      <c r="O690" s="177" t="str">
        <f ca="1">IF(N690="","", INDIRECT("base!"&amp;ADDRESS(MATCH(N690,base!$C$2:'base'!$C$133,0)+1,4,4)))</f>
        <v/>
      </c>
      <c r="P690" s="66"/>
      <c r="Q690" s="177" t="str">
        <f ca="1">IF(P690="","", INDIRECT("base!"&amp;ADDRESS(MATCH(CONCATENATE(N690,"|",P690),base!$G$2:'base'!$G$1817,0)+1,6,4)))</f>
        <v/>
      </c>
      <c r="R690" s="66" t="s">
        <v>3691</v>
      </c>
    </row>
    <row r="691" spans="1:18" x14ac:dyDescent="0.25">
      <c r="A691" s="164">
        <v>1</v>
      </c>
      <c r="B691" s="176">
        <f>IF(AND(G691&lt;&gt;"",H691&gt;0,I691&lt;&gt;"",J691&lt;&gt;0,K691&lt;&gt;0),COUNT($B$11:B690)+1,"")</f>
        <v>680</v>
      </c>
      <c r="C691" s="188" t="s">
        <v>5451</v>
      </c>
      <c r="D691" s="188" t="s">
        <v>3802</v>
      </c>
      <c r="E691" s="197">
        <v>86</v>
      </c>
      <c r="F691" s="179">
        <v>45543</v>
      </c>
      <c r="G691" s="193" t="s">
        <v>5452</v>
      </c>
      <c r="H691" s="180">
        <v>4</v>
      </c>
      <c r="I691" s="186" t="s">
        <v>3701</v>
      </c>
      <c r="J691" s="181">
        <v>297.52</v>
      </c>
      <c r="K691" s="154">
        <f t="shared" si="11"/>
        <v>1190.08</v>
      </c>
      <c r="L691" s="146">
        <v>0.15579999999999999</v>
      </c>
      <c r="M691" s="146">
        <v>1.1288</v>
      </c>
      <c r="N691" s="72"/>
      <c r="O691" s="177" t="str">
        <f ca="1">IF(N691="","", INDIRECT("base!"&amp;ADDRESS(MATCH(N691,base!$C$2:'base'!$C$133,0)+1,4,4)))</f>
        <v/>
      </c>
      <c r="P691" s="66"/>
      <c r="Q691" s="177" t="str">
        <f ca="1">IF(P691="","", INDIRECT("base!"&amp;ADDRESS(MATCH(CONCATENATE(N691,"|",P691),base!$G$2:'base'!$G$1817,0)+1,6,4)))</f>
        <v/>
      </c>
      <c r="R691" s="66" t="s">
        <v>3691</v>
      </c>
    </row>
    <row r="692" spans="1:18" x14ac:dyDescent="0.25">
      <c r="A692" s="164">
        <v>1</v>
      </c>
      <c r="B692" s="176">
        <f>IF(AND(G692&lt;&gt;"",H692&gt;0,I692&lt;&gt;"",J692&lt;&gt;0,K692&lt;&gt;0),COUNT($B$11:B691)+1,"")</f>
        <v>681</v>
      </c>
      <c r="C692" s="188" t="s">
        <v>5453</v>
      </c>
      <c r="D692" s="188" t="s">
        <v>3802</v>
      </c>
      <c r="E692" s="197">
        <v>87</v>
      </c>
      <c r="F692" s="179">
        <v>45544</v>
      </c>
      <c r="G692" s="193" t="s">
        <v>5454</v>
      </c>
      <c r="H692" s="180">
        <v>2</v>
      </c>
      <c r="I692" s="186" t="s">
        <v>3701</v>
      </c>
      <c r="J692" s="181">
        <v>256.33</v>
      </c>
      <c r="K692" s="154">
        <f t="shared" si="11"/>
        <v>512.66</v>
      </c>
      <c r="L692" s="146">
        <v>0.15579999999999999</v>
      </c>
      <c r="M692" s="146">
        <v>1.1288</v>
      </c>
      <c r="N692" s="72"/>
      <c r="O692" s="177" t="str">
        <f ca="1">IF(N692="","", INDIRECT("base!"&amp;ADDRESS(MATCH(N692,base!$C$2:'base'!$C$133,0)+1,4,4)))</f>
        <v/>
      </c>
      <c r="P692" s="66"/>
      <c r="Q692" s="177" t="str">
        <f ca="1">IF(P692="","", INDIRECT("base!"&amp;ADDRESS(MATCH(CONCATENATE(N692,"|",P692),base!$G$2:'base'!$G$1817,0)+1,6,4)))</f>
        <v/>
      </c>
      <c r="R692" s="66" t="s">
        <v>3691</v>
      </c>
    </row>
    <row r="693" spans="1:18" x14ac:dyDescent="0.25">
      <c r="A693" s="164">
        <v>1</v>
      </c>
      <c r="B693" s="176">
        <f>IF(AND(G693&lt;&gt;"",H693&gt;0,I693&lt;&gt;"",J693&lt;&gt;0,K693&lt;&gt;0),COUNT($B$11:B692)+1,"")</f>
        <v>682</v>
      </c>
      <c r="C693" s="188" t="s">
        <v>5455</v>
      </c>
      <c r="D693" s="188" t="s">
        <v>3802</v>
      </c>
      <c r="E693" s="197">
        <v>88</v>
      </c>
      <c r="F693" s="179">
        <v>45545</v>
      </c>
      <c r="G693" s="193" t="s">
        <v>5456</v>
      </c>
      <c r="H693" s="180">
        <v>1</v>
      </c>
      <c r="I693" s="186" t="s">
        <v>3701</v>
      </c>
      <c r="J693" s="181">
        <v>257.33</v>
      </c>
      <c r="K693" s="154">
        <f t="shared" si="11"/>
        <v>257.33</v>
      </c>
      <c r="L693" s="146">
        <v>0.15579999999999999</v>
      </c>
      <c r="M693" s="146">
        <v>1.1288</v>
      </c>
      <c r="N693" s="72"/>
      <c r="O693" s="177" t="str">
        <f ca="1">IF(N693="","", INDIRECT("base!"&amp;ADDRESS(MATCH(N693,base!$C$2:'base'!$C$133,0)+1,4,4)))</f>
        <v/>
      </c>
      <c r="P693" s="66"/>
      <c r="Q693" s="177" t="str">
        <f ca="1">IF(P693="","", INDIRECT("base!"&amp;ADDRESS(MATCH(CONCATENATE(N693,"|",P693),base!$G$2:'base'!$G$1817,0)+1,6,4)))</f>
        <v/>
      </c>
      <c r="R693" s="66" t="s">
        <v>3691</v>
      </c>
    </row>
    <row r="694" spans="1:18" x14ac:dyDescent="0.25">
      <c r="A694" s="164">
        <v>1</v>
      </c>
      <c r="B694" s="176">
        <f>IF(AND(G694&lt;&gt;"",H694&gt;0,I694&lt;&gt;"",J694&lt;&gt;0,K694&lt;&gt;0),COUNT($B$11:B693)+1,"")</f>
        <v>683</v>
      </c>
      <c r="C694" s="188" t="s">
        <v>5457</v>
      </c>
      <c r="D694" s="188" t="s">
        <v>3802</v>
      </c>
      <c r="E694" s="197">
        <v>89</v>
      </c>
      <c r="F694" s="179">
        <v>45546</v>
      </c>
      <c r="G694" s="193" t="s">
        <v>5458</v>
      </c>
      <c r="H694" s="180">
        <v>3</v>
      </c>
      <c r="I694" s="186" t="s">
        <v>3701</v>
      </c>
      <c r="J694" s="181">
        <v>205.81</v>
      </c>
      <c r="K694" s="154">
        <f t="shared" si="11"/>
        <v>617.42999999999995</v>
      </c>
      <c r="L694" s="146">
        <v>0.15579999999999999</v>
      </c>
      <c r="M694" s="146">
        <v>1.1288</v>
      </c>
      <c r="N694" s="72"/>
      <c r="O694" s="177" t="str">
        <f ca="1">IF(N694="","", INDIRECT("base!"&amp;ADDRESS(MATCH(N694,base!$C$2:'base'!$C$133,0)+1,4,4)))</f>
        <v/>
      </c>
      <c r="P694" s="66"/>
      <c r="Q694" s="177" t="str">
        <f ca="1">IF(P694="","", INDIRECT("base!"&amp;ADDRESS(MATCH(CONCATENATE(N694,"|",P694),base!$G$2:'base'!$G$1817,0)+1,6,4)))</f>
        <v/>
      </c>
      <c r="R694" s="66" t="s">
        <v>3691</v>
      </c>
    </row>
    <row r="695" spans="1:18" x14ac:dyDescent="0.25">
      <c r="A695" s="164">
        <v>1</v>
      </c>
      <c r="B695" s="176">
        <f>IF(AND(G695&lt;&gt;"",H695&gt;0,I695&lt;&gt;"",J695&lt;&gt;0,K695&lt;&gt;0),COUNT($B$11:B694)+1,"")</f>
        <v>684</v>
      </c>
      <c r="C695" s="188" t="s">
        <v>5459</v>
      </c>
      <c r="D695" s="188" t="s">
        <v>3802</v>
      </c>
      <c r="E695" s="197">
        <v>90</v>
      </c>
      <c r="F695" s="179">
        <v>45547</v>
      </c>
      <c r="G695" s="193" t="s">
        <v>5460</v>
      </c>
      <c r="H695" s="180">
        <v>3</v>
      </c>
      <c r="I695" s="186" t="s">
        <v>3701</v>
      </c>
      <c r="J695" s="181">
        <v>629.35</v>
      </c>
      <c r="K695" s="154">
        <f t="shared" si="11"/>
        <v>1888.05</v>
      </c>
      <c r="L695" s="146">
        <v>0.15579999999999999</v>
      </c>
      <c r="M695" s="146">
        <v>1.1288</v>
      </c>
      <c r="N695" s="72"/>
      <c r="O695" s="177" t="str">
        <f ca="1">IF(N695="","", INDIRECT("base!"&amp;ADDRESS(MATCH(N695,base!$C$2:'base'!$C$133,0)+1,4,4)))</f>
        <v/>
      </c>
      <c r="P695" s="66"/>
      <c r="Q695" s="177" t="str">
        <f ca="1">IF(P695="","", INDIRECT("base!"&amp;ADDRESS(MATCH(CONCATENATE(N695,"|",P695),base!$G$2:'base'!$G$1817,0)+1,6,4)))</f>
        <v/>
      </c>
      <c r="R695" s="66" t="s">
        <v>3691</v>
      </c>
    </row>
    <row r="696" spans="1:18" x14ac:dyDescent="0.25">
      <c r="A696" s="164">
        <v>1</v>
      </c>
      <c r="B696" s="176">
        <f>IF(AND(G696&lt;&gt;"",H696&gt;0,I696&lt;&gt;"",J696&lt;&gt;0,K696&lt;&gt;0),COUNT($B$11:B695)+1,"")</f>
        <v>685</v>
      </c>
      <c r="C696" s="188" t="s">
        <v>5461</v>
      </c>
      <c r="D696" s="188" t="s">
        <v>3802</v>
      </c>
      <c r="E696" s="197">
        <v>91</v>
      </c>
      <c r="F696" s="179">
        <v>45536</v>
      </c>
      <c r="G696" s="193" t="s">
        <v>5462</v>
      </c>
      <c r="H696" s="180">
        <v>1</v>
      </c>
      <c r="I696" s="186" t="s">
        <v>3701</v>
      </c>
      <c r="J696" s="181">
        <v>477.16</v>
      </c>
      <c r="K696" s="154">
        <f t="shared" si="11"/>
        <v>477.16</v>
      </c>
      <c r="L696" s="146">
        <v>0.15579999999999999</v>
      </c>
      <c r="M696" s="146">
        <v>1.1288</v>
      </c>
      <c r="N696" s="72"/>
      <c r="O696" s="177" t="str">
        <f ca="1">IF(N696="","", INDIRECT("base!"&amp;ADDRESS(MATCH(N696,base!$C$2:'base'!$C$133,0)+1,4,4)))</f>
        <v/>
      </c>
      <c r="P696" s="66"/>
      <c r="Q696" s="177" t="str">
        <f ca="1">IF(P696="","", INDIRECT("base!"&amp;ADDRESS(MATCH(CONCATENATE(N696,"|",P696),base!$G$2:'base'!$G$1817,0)+1,6,4)))</f>
        <v/>
      </c>
      <c r="R696" s="66" t="s">
        <v>3691</v>
      </c>
    </row>
    <row r="697" spans="1:18" x14ac:dyDescent="0.25">
      <c r="A697" s="164">
        <v>1</v>
      </c>
      <c r="B697" s="176">
        <f>IF(AND(G697&lt;&gt;"",H697&gt;0,I697&lt;&gt;"",J697&lt;&gt;0,K697&lt;&gt;0),COUNT($B$11:B696)+1,"")</f>
        <v>686</v>
      </c>
      <c r="C697" s="188" t="s">
        <v>5463</v>
      </c>
      <c r="D697" s="188" t="s">
        <v>3802</v>
      </c>
      <c r="E697" s="197">
        <v>92</v>
      </c>
      <c r="F697" s="179">
        <v>45537</v>
      </c>
      <c r="G697" s="193" t="s">
        <v>5464</v>
      </c>
      <c r="H697" s="180">
        <v>1</v>
      </c>
      <c r="I697" s="186" t="s">
        <v>3701</v>
      </c>
      <c r="J697" s="181">
        <v>579.14</v>
      </c>
      <c r="K697" s="154">
        <f t="shared" si="11"/>
        <v>579.14</v>
      </c>
      <c r="L697" s="146">
        <v>0.15579999999999999</v>
      </c>
      <c r="M697" s="146">
        <v>1.1288</v>
      </c>
      <c r="N697" s="72"/>
      <c r="O697" s="177" t="str">
        <f ca="1">IF(N697="","", INDIRECT("base!"&amp;ADDRESS(MATCH(N697,base!$C$2:'base'!$C$133,0)+1,4,4)))</f>
        <v/>
      </c>
      <c r="P697" s="66"/>
      <c r="Q697" s="177" t="str">
        <f ca="1">IF(P697="","", INDIRECT("base!"&amp;ADDRESS(MATCH(CONCATENATE(N697,"|",P697),base!$G$2:'base'!$G$1817,0)+1,6,4)))</f>
        <v/>
      </c>
      <c r="R697" s="66" t="s">
        <v>3691</v>
      </c>
    </row>
    <row r="698" spans="1:18" x14ac:dyDescent="0.25">
      <c r="A698" s="164">
        <v>1</v>
      </c>
      <c r="B698" s="176">
        <f>IF(AND(G698&lt;&gt;"",H698&gt;0,I698&lt;&gt;"",J698&lt;&gt;0,K698&lt;&gt;0),COUNT($B$11:B697)+1,"")</f>
        <v>687</v>
      </c>
      <c r="C698" s="188" t="s">
        <v>5465</v>
      </c>
      <c r="D698" s="188" t="s">
        <v>3802</v>
      </c>
      <c r="E698" s="197">
        <v>93</v>
      </c>
      <c r="F698" s="179">
        <v>45538</v>
      </c>
      <c r="G698" s="193" t="s">
        <v>5466</v>
      </c>
      <c r="H698" s="180">
        <v>3</v>
      </c>
      <c r="I698" s="186" t="s">
        <v>3701</v>
      </c>
      <c r="J698" s="181">
        <v>334.59</v>
      </c>
      <c r="K698" s="154">
        <f t="shared" si="11"/>
        <v>1003.77</v>
      </c>
      <c r="L698" s="146">
        <v>0.15579999999999999</v>
      </c>
      <c r="M698" s="146">
        <v>1.1288</v>
      </c>
      <c r="N698" s="72"/>
      <c r="O698" s="177" t="str">
        <f ca="1">IF(N698="","", INDIRECT("base!"&amp;ADDRESS(MATCH(N698,base!$C$2:'base'!$C$133,0)+1,4,4)))</f>
        <v/>
      </c>
      <c r="P698" s="66"/>
      <c r="Q698" s="177" t="str">
        <f ca="1">IF(P698="","", INDIRECT("base!"&amp;ADDRESS(MATCH(CONCATENATE(N698,"|",P698),base!$G$2:'base'!$G$1817,0)+1,6,4)))</f>
        <v/>
      </c>
      <c r="R698" s="66" t="s">
        <v>3691</v>
      </c>
    </row>
    <row r="699" spans="1:18" x14ac:dyDescent="0.25">
      <c r="A699" s="164">
        <v>1</v>
      </c>
      <c r="B699" s="176">
        <f>IF(AND(G699&lt;&gt;"",H699&gt;0,I699&lt;&gt;"",J699&lt;&gt;0,K699&lt;&gt;0),COUNT($B$11:B698)+1,"")</f>
        <v>688</v>
      </c>
      <c r="C699" s="188" t="s">
        <v>5467</v>
      </c>
      <c r="D699" s="188" t="s">
        <v>3802</v>
      </c>
      <c r="E699" s="197">
        <v>94</v>
      </c>
      <c r="F699" s="179">
        <v>45539</v>
      </c>
      <c r="G699" s="193" t="s">
        <v>5468</v>
      </c>
      <c r="H699" s="180">
        <v>1</v>
      </c>
      <c r="I699" s="186" t="s">
        <v>3701</v>
      </c>
      <c r="J699" s="181">
        <v>350.09</v>
      </c>
      <c r="K699" s="154">
        <f t="shared" si="11"/>
        <v>350.09</v>
      </c>
      <c r="L699" s="146">
        <v>0.15579999999999999</v>
      </c>
      <c r="M699" s="146">
        <v>1.1288</v>
      </c>
      <c r="N699" s="72"/>
      <c r="O699" s="177" t="str">
        <f ca="1">IF(N699="","", INDIRECT("base!"&amp;ADDRESS(MATCH(N699,base!$C$2:'base'!$C$133,0)+1,4,4)))</f>
        <v/>
      </c>
      <c r="P699" s="66"/>
      <c r="Q699" s="177" t="str">
        <f ca="1">IF(P699="","", INDIRECT("base!"&amp;ADDRESS(MATCH(CONCATENATE(N699,"|",P699),base!$G$2:'base'!$G$1817,0)+1,6,4)))</f>
        <v/>
      </c>
      <c r="R699" s="66" t="s">
        <v>3691</v>
      </c>
    </row>
    <row r="700" spans="1:18" x14ac:dyDescent="0.25">
      <c r="A700" s="164">
        <v>1</v>
      </c>
      <c r="B700" s="176">
        <f>IF(AND(G700&lt;&gt;"",H700&gt;0,I700&lt;&gt;"",J700&lt;&gt;0,K700&lt;&gt;0),COUNT($B$11:B699)+1,"")</f>
        <v>689</v>
      </c>
      <c r="C700" s="188" t="s">
        <v>5469</v>
      </c>
      <c r="D700" s="188" t="s">
        <v>3802</v>
      </c>
      <c r="E700" s="197">
        <v>95</v>
      </c>
      <c r="F700" s="179">
        <v>45540</v>
      </c>
      <c r="G700" s="193" t="s">
        <v>5470</v>
      </c>
      <c r="H700" s="180">
        <v>3</v>
      </c>
      <c r="I700" s="186" t="s">
        <v>3701</v>
      </c>
      <c r="J700" s="181">
        <v>254.5</v>
      </c>
      <c r="K700" s="154">
        <f t="shared" si="11"/>
        <v>763.5</v>
      </c>
      <c r="L700" s="146">
        <v>0.15579999999999999</v>
      </c>
      <c r="M700" s="146">
        <v>1.1288</v>
      </c>
      <c r="N700" s="72"/>
      <c r="O700" s="177" t="str">
        <f ca="1">IF(N700="","", INDIRECT("base!"&amp;ADDRESS(MATCH(N700,base!$C$2:'base'!$C$133,0)+1,4,4)))</f>
        <v/>
      </c>
      <c r="P700" s="66"/>
      <c r="Q700" s="177" t="str">
        <f ca="1">IF(P700="","", INDIRECT("base!"&amp;ADDRESS(MATCH(CONCATENATE(N700,"|",P700),base!$G$2:'base'!$G$1817,0)+1,6,4)))</f>
        <v/>
      </c>
      <c r="R700" s="66" t="s">
        <v>3691</v>
      </c>
    </row>
    <row r="701" spans="1:18" x14ac:dyDescent="0.25">
      <c r="A701" s="164">
        <v>1</v>
      </c>
      <c r="B701" s="176">
        <f>IF(AND(G701&lt;&gt;"",H701&gt;0,I701&lt;&gt;"",J701&lt;&gt;0,K701&lt;&gt;0),COUNT($B$11:B700)+1,"")</f>
        <v>690</v>
      </c>
      <c r="C701" s="188" t="s">
        <v>5471</v>
      </c>
      <c r="D701" s="188" t="s">
        <v>3802</v>
      </c>
      <c r="E701" s="197">
        <v>96</v>
      </c>
      <c r="F701" s="179">
        <v>45541</v>
      </c>
      <c r="G701" s="193" t="s">
        <v>5472</v>
      </c>
      <c r="H701" s="180">
        <v>1</v>
      </c>
      <c r="I701" s="186" t="s">
        <v>3701</v>
      </c>
      <c r="J701" s="181">
        <v>221.4</v>
      </c>
      <c r="K701" s="154">
        <f t="shared" si="11"/>
        <v>221.4</v>
      </c>
      <c r="L701" s="146">
        <v>0.15579999999999999</v>
      </c>
      <c r="M701" s="146">
        <v>1.1288</v>
      </c>
      <c r="N701" s="72"/>
      <c r="O701" s="177" t="str">
        <f ca="1">IF(N701="","", INDIRECT("base!"&amp;ADDRESS(MATCH(N701,base!$C$2:'base'!$C$133,0)+1,4,4)))</f>
        <v/>
      </c>
      <c r="P701" s="66"/>
      <c r="Q701" s="177" t="str">
        <f ca="1">IF(P701="","", INDIRECT("base!"&amp;ADDRESS(MATCH(CONCATENATE(N701,"|",P701),base!$G$2:'base'!$G$1817,0)+1,6,4)))</f>
        <v/>
      </c>
      <c r="R701" s="66" t="s">
        <v>3691</v>
      </c>
    </row>
    <row r="702" spans="1:18" x14ac:dyDescent="0.25">
      <c r="A702" s="164">
        <v>1</v>
      </c>
      <c r="B702" s="176">
        <f>IF(AND(G702&lt;&gt;"",H702&gt;0,I702&lt;&gt;"",J702&lt;&gt;0,K702&lt;&gt;0),COUNT($B$11:B701)+1,"")</f>
        <v>691</v>
      </c>
      <c r="C702" s="188" t="s">
        <v>5473</v>
      </c>
      <c r="D702" s="188" t="s">
        <v>3802</v>
      </c>
      <c r="E702" s="197">
        <v>97</v>
      </c>
      <c r="F702" s="179">
        <v>45542</v>
      </c>
      <c r="G702" s="193" t="s">
        <v>5474</v>
      </c>
      <c r="H702" s="180">
        <v>2</v>
      </c>
      <c r="I702" s="186" t="s">
        <v>3701</v>
      </c>
      <c r="J702" s="181">
        <v>213.09</v>
      </c>
      <c r="K702" s="154">
        <f t="shared" si="11"/>
        <v>426.18</v>
      </c>
      <c r="L702" s="146">
        <v>0.15579999999999999</v>
      </c>
      <c r="M702" s="146">
        <v>1.1288</v>
      </c>
      <c r="N702" s="72"/>
      <c r="O702" s="177" t="str">
        <f ca="1">IF(N702="","", INDIRECT("base!"&amp;ADDRESS(MATCH(N702,base!$C$2:'base'!$C$133,0)+1,4,4)))</f>
        <v/>
      </c>
      <c r="P702" s="66"/>
      <c r="Q702" s="177" t="str">
        <f ca="1">IF(P702="","", INDIRECT("base!"&amp;ADDRESS(MATCH(CONCATENATE(N702,"|",P702),base!$G$2:'base'!$G$1817,0)+1,6,4)))</f>
        <v/>
      </c>
      <c r="R702" s="66" t="s">
        <v>3691</v>
      </c>
    </row>
    <row r="703" spans="1:18" x14ac:dyDescent="0.25">
      <c r="A703" s="164">
        <v>1</v>
      </c>
      <c r="B703" s="176">
        <f>IF(AND(G703&lt;&gt;"",H703&gt;0,I703&lt;&gt;"",J703&lt;&gt;0,K703&lt;&gt;0),COUNT($B$11:B702)+1,"")</f>
        <v>692</v>
      </c>
      <c r="C703" s="188" t="s">
        <v>5475</v>
      </c>
      <c r="D703" s="188" t="s">
        <v>3802</v>
      </c>
      <c r="E703" s="197">
        <v>98</v>
      </c>
      <c r="F703" s="179">
        <v>45543</v>
      </c>
      <c r="G703" s="193" t="s">
        <v>5476</v>
      </c>
      <c r="H703" s="180">
        <v>2</v>
      </c>
      <c r="I703" s="186" t="s">
        <v>3701</v>
      </c>
      <c r="J703" s="181">
        <v>745.49</v>
      </c>
      <c r="K703" s="154">
        <f t="shared" si="11"/>
        <v>1490.98</v>
      </c>
      <c r="L703" s="146">
        <v>0.15579999999999999</v>
      </c>
      <c r="M703" s="146">
        <v>1.1288</v>
      </c>
      <c r="N703" s="72"/>
      <c r="O703" s="177" t="str">
        <f ca="1">IF(N703="","", INDIRECT("base!"&amp;ADDRESS(MATCH(N703,base!$C$2:'base'!$C$133,0)+1,4,4)))</f>
        <v/>
      </c>
      <c r="P703" s="66"/>
      <c r="Q703" s="177" t="str">
        <f ca="1">IF(P703="","", INDIRECT("base!"&amp;ADDRESS(MATCH(CONCATENATE(N703,"|",P703),base!$G$2:'base'!$G$1817,0)+1,6,4)))</f>
        <v/>
      </c>
      <c r="R703" s="66" t="s">
        <v>3691</v>
      </c>
    </row>
    <row r="704" spans="1:18" x14ac:dyDescent="0.25">
      <c r="A704" s="164">
        <v>1</v>
      </c>
      <c r="B704" s="176">
        <f>IF(AND(G704&lt;&gt;"",H704&gt;0,I704&lt;&gt;"",J704&lt;&gt;0,K704&lt;&gt;0),COUNT($B$11:B703)+1,"")</f>
        <v>693</v>
      </c>
      <c r="C704" s="188" t="s">
        <v>5477</v>
      </c>
      <c r="D704" s="188" t="s">
        <v>3802</v>
      </c>
      <c r="E704" s="197">
        <v>99</v>
      </c>
      <c r="F704" s="179">
        <v>45544</v>
      </c>
      <c r="G704" s="193" t="s">
        <v>5478</v>
      </c>
      <c r="H704" s="180">
        <v>1</v>
      </c>
      <c r="I704" s="186" t="s">
        <v>3701</v>
      </c>
      <c r="J704" s="181">
        <v>707.83</v>
      </c>
      <c r="K704" s="154">
        <f t="shared" si="11"/>
        <v>707.83</v>
      </c>
      <c r="L704" s="146">
        <v>0.15579999999999999</v>
      </c>
      <c r="M704" s="146">
        <v>1.1288</v>
      </c>
      <c r="N704" s="72"/>
      <c r="O704" s="177" t="str">
        <f ca="1">IF(N704="","", INDIRECT("base!"&amp;ADDRESS(MATCH(N704,base!$C$2:'base'!$C$133,0)+1,4,4)))</f>
        <v/>
      </c>
      <c r="P704" s="66"/>
      <c r="Q704" s="177" t="str">
        <f ca="1">IF(P704="","", INDIRECT("base!"&amp;ADDRESS(MATCH(CONCATENATE(N704,"|",P704),base!$G$2:'base'!$G$1817,0)+1,6,4)))</f>
        <v/>
      </c>
      <c r="R704" s="66" t="s">
        <v>3691</v>
      </c>
    </row>
    <row r="705" spans="1:18" x14ac:dyDescent="0.25">
      <c r="A705" s="164">
        <v>1</v>
      </c>
      <c r="B705" s="176">
        <f>IF(AND(G705&lt;&gt;"",H705&gt;0,I705&lt;&gt;"",J705&lt;&gt;0,K705&lt;&gt;0),COUNT($B$11:B704)+1,"")</f>
        <v>694</v>
      </c>
      <c r="C705" s="188" t="s">
        <v>5479</v>
      </c>
      <c r="D705" s="188" t="s">
        <v>3802</v>
      </c>
      <c r="E705" s="197">
        <v>100</v>
      </c>
      <c r="F705" s="179">
        <v>45545</v>
      </c>
      <c r="G705" s="193" t="s">
        <v>5480</v>
      </c>
      <c r="H705" s="180">
        <v>2</v>
      </c>
      <c r="I705" s="186" t="s">
        <v>3701</v>
      </c>
      <c r="J705" s="181">
        <v>614.04</v>
      </c>
      <c r="K705" s="154">
        <f t="shared" si="11"/>
        <v>1228.08</v>
      </c>
      <c r="L705" s="146">
        <v>0.15579999999999999</v>
      </c>
      <c r="M705" s="146">
        <v>1.1288</v>
      </c>
      <c r="N705" s="72"/>
      <c r="O705" s="177" t="str">
        <f ca="1">IF(N705="","", INDIRECT("base!"&amp;ADDRESS(MATCH(N705,base!$C$2:'base'!$C$133,0)+1,4,4)))</f>
        <v/>
      </c>
      <c r="P705" s="66"/>
      <c r="Q705" s="177" t="str">
        <f ca="1">IF(P705="","", INDIRECT("base!"&amp;ADDRESS(MATCH(CONCATENATE(N705,"|",P705),base!$G$2:'base'!$G$1817,0)+1,6,4)))</f>
        <v/>
      </c>
      <c r="R705" s="66" t="s">
        <v>3691</v>
      </c>
    </row>
    <row r="706" spans="1:18" x14ac:dyDescent="0.25">
      <c r="A706" s="164">
        <v>1</v>
      </c>
      <c r="B706" s="176">
        <f>IF(AND(G706&lt;&gt;"",H706&gt;0,I706&lt;&gt;"",J706&lt;&gt;0,K706&lt;&gt;0),COUNT($B$11:B705)+1,"")</f>
        <v>695</v>
      </c>
      <c r="C706" s="188" t="s">
        <v>5481</v>
      </c>
      <c r="D706" s="188" t="s">
        <v>3802</v>
      </c>
      <c r="E706" s="197">
        <v>101</v>
      </c>
      <c r="F706" s="179">
        <v>45546</v>
      </c>
      <c r="G706" s="193" t="s">
        <v>5482</v>
      </c>
      <c r="H706" s="180">
        <v>1</v>
      </c>
      <c r="I706" s="186" t="s">
        <v>3701</v>
      </c>
      <c r="J706" s="181">
        <v>474.67</v>
      </c>
      <c r="K706" s="154">
        <f t="shared" si="11"/>
        <v>474.67</v>
      </c>
      <c r="L706" s="146">
        <v>0.15579999999999999</v>
      </c>
      <c r="M706" s="146">
        <v>1.1288</v>
      </c>
      <c r="N706" s="72"/>
      <c r="O706" s="177" t="str">
        <f ca="1">IF(N706="","", INDIRECT("base!"&amp;ADDRESS(MATCH(N706,base!$C$2:'base'!$C$133,0)+1,4,4)))</f>
        <v/>
      </c>
      <c r="P706" s="66"/>
      <c r="Q706" s="177" t="str">
        <f ca="1">IF(P706="","", INDIRECT("base!"&amp;ADDRESS(MATCH(CONCATENATE(N706,"|",P706),base!$G$2:'base'!$G$1817,0)+1,6,4)))</f>
        <v/>
      </c>
      <c r="R706" s="66" t="s">
        <v>3691</v>
      </c>
    </row>
    <row r="707" spans="1:18" x14ac:dyDescent="0.25">
      <c r="A707" s="164">
        <v>1</v>
      </c>
      <c r="B707" s="176">
        <f>IF(AND(G707&lt;&gt;"",H707&gt;0,I707&lt;&gt;"",J707&lt;&gt;0,K707&lt;&gt;0),COUNT($B$11:B706)+1,"")</f>
        <v>696</v>
      </c>
      <c r="C707" s="188" t="s">
        <v>5483</v>
      </c>
      <c r="D707" s="188" t="s">
        <v>3802</v>
      </c>
      <c r="E707" s="197">
        <v>102</v>
      </c>
      <c r="F707" s="179">
        <v>45547</v>
      </c>
      <c r="G707" s="193" t="s">
        <v>5484</v>
      </c>
      <c r="H707" s="180">
        <v>4</v>
      </c>
      <c r="I707" s="186" t="s">
        <v>3701</v>
      </c>
      <c r="J707" s="181">
        <v>426.34</v>
      </c>
      <c r="K707" s="154">
        <f t="shared" si="11"/>
        <v>1705.36</v>
      </c>
      <c r="L707" s="146">
        <v>0.15579999999999999</v>
      </c>
      <c r="M707" s="146">
        <v>1.1288</v>
      </c>
      <c r="N707" s="72"/>
      <c r="O707" s="177" t="str">
        <f ca="1">IF(N707="","", INDIRECT("base!"&amp;ADDRESS(MATCH(N707,base!$C$2:'base'!$C$133,0)+1,4,4)))</f>
        <v/>
      </c>
      <c r="P707" s="66"/>
      <c r="Q707" s="177" t="str">
        <f ca="1">IF(P707="","", INDIRECT("base!"&amp;ADDRESS(MATCH(CONCATENATE(N707,"|",P707),base!$G$2:'base'!$G$1817,0)+1,6,4)))</f>
        <v/>
      </c>
      <c r="R707" s="66" t="s">
        <v>3691</v>
      </c>
    </row>
    <row r="708" spans="1:18" x14ac:dyDescent="0.25">
      <c r="A708" s="164">
        <v>1</v>
      </c>
      <c r="B708" s="176">
        <f>IF(AND(G708&lt;&gt;"",H708&gt;0,I708&lt;&gt;"",J708&lt;&gt;0,K708&lt;&gt;0),COUNT($B$11:B707)+1,"")</f>
        <v>697</v>
      </c>
      <c r="C708" s="188" t="s">
        <v>5485</v>
      </c>
      <c r="D708" s="188" t="s">
        <v>3802</v>
      </c>
      <c r="E708" s="197">
        <v>103</v>
      </c>
      <c r="F708" s="179">
        <v>45536</v>
      </c>
      <c r="G708" s="193" t="s">
        <v>5486</v>
      </c>
      <c r="H708" s="180">
        <v>3</v>
      </c>
      <c r="I708" s="186" t="s">
        <v>3701</v>
      </c>
      <c r="J708" s="181">
        <v>362.28</v>
      </c>
      <c r="K708" s="154">
        <f t="shared" si="11"/>
        <v>1086.8399999999999</v>
      </c>
      <c r="L708" s="146">
        <v>0.15579999999999999</v>
      </c>
      <c r="M708" s="146">
        <v>1.1288</v>
      </c>
      <c r="N708" s="72"/>
      <c r="O708" s="177" t="str">
        <f ca="1">IF(N708="","", INDIRECT("base!"&amp;ADDRESS(MATCH(N708,base!$C$2:'base'!$C$133,0)+1,4,4)))</f>
        <v/>
      </c>
      <c r="P708" s="66"/>
      <c r="Q708" s="177" t="str">
        <f ca="1">IF(P708="","", INDIRECT("base!"&amp;ADDRESS(MATCH(CONCATENATE(N708,"|",P708),base!$G$2:'base'!$G$1817,0)+1,6,4)))</f>
        <v/>
      </c>
      <c r="R708" s="66" t="s">
        <v>3691</v>
      </c>
    </row>
    <row r="709" spans="1:18" x14ac:dyDescent="0.25">
      <c r="A709" s="164">
        <v>1</v>
      </c>
      <c r="B709" s="176">
        <f>IF(AND(G709&lt;&gt;"",H709&gt;0,I709&lt;&gt;"",J709&lt;&gt;0,K709&lt;&gt;0),COUNT($B$11:B708)+1,"")</f>
        <v>698</v>
      </c>
      <c r="C709" s="188" t="s">
        <v>5487</v>
      </c>
      <c r="D709" s="188" t="s">
        <v>3802</v>
      </c>
      <c r="E709" s="197">
        <v>104</v>
      </c>
      <c r="F709" s="179">
        <v>45537</v>
      </c>
      <c r="G709" s="193" t="s">
        <v>5488</v>
      </c>
      <c r="H709" s="180">
        <v>15</v>
      </c>
      <c r="I709" s="186" t="s">
        <v>3701</v>
      </c>
      <c r="J709" s="181">
        <v>296.89999999999998</v>
      </c>
      <c r="K709" s="154">
        <f t="shared" si="11"/>
        <v>4453.5</v>
      </c>
      <c r="L709" s="146">
        <v>0.15579999999999999</v>
      </c>
      <c r="M709" s="146">
        <v>1.1288</v>
      </c>
      <c r="N709" s="72"/>
      <c r="O709" s="177" t="str">
        <f ca="1">IF(N709="","", INDIRECT("base!"&amp;ADDRESS(MATCH(N709,base!$C$2:'base'!$C$133,0)+1,4,4)))</f>
        <v/>
      </c>
      <c r="P709" s="66"/>
      <c r="Q709" s="177" t="str">
        <f ca="1">IF(P709="","", INDIRECT("base!"&amp;ADDRESS(MATCH(CONCATENATE(N709,"|",P709),base!$G$2:'base'!$G$1817,0)+1,6,4)))</f>
        <v/>
      </c>
      <c r="R709" s="66" t="s">
        <v>3691</v>
      </c>
    </row>
    <row r="710" spans="1:18" x14ac:dyDescent="0.25">
      <c r="A710" s="164">
        <v>1</v>
      </c>
      <c r="B710" s="176">
        <f>IF(AND(G710&lt;&gt;"",H710&gt;0,I710&lt;&gt;"",J710&lt;&gt;0,K710&lt;&gt;0),COUNT($B$11:B709)+1,"")</f>
        <v>699</v>
      </c>
      <c r="C710" s="188" t="s">
        <v>5489</v>
      </c>
      <c r="D710" s="188" t="s">
        <v>3802</v>
      </c>
      <c r="E710" s="197">
        <v>105</v>
      </c>
      <c r="F710" s="179">
        <v>45538</v>
      </c>
      <c r="G710" s="193" t="s">
        <v>5490</v>
      </c>
      <c r="H710" s="180">
        <v>10</v>
      </c>
      <c r="I710" s="196" t="s">
        <v>3694</v>
      </c>
      <c r="J710" s="181">
        <v>71.75</v>
      </c>
      <c r="K710" s="154">
        <f t="shared" si="11"/>
        <v>717.5</v>
      </c>
      <c r="L710" s="146">
        <v>0.15579999999999999</v>
      </c>
      <c r="M710" s="146">
        <v>1.1288</v>
      </c>
      <c r="N710" s="72"/>
      <c r="O710" s="177" t="str">
        <f ca="1">IF(N710="","", INDIRECT("base!"&amp;ADDRESS(MATCH(N710,base!$C$2:'base'!$C$133,0)+1,4,4)))</f>
        <v/>
      </c>
      <c r="P710" s="66"/>
      <c r="Q710" s="177" t="str">
        <f ca="1">IF(P710="","", INDIRECT("base!"&amp;ADDRESS(MATCH(CONCATENATE(N710,"|",P710),base!$G$2:'base'!$G$1817,0)+1,6,4)))</f>
        <v/>
      </c>
      <c r="R710" s="66" t="s">
        <v>3691</v>
      </c>
    </row>
    <row r="711" spans="1:18" x14ac:dyDescent="0.25">
      <c r="A711" s="164">
        <v>1</v>
      </c>
      <c r="B711" s="176">
        <f>IF(AND(G711&lt;&gt;"",H711&gt;0,I711&lt;&gt;"",J711&lt;&gt;0,K711&lt;&gt;0),COUNT($B$11:B710)+1,"")</f>
        <v>700</v>
      </c>
      <c r="C711" s="188" t="s">
        <v>5491</v>
      </c>
      <c r="D711" s="188" t="s">
        <v>3802</v>
      </c>
      <c r="E711" s="197">
        <v>106</v>
      </c>
      <c r="F711" s="179">
        <v>45539</v>
      </c>
      <c r="G711" s="193" t="s">
        <v>5492</v>
      </c>
      <c r="H711" s="180">
        <v>25</v>
      </c>
      <c r="I711" s="196" t="s">
        <v>3694</v>
      </c>
      <c r="J711" s="181">
        <v>52.41</v>
      </c>
      <c r="K711" s="154">
        <f t="shared" si="11"/>
        <v>1310.25</v>
      </c>
      <c r="L711" s="146">
        <v>0.15579999999999999</v>
      </c>
      <c r="M711" s="146">
        <v>1.1288</v>
      </c>
      <c r="N711" s="72"/>
      <c r="O711" s="177" t="str">
        <f ca="1">IF(N711="","", INDIRECT("base!"&amp;ADDRESS(MATCH(N711,base!$C$2:'base'!$C$133,0)+1,4,4)))</f>
        <v/>
      </c>
      <c r="P711" s="66"/>
      <c r="Q711" s="177" t="str">
        <f ca="1">IF(P711="","", INDIRECT("base!"&amp;ADDRESS(MATCH(CONCATENATE(N711,"|",P711),base!$G$2:'base'!$G$1817,0)+1,6,4)))</f>
        <v/>
      </c>
      <c r="R711" s="66" t="s">
        <v>3691</v>
      </c>
    </row>
    <row r="712" spans="1:18" x14ac:dyDescent="0.25">
      <c r="A712" s="164">
        <v>1</v>
      </c>
      <c r="B712" s="176">
        <f>IF(AND(G712&lt;&gt;"",H712&gt;0,I712&lt;&gt;"",J712&lt;&gt;0,K712&lt;&gt;0),COUNT($B$11:B711)+1,"")</f>
        <v>701</v>
      </c>
      <c r="C712" s="188" t="s">
        <v>5493</v>
      </c>
      <c r="D712" s="188" t="s">
        <v>3802</v>
      </c>
      <c r="E712" s="197">
        <v>107</v>
      </c>
      <c r="F712" s="179">
        <v>45540</v>
      </c>
      <c r="G712" s="193" t="s">
        <v>5494</v>
      </c>
      <c r="H712" s="180">
        <v>70</v>
      </c>
      <c r="I712" s="196" t="s">
        <v>3694</v>
      </c>
      <c r="J712" s="181">
        <v>46.99</v>
      </c>
      <c r="K712" s="154">
        <f t="shared" si="11"/>
        <v>3289.3</v>
      </c>
      <c r="L712" s="146">
        <v>0.15579999999999999</v>
      </c>
      <c r="M712" s="146">
        <v>1.1288</v>
      </c>
      <c r="N712" s="72"/>
      <c r="O712" s="177" t="str">
        <f ca="1">IF(N712="","", INDIRECT("base!"&amp;ADDRESS(MATCH(N712,base!$C$2:'base'!$C$133,0)+1,4,4)))</f>
        <v/>
      </c>
      <c r="P712" s="66"/>
      <c r="Q712" s="177" t="str">
        <f ca="1">IF(P712="","", INDIRECT("base!"&amp;ADDRESS(MATCH(CONCATENATE(N712,"|",P712),base!$G$2:'base'!$G$1817,0)+1,6,4)))</f>
        <v/>
      </c>
      <c r="R712" s="66" t="s">
        <v>3691</v>
      </c>
    </row>
    <row r="713" spans="1:18" x14ac:dyDescent="0.25">
      <c r="A713" s="164">
        <v>1</v>
      </c>
      <c r="B713" s="176">
        <f>IF(AND(G713&lt;&gt;"",H713&gt;0,I713&lt;&gt;"",J713&lt;&gt;0,K713&lt;&gt;0),COUNT($B$11:B712)+1,"")</f>
        <v>702</v>
      </c>
      <c r="C713" s="188" t="s">
        <v>5495</v>
      </c>
      <c r="D713" s="188" t="s">
        <v>3802</v>
      </c>
      <c r="E713" s="197">
        <v>108</v>
      </c>
      <c r="F713" s="179">
        <v>45541</v>
      </c>
      <c r="G713" s="193" t="s">
        <v>5496</v>
      </c>
      <c r="H713" s="180">
        <v>80</v>
      </c>
      <c r="I713" s="196" t="s">
        <v>3694</v>
      </c>
      <c r="J713" s="181">
        <v>40.72</v>
      </c>
      <c r="K713" s="154">
        <f t="shared" si="11"/>
        <v>3257.6</v>
      </c>
      <c r="L713" s="146">
        <v>0.15579999999999999</v>
      </c>
      <c r="M713" s="146">
        <v>1.1288</v>
      </c>
      <c r="N713" s="72"/>
      <c r="O713" s="177" t="str">
        <f ca="1">IF(N713="","", INDIRECT("base!"&amp;ADDRESS(MATCH(N713,base!$C$2:'base'!$C$133,0)+1,4,4)))</f>
        <v/>
      </c>
      <c r="P713" s="66"/>
      <c r="Q713" s="177" t="str">
        <f ca="1">IF(P713="","", INDIRECT("base!"&amp;ADDRESS(MATCH(CONCATENATE(N713,"|",P713),base!$G$2:'base'!$G$1817,0)+1,6,4)))</f>
        <v/>
      </c>
      <c r="R713" s="66" t="s">
        <v>3691</v>
      </c>
    </row>
    <row r="714" spans="1:18" x14ac:dyDescent="0.25">
      <c r="A714" s="164">
        <v>1</v>
      </c>
      <c r="B714" s="176">
        <f>IF(AND(G714&lt;&gt;"",H714&gt;0,I714&lt;&gt;"",J714&lt;&gt;0,K714&lt;&gt;0),COUNT($B$11:B713)+1,"")</f>
        <v>703</v>
      </c>
      <c r="C714" s="188" t="s">
        <v>5497</v>
      </c>
      <c r="D714" s="188" t="s">
        <v>3802</v>
      </c>
      <c r="E714" s="197">
        <v>109</v>
      </c>
      <c r="F714" s="179">
        <v>45542</v>
      </c>
      <c r="G714" s="193" t="s">
        <v>5498</v>
      </c>
      <c r="H714" s="180">
        <v>6</v>
      </c>
      <c r="I714" s="196" t="s">
        <v>3694</v>
      </c>
      <c r="J714" s="181">
        <v>32.58</v>
      </c>
      <c r="K714" s="154">
        <f t="shared" si="11"/>
        <v>195.48</v>
      </c>
      <c r="L714" s="146">
        <v>0.15579999999999999</v>
      </c>
      <c r="M714" s="146">
        <v>1.1288</v>
      </c>
      <c r="N714" s="72"/>
      <c r="O714" s="177" t="str">
        <f ca="1">IF(N714="","", INDIRECT("base!"&amp;ADDRESS(MATCH(N714,base!$C$2:'base'!$C$133,0)+1,4,4)))</f>
        <v/>
      </c>
      <c r="P714" s="66"/>
      <c r="Q714" s="177" t="str">
        <f ca="1">IF(P714="","", INDIRECT("base!"&amp;ADDRESS(MATCH(CONCATENATE(N714,"|",P714),base!$G$2:'base'!$G$1817,0)+1,6,4)))</f>
        <v/>
      </c>
      <c r="R714" s="66" t="s">
        <v>3691</v>
      </c>
    </row>
    <row r="715" spans="1:18" x14ac:dyDescent="0.25">
      <c r="A715" s="164">
        <v>1</v>
      </c>
      <c r="B715" s="176">
        <f>IF(AND(G715&lt;&gt;"",H715&gt;0,I715&lt;&gt;"",J715&lt;&gt;0,K715&lt;&gt;0),COUNT($B$11:B714)+1,"")</f>
        <v>704</v>
      </c>
      <c r="C715" s="188" t="s">
        <v>5499</v>
      </c>
      <c r="D715" s="188" t="s">
        <v>3802</v>
      </c>
      <c r="E715" s="197">
        <v>110</v>
      </c>
      <c r="F715" s="179">
        <v>45543</v>
      </c>
      <c r="G715" s="193" t="s">
        <v>5500</v>
      </c>
      <c r="H715" s="180">
        <v>250</v>
      </c>
      <c r="I715" s="196" t="s">
        <v>3694</v>
      </c>
      <c r="J715" s="181">
        <v>29.08</v>
      </c>
      <c r="K715" s="154">
        <f t="shared" si="11"/>
        <v>7270</v>
      </c>
      <c r="L715" s="146">
        <v>0.15579999999999999</v>
      </c>
      <c r="M715" s="146">
        <v>1.1288</v>
      </c>
      <c r="N715" s="72"/>
      <c r="O715" s="177" t="str">
        <f ca="1">IF(N715="","", INDIRECT("base!"&amp;ADDRESS(MATCH(N715,base!$C$2:'base'!$C$133,0)+1,4,4)))</f>
        <v/>
      </c>
      <c r="P715" s="66"/>
      <c r="Q715" s="177" t="str">
        <f ca="1">IF(P715="","", INDIRECT("base!"&amp;ADDRESS(MATCH(CONCATENATE(N715,"|",P715),base!$G$2:'base'!$G$1817,0)+1,6,4)))</f>
        <v/>
      </c>
      <c r="R715" s="66" t="s">
        <v>3691</v>
      </c>
    </row>
    <row r="716" spans="1:18" x14ac:dyDescent="0.25">
      <c r="A716" s="164">
        <v>1</v>
      </c>
      <c r="B716" s="176">
        <f>IF(AND(G716&lt;&gt;"",H716&gt;0,I716&lt;&gt;"",J716&lt;&gt;0,K716&lt;&gt;0),COUNT($B$11:B715)+1,"")</f>
        <v>705</v>
      </c>
      <c r="C716" s="188" t="s">
        <v>5501</v>
      </c>
      <c r="D716" s="188" t="s">
        <v>3802</v>
      </c>
      <c r="E716" s="197">
        <v>111</v>
      </c>
      <c r="F716" s="179">
        <v>45544</v>
      </c>
      <c r="G716" s="193" t="s">
        <v>5502</v>
      </c>
      <c r="H716" s="180">
        <v>650</v>
      </c>
      <c r="I716" s="196" t="s">
        <v>3700</v>
      </c>
      <c r="J716" s="181">
        <v>60.82</v>
      </c>
      <c r="K716" s="154">
        <f t="shared" si="11"/>
        <v>39533</v>
      </c>
      <c r="L716" s="146">
        <v>0.15579999999999999</v>
      </c>
      <c r="M716" s="146">
        <v>1.1288</v>
      </c>
      <c r="N716" s="72"/>
      <c r="O716" s="177" t="str">
        <f ca="1">IF(N716="","", INDIRECT("base!"&amp;ADDRESS(MATCH(N716,base!$C$2:'base'!$C$133,0)+1,4,4)))</f>
        <v/>
      </c>
      <c r="P716" s="66"/>
      <c r="Q716" s="177" t="str">
        <f ca="1">IF(P716="","", INDIRECT("base!"&amp;ADDRESS(MATCH(CONCATENATE(N716,"|",P716),base!$G$2:'base'!$G$1817,0)+1,6,4)))</f>
        <v/>
      </c>
      <c r="R716" s="66" t="s">
        <v>3691</v>
      </c>
    </row>
    <row r="717" spans="1:18" x14ac:dyDescent="0.25">
      <c r="A717" s="164">
        <v>1</v>
      </c>
      <c r="B717" s="176">
        <f>IF(AND(G717&lt;&gt;"",H717&gt;0,I717&lt;&gt;"",J717&lt;&gt;0,K717&lt;&gt;0),COUNT($B$11:B716)+1,"")</f>
        <v>706</v>
      </c>
      <c r="C717" s="188" t="s">
        <v>5503</v>
      </c>
      <c r="D717" s="188" t="s">
        <v>3802</v>
      </c>
      <c r="E717" s="197">
        <v>112</v>
      </c>
      <c r="F717" s="179">
        <v>45545</v>
      </c>
      <c r="G717" s="193" t="s">
        <v>5504</v>
      </c>
      <c r="H717" s="180">
        <v>1750</v>
      </c>
      <c r="I717" s="196" t="s">
        <v>3700</v>
      </c>
      <c r="J717" s="181">
        <v>60.11</v>
      </c>
      <c r="K717" s="154">
        <f t="shared" si="11"/>
        <v>105192.5</v>
      </c>
      <c r="L717" s="146">
        <v>0.15579999999999999</v>
      </c>
      <c r="M717" s="146">
        <v>1.1288</v>
      </c>
      <c r="N717" s="72"/>
      <c r="O717" s="177" t="str">
        <f ca="1">IF(N717="","", INDIRECT("base!"&amp;ADDRESS(MATCH(N717,base!$C$2:'base'!$C$133,0)+1,4,4)))</f>
        <v/>
      </c>
      <c r="P717" s="66"/>
      <c r="Q717" s="177" t="str">
        <f ca="1">IF(P717="","", INDIRECT("base!"&amp;ADDRESS(MATCH(CONCATENATE(N717,"|",P717),base!$G$2:'base'!$G$1817,0)+1,6,4)))</f>
        <v/>
      </c>
      <c r="R717" s="66" t="s">
        <v>3691</v>
      </c>
    </row>
    <row r="718" spans="1:18" x14ac:dyDescent="0.25">
      <c r="A718" s="164">
        <v>1</v>
      </c>
      <c r="B718" s="176">
        <f>IF(AND(G718&lt;&gt;"",H718&gt;0,I718&lt;&gt;"",J718&lt;&gt;0,K718&lt;&gt;0),COUNT($B$11:B717)+1,"")</f>
        <v>707</v>
      </c>
      <c r="C718" s="188" t="s">
        <v>5505</v>
      </c>
      <c r="D718" s="188" t="s">
        <v>3802</v>
      </c>
      <c r="E718" s="197">
        <v>113</v>
      </c>
      <c r="F718" s="179">
        <v>45546</v>
      </c>
      <c r="G718" s="193" t="s">
        <v>5506</v>
      </c>
      <c r="H718" s="180">
        <v>1650</v>
      </c>
      <c r="I718" s="196" t="s">
        <v>3700</v>
      </c>
      <c r="J718" s="181">
        <v>63.64</v>
      </c>
      <c r="K718" s="154">
        <f t="shared" si="11"/>
        <v>105006</v>
      </c>
      <c r="L718" s="146">
        <v>0.15579999999999999</v>
      </c>
      <c r="M718" s="146">
        <v>1.1288</v>
      </c>
      <c r="N718" s="72"/>
      <c r="O718" s="177" t="str">
        <f ca="1">IF(N718="","", INDIRECT("base!"&amp;ADDRESS(MATCH(N718,base!$C$2:'base'!$C$133,0)+1,4,4)))</f>
        <v/>
      </c>
      <c r="P718" s="66"/>
      <c r="Q718" s="177" t="str">
        <f ca="1">IF(P718="","", INDIRECT("base!"&amp;ADDRESS(MATCH(CONCATENATE(N718,"|",P718),base!$G$2:'base'!$G$1817,0)+1,6,4)))</f>
        <v/>
      </c>
      <c r="R718" s="66" t="s">
        <v>3691</v>
      </c>
    </row>
    <row r="719" spans="1:18" x14ac:dyDescent="0.25">
      <c r="A719" s="164">
        <v>1</v>
      </c>
      <c r="B719" s="176">
        <f>IF(AND(G719&lt;&gt;"",H719&gt;0,I719&lt;&gt;"",J719&lt;&gt;0,K719&lt;&gt;0),COUNT($B$11:B718)+1,"")</f>
        <v>708</v>
      </c>
      <c r="C719" s="188" t="s">
        <v>5507</v>
      </c>
      <c r="D719" s="188" t="s">
        <v>3802</v>
      </c>
      <c r="E719" s="197">
        <v>114</v>
      </c>
      <c r="F719" s="179">
        <v>45547</v>
      </c>
      <c r="G719" s="193" t="s">
        <v>5508</v>
      </c>
      <c r="H719" s="180">
        <v>17</v>
      </c>
      <c r="I719" s="196" t="s">
        <v>3694</v>
      </c>
      <c r="J719" s="181">
        <v>80.180000000000007</v>
      </c>
      <c r="K719" s="154">
        <f t="shared" si="11"/>
        <v>1363.06</v>
      </c>
      <c r="L719" s="146">
        <v>0.15579999999999999</v>
      </c>
      <c r="M719" s="146">
        <v>1.1288</v>
      </c>
      <c r="N719" s="72"/>
      <c r="O719" s="177" t="str">
        <f ca="1">IF(N719="","", INDIRECT("base!"&amp;ADDRESS(MATCH(N719,base!$C$2:'base'!$C$133,0)+1,4,4)))</f>
        <v/>
      </c>
      <c r="P719" s="66"/>
      <c r="Q719" s="177" t="str">
        <f ca="1">IF(P719="","", INDIRECT("base!"&amp;ADDRESS(MATCH(CONCATENATE(N719,"|",P719),base!$G$2:'base'!$G$1817,0)+1,6,4)))</f>
        <v/>
      </c>
      <c r="R719" s="66" t="s">
        <v>3691</v>
      </c>
    </row>
    <row r="720" spans="1:18" x14ac:dyDescent="0.25">
      <c r="A720" s="164">
        <v>1</v>
      </c>
      <c r="B720" s="176">
        <f>IF(AND(G720&lt;&gt;"",H720&gt;0,I720&lt;&gt;"",J720&lt;&gt;0,K720&lt;&gt;0),COUNT($B$11:B719)+1,"")</f>
        <v>709</v>
      </c>
      <c r="C720" s="188" t="s">
        <v>5509</v>
      </c>
      <c r="D720" s="188" t="s">
        <v>3802</v>
      </c>
      <c r="E720" s="197">
        <v>115</v>
      </c>
      <c r="F720" s="179">
        <v>45536</v>
      </c>
      <c r="G720" s="193" t="s">
        <v>5510</v>
      </c>
      <c r="H720" s="180">
        <v>27</v>
      </c>
      <c r="I720" s="196" t="s">
        <v>3694</v>
      </c>
      <c r="J720" s="181">
        <v>82.54</v>
      </c>
      <c r="K720" s="154">
        <f t="shared" si="11"/>
        <v>2228.58</v>
      </c>
      <c r="L720" s="146">
        <v>0.15579999999999999</v>
      </c>
      <c r="M720" s="146">
        <v>1.1288</v>
      </c>
      <c r="N720" s="72"/>
      <c r="O720" s="177" t="str">
        <f ca="1">IF(N720="","", INDIRECT("base!"&amp;ADDRESS(MATCH(N720,base!$C$2:'base'!$C$133,0)+1,4,4)))</f>
        <v/>
      </c>
      <c r="P720" s="66"/>
      <c r="Q720" s="177" t="str">
        <f ca="1">IF(P720="","", INDIRECT("base!"&amp;ADDRESS(MATCH(CONCATENATE(N720,"|",P720),base!$G$2:'base'!$G$1817,0)+1,6,4)))</f>
        <v/>
      </c>
      <c r="R720" s="66" t="s">
        <v>3691</v>
      </c>
    </row>
    <row r="721" spans="1:18" x14ac:dyDescent="0.25">
      <c r="A721" s="164">
        <v>1</v>
      </c>
      <c r="B721" s="176">
        <f>IF(AND(G721&lt;&gt;"",H721&gt;0,I721&lt;&gt;"",J721&lt;&gt;0,K721&lt;&gt;0),COUNT($B$11:B720)+1,"")</f>
        <v>710</v>
      </c>
      <c r="C721" s="188" t="s">
        <v>5511</v>
      </c>
      <c r="D721" s="188" t="s">
        <v>3802</v>
      </c>
      <c r="E721" s="197">
        <v>117</v>
      </c>
      <c r="F721" s="179">
        <v>45537</v>
      </c>
      <c r="G721" s="193" t="s">
        <v>5512</v>
      </c>
      <c r="H721" s="180">
        <v>10</v>
      </c>
      <c r="I721" s="196" t="s">
        <v>3694</v>
      </c>
      <c r="J721" s="181">
        <v>136.12</v>
      </c>
      <c r="K721" s="154">
        <f t="shared" si="11"/>
        <v>1361.2</v>
      </c>
      <c r="L721" s="146">
        <v>0.15579999999999999</v>
      </c>
      <c r="M721" s="146">
        <v>1.1288</v>
      </c>
      <c r="N721" s="72"/>
      <c r="O721" s="177" t="str">
        <f ca="1">IF(N721="","", INDIRECT("base!"&amp;ADDRESS(MATCH(N721,base!$C$2:'base'!$C$133,0)+1,4,4)))</f>
        <v/>
      </c>
      <c r="P721" s="66"/>
      <c r="Q721" s="177" t="str">
        <f ca="1">IF(P721="","", INDIRECT("base!"&amp;ADDRESS(MATCH(CONCATENATE(N721,"|",P721),base!$G$2:'base'!$G$1817,0)+1,6,4)))</f>
        <v/>
      </c>
      <c r="R721" s="66" t="s">
        <v>3691</v>
      </c>
    </row>
    <row r="722" spans="1:18" ht="25.5" x14ac:dyDescent="0.25">
      <c r="A722" s="164">
        <v>1</v>
      </c>
      <c r="B722" s="176">
        <f>IF(AND(G722&lt;&gt;"",H722&gt;0,I722&lt;&gt;"",J722&lt;&gt;0,K722&lt;&gt;0),COUNT($B$11:B721)+1,"")</f>
        <v>711</v>
      </c>
      <c r="C722" s="188" t="s">
        <v>5513</v>
      </c>
      <c r="D722" s="188" t="s">
        <v>3800</v>
      </c>
      <c r="E722" s="188" t="s">
        <v>5514</v>
      </c>
      <c r="F722" s="179">
        <v>45538</v>
      </c>
      <c r="G722" s="189" t="s">
        <v>5515</v>
      </c>
      <c r="H722" s="180">
        <v>12</v>
      </c>
      <c r="I722" s="196" t="s">
        <v>3766</v>
      </c>
      <c r="J722" s="181">
        <v>5447.03</v>
      </c>
      <c r="K722" s="154">
        <f t="shared" si="11"/>
        <v>65364.36</v>
      </c>
      <c r="L722" s="146">
        <v>0.21249999999999999</v>
      </c>
      <c r="M722" s="146">
        <v>1.1288</v>
      </c>
      <c r="N722" s="72"/>
      <c r="O722" s="177" t="str">
        <f ca="1">IF(N722="","", INDIRECT("base!"&amp;ADDRESS(MATCH(N722,base!$C$2:'base'!$C$133,0)+1,4,4)))</f>
        <v/>
      </c>
      <c r="P722" s="66"/>
      <c r="Q722" s="177" t="str">
        <f ca="1">IF(P722="","", INDIRECT("base!"&amp;ADDRESS(MATCH(CONCATENATE(N722,"|",P722),base!$G$2:'base'!$G$1817,0)+1,6,4)))</f>
        <v/>
      </c>
      <c r="R722" s="66" t="s">
        <v>3691</v>
      </c>
    </row>
    <row r="723" spans="1:18" ht="25.5" x14ac:dyDescent="0.25">
      <c r="A723" s="164">
        <v>1</v>
      </c>
      <c r="B723" s="176">
        <f>IF(AND(G723&lt;&gt;"",H723&gt;0,I723&lt;&gt;"",J723&lt;&gt;0,K723&lt;&gt;0),COUNT($B$11:B722)+1,"")</f>
        <v>712</v>
      </c>
      <c r="C723" s="188" t="s">
        <v>5516</v>
      </c>
      <c r="D723" s="188" t="s">
        <v>3776</v>
      </c>
      <c r="E723" s="188">
        <v>99821</v>
      </c>
      <c r="F723" s="179">
        <v>45539</v>
      </c>
      <c r="G723" s="189" t="s">
        <v>5517</v>
      </c>
      <c r="H723" s="180">
        <v>100</v>
      </c>
      <c r="I723" s="196" t="s">
        <v>3695</v>
      </c>
      <c r="J723" s="181">
        <v>4.13</v>
      </c>
      <c r="K723" s="154">
        <f t="shared" si="11"/>
        <v>413</v>
      </c>
      <c r="L723" s="146">
        <v>0.21249999999999999</v>
      </c>
      <c r="M723" s="146">
        <v>1.1288</v>
      </c>
      <c r="N723" s="72"/>
      <c r="O723" s="177" t="str">
        <f ca="1">IF(N723="","", INDIRECT("base!"&amp;ADDRESS(MATCH(N723,base!$C$2:'base'!$C$133,0)+1,4,4)))</f>
        <v/>
      </c>
      <c r="P723" s="66"/>
      <c r="Q723" s="177" t="str">
        <f ca="1">IF(P723="","", INDIRECT("base!"&amp;ADDRESS(MATCH(CONCATENATE(N723,"|",P723),base!$G$2:'base'!$G$1817,0)+1,6,4)))</f>
        <v/>
      </c>
      <c r="R723" s="66" t="s">
        <v>3691</v>
      </c>
    </row>
    <row r="724" spans="1:18" ht="25.5" x14ac:dyDescent="0.25">
      <c r="A724" s="164">
        <v>1</v>
      </c>
      <c r="B724" s="176">
        <f>IF(AND(G724&lt;&gt;"",H724&gt;0,I724&lt;&gt;"",J724&lt;&gt;0,K724&lt;&gt;0),COUNT($B$11:B723)+1,"")</f>
        <v>713</v>
      </c>
      <c r="C724" s="188" t="s">
        <v>5518</v>
      </c>
      <c r="D724" s="188" t="s">
        <v>3776</v>
      </c>
      <c r="E724" s="188">
        <v>99818</v>
      </c>
      <c r="F724" s="179">
        <v>45540</v>
      </c>
      <c r="G724" s="189" t="s">
        <v>5519</v>
      </c>
      <c r="H724" s="180">
        <v>21</v>
      </c>
      <c r="I724" s="196" t="s">
        <v>3701</v>
      </c>
      <c r="J724" s="181">
        <v>7.6</v>
      </c>
      <c r="K724" s="154">
        <f t="shared" si="11"/>
        <v>159.6</v>
      </c>
      <c r="L724" s="146">
        <v>0.21249999999999999</v>
      </c>
      <c r="M724" s="146">
        <v>1.1288</v>
      </c>
      <c r="N724" s="72"/>
      <c r="O724" s="177" t="str">
        <f ca="1">IF(N724="","", INDIRECT("base!"&amp;ADDRESS(MATCH(N724,base!$C$2:'base'!$C$133,0)+1,4,4)))</f>
        <v/>
      </c>
      <c r="P724" s="66"/>
      <c r="Q724" s="177" t="str">
        <f ca="1">IF(P724="","", INDIRECT("base!"&amp;ADDRESS(MATCH(CONCATENATE(N724,"|",P724),base!$G$2:'base'!$G$1817,0)+1,6,4)))</f>
        <v/>
      </c>
      <c r="R724" s="66" t="s">
        <v>3691</v>
      </c>
    </row>
    <row r="725" spans="1:18" ht="25.5" x14ac:dyDescent="0.25">
      <c r="A725" s="164">
        <v>1</v>
      </c>
      <c r="B725" s="176">
        <f>IF(AND(G725&lt;&gt;"",H725&gt;0,I725&lt;&gt;"",J725&lt;&gt;0,K725&lt;&gt;0),COUNT($B$11:B724)+1,"")</f>
        <v>714</v>
      </c>
      <c r="C725" s="188" t="s">
        <v>5520</v>
      </c>
      <c r="D725" s="188" t="s">
        <v>3776</v>
      </c>
      <c r="E725" s="188">
        <v>99804</v>
      </c>
      <c r="F725" s="179">
        <v>45541</v>
      </c>
      <c r="G725" s="189" t="s">
        <v>5521</v>
      </c>
      <c r="H725" s="180">
        <v>440</v>
      </c>
      <c r="I725" s="196" t="s">
        <v>3695</v>
      </c>
      <c r="J725" s="181">
        <v>7.04</v>
      </c>
      <c r="K725" s="154">
        <f t="shared" si="11"/>
        <v>3097.6</v>
      </c>
      <c r="L725" s="146">
        <v>0.21249999999999999</v>
      </c>
      <c r="M725" s="146">
        <v>1.1288</v>
      </c>
      <c r="N725" s="72"/>
      <c r="O725" s="177" t="str">
        <f ca="1">IF(N725="","", INDIRECT("base!"&amp;ADDRESS(MATCH(N725,base!$C$2:'base'!$C$133,0)+1,4,4)))</f>
        <v/>
      </c>
      <c r="P725" s="66"/>
      <c r="Q725" s="177" t="str">
        <f ca="1">IF(P725="","", INDIRECT("base!"&amp;ADDRESS(MATCH(CONCATENATE(N725,"|",P725),base!$G$2:'base'!$G$1817,0)+1,6,4)))</f>
        <v/>
      </c>
      <c r="R725" s="66" t="s">
        <v>3691</v>
      </c>
    </row>
    <row r="726" spans="1:18" x14ac:dyDescent="0.25">
      <c r="A726" s="164">
        <v>1</v>
      </c>
      <c r="B726" s="176">
        <f>IF(AND(G726&lt;&gt;"",H726&gt;0,I726&lt;&gt;"",J726&lt;&gt;0,K726&lt;&gt;0),COUNT($B$11:B725)+1,"")</f>
        <v>715</v>
      </c>
      <c r="C726" s="188" t="s">
        <v>5522</v>
      </c>
      <c r="D726" s="188" t="s">
        <v>3776</v>
      </c>
      <c r="E726" s="188">
        <v>99822</v>
      </c>
      <c r="F726" s="179">
        <v>45542</v>
      </c>
      <c r="G726" s="189" t="s">
        <v>5523</v>
      </c>
      <c r="H726" s="180">
        <v>283.5</v>
      </c>
      <c r="I726" s="196" t="s">
        <v>3695</v>
      </c>
      <c r="J726" s="181">
        <v>1.3</v>
      </c>
      <c r="K726" s="154">
        <f t="shared" si="11"/>
        <v>368.55</v>
      </c>
      <c r="L726" s="146">
        <v>0.21249999999999999</v>
      </c>
      <c r="M726" s="146">
        <v>1.1288</v>
      </c>
      <c r="N726" s="72"/>
      <c r="O726" s="177" t="str">
        <f ca="1">IF(N726="","", INDIRECT("base!"&amp;ADDRESS(MATCH(N726,base!$C$2:'base'!$C$133,0)+1,4,4)))</f>
        <v/>
      </c>
      <c r="P726" s="66"/>
      <c r="Q726" s="177" t="str">
        <f ca="1">IF(P726="","", INDIRECT("base!"&amp;ADDRESS(MATCH(CONCATENATE(N726,"|",P726),base!$G$2:'base'!$G$1817,0)+1,6,4)))</f>
        <v/>
      </c>
      <c r="R726" s="66" t="s">
        <v>3691</v>
      </c>
    </row>
    <row r="727" spans="1:18" ht="25.5" x14ac:dyDescent="0.25">
      <c r="A727" s="164">
        <v>1</v>
      </c>
      <c r="B727" s="176">
        <f>IF(AND(G727&lt;&gt;"",H727&gt;0,I727&lt;&gt;"",J727&lt;&gt;0,K727&lt;&gt;0),COUNT($B$11:B726)+1,"")</f>
        <v>716</v>
      </c>
      <c r="C727" s="188" t="s">
        <v>5524</v>
      </c>
      <c r="D727" s="188" t="s">
        <v>3776</v>
      </c>
      <c r="E727" s="188">
        <v>99807</v>
      </c>
      <c r="F727" s="179">
        <v>45543</v>
      </c>
      <c r="G727" s="189" t="s">
        <v>5525</v>
      </c>
      <c r="H727" s="180">
        <v>2000</v>
      </c>
      <c r="I727" s="196" t="s">
        <v>3695</v>
      </c>
      <c r="J727" s="181">
        <v>2.14</v>
      </c>
      <c r="K727" s="154">
        <f t="shared" si="11"/>
        <v>4280</v>
      </c>
      <c r="L727" s="146">
        <v>0.21249999999999999</v>
      </c>
      <c r="M727" s="146">
        <v>1.1288</v>
      </c>
      <c r="N727" s="72"/>
      <c r="O727" s="177" t="str">
        <f ca="1">IF(N727="","", INDIRECT("base!"&amp;ADDRESS(MATCH(N727,base!$C$2:'base'!$C$133,0)+1,4,4)))</f>
        <v/>
      </c>
      <c r="P727" s="66"/>
      <c r="Q727" s="177" t="str">
        <f ca="1">IF(P727="","", INDIRECT("base!"&amp;ADDRESS(MATCH(CONCATENATE(N727,"|",P727),base!$G$2:'base'!$G$1817,0)+1,6,4)))</f>
        <v/>
      </c>
      <c r="R727" s="66" t="s">
        <v>3691</v>
      </c>
    </row>
    <row r="728" spans="1:18" ht="25.5" x14ac:dyDescent="0.25">
      <c r="A728" s="164">
        <v>1</v>
      </c>
      <c r="B728" s="176">
        <f>IF(AND(G728&lt;&gt;"",H728&gt;0,I728&lt;&gt;"",J728&lt;&gt;0,K728&lt;&gt;0),COUNT($B$11:B727)+1,"")</f>
        <v>717</v>
      </c>
      <c r="C728" s="188" t="s">
        <v>5526</v>
      </c>
      <c r="D728" s="188" t="s">
        <v>3776</v>
      </c>
      <c r="E728" s="188">
        <v>99815</v>
      </c>
      <c r="F728" s="179">
        <v>45544</v>
      </c>
      <c r="G728" s="189" t="s">
        <v>5527</v>
      </c>
      <c r="H728" s="180">
        <v>21</v>
      </c>
      <c r="I728" s="186" t="s">
        <v>3701</v>
      </c>
      <c r="J728" s="181">
        <v>11.77</v>
      </c>
      <c r="K728" s="154">
        <f t="shared" si="11"/>
        <v>247.17</v>
      </c>
      <c r="L728" s="146">
        <v>0.21249999999999999</v>
      </c>
      <c r="M728" s="146">
        <v>1.1288</v>
      </c>
      <c r="N728" s="72"/>
      <c r="O728" s="177" t="str">
        <f ca="1">IF(N728="","", INDIRECT("base!"&amp;ADDRESS(MATCH(N728,base!$C$2:'base'!$C$133,0)+1,4,4)))</f>
        <v/>
      </c>
      <c r="P728" s="66"/>
      <c r="Q728" s="177" t="str">
        <f ca="1">IF(P728="","", INDIRECT("base!"&amp;ADDRESS(MATCH(CONCATENATE(N728,"|",P728),base!$G$2:'base'!$G$1817,0)+1,6,4)))</f>
        <v/>
      </c>
      <c r="R728" s="66" t="s">
        <v>3691</v>
      </c>
    </row>
    <row r="729" spans="1:18" x14ac:dyDescent="0.25">
      <c r="A729" s="164">
        <v>1</v>
      </c>
      <c r="B729" s="176">
        <f>IF(AND(G729&lt;&gt;"",H729&gt;0,I729&lt;&gt;"",J729&lt;&gt;0,K729&lt;&gt;0),COUNT($B$11:B728)+1,"")</f>
        <v>718</v>
      </c>
      <c r="C729" s="188" t="s">
        <v>5528</v>
      </c>
      <c r="D729" s="188" t="s">
        <v>3776</v>
      </c>
      <c r="E729" s="188">
        <v>99824</v>
      </c>
      <c r="F729" s="179">
        <v>45545</v>
      </c>
      <c r="G729" s="189" t="s">
        <v>5529</v>
      </c>
      <c r="H729" s="180">
        <v>60</v>
      </c>
      <c r="I729" s="196" t="s">
        <v>3695</v>
      </c>
      <c r="J729" s="181">
        <v>3.37</v>
      </c>
      <c r="K729" s="154">
        <f t="shared" si="11"/>
        <v>202.2</v>
      </c>
      <c r="L729" s="146">
        <v>0.21249999999999999</v>
      </c>
      <c r="M729" s="146">
        <v>1.1288</v>
      </c>
      <c r="N729" s="72"/>
      <c r="O729" s="177" t="str">
        <f ca="1">IF(N729="","", INDIRECT("base!"&amp;ADDRESS(MATCH(N729,base!$C$2:'base'!$C$133,0)+1,4,4)))</f>
        <v/>
      </c>
      <c r="P729" s="66"/>
      <c r="Q729" s="177" t="str">
        <f ca="1">IF(P729="","", INDIRECT("base!"&amp;ADDRESS(MATCH(CONCATENATE(N729,"|",P729),base!$G$2:'base'!$G$1817,0)+1,6,4)))</f>
        <v/>
      </c>
      <c r="R729" s="66" t="s">
        <v>3691</v>
      </c>
    </row>
    <row r="730" spans="1:18" ht="51" x14ac:dyDescent="0.25">
      <c r="A730" s="164">
        <v>1</v>
      </c>
      <c r="B730" s="176">
        <f>IF(AND(G730&lt;&gt;"",H730&gt;0,I730&lt;&gt;"",J730&lt;&gt;0,K730&lt;&gt;0),COUNT($B$11:B729)+1,"")</f>
        <v>719</v>
      </c>
      <c r="C730" s="188" t="s">
        <v>5530</v>
      </c>
      <c r="D730" s="188" t="s">
        <v>3800</v>
      </c>
      <c r="E730" s="188">
        <v>30304</v>
      </c>
      <c r="F730" s="179">
        <v>45546</v>
      </c>
      <c r="G730" s="193" t="s">
        <v>4071</v>
      </c>
      <c r="H730" s="180">
        <v>50</v>
      </c>
      <c r="I730" s="196" t="s">
        <v>3696</v>
      </c>
      <c r="J730" s="181">
        <v>104.22</v>
      </c>
      <c r="K730" s="154">
        <f t="shared" si="11"/>
        <v>5211</v>
      </c>
      <c r="L730" s="146">
        <v>0.21249999999999999</v>
      </c>
      <c r="M730" s="146">
        <v>1.1288</v>
      </c>
      <c r="N730" s="72"/>
      <c r="O730" s="177" t="str">
        <f ca="1">IF(N730="","", INDIRECT("base!"&amp;ADDRESS(MATCH(N730,base!$C$2:'base'!$C$133,0)+1,4,4)))</f>
        <v/>
      </c>
      <c r="P730" s="66"/>
      <c r="Q730" s="177" t="str">
        <f ca="1">IF(P730="","", INDIRECT("base!"&amp;ADDRESS(MATCH(CONCATENATE(N730,"|",P730),base!$G$2:'base'!$G$1817,0)+1,6,4)))</f>
        <v/>
      </c>
      <c r="R730" s="66" t="s">
        <v>3691</v>
      </c>
    </row>
    <row r="731" spans="1:18" ht="25.5" x14ac:dyDescent="0.25">
      <c r="A731" s="164">
        <v>1</v>
      </c>
      <c r="B731" s="176">
        <f>IF(AND(G731&lt;&gt;"",H731&gt;0,I731&lt;&gt;"",J731&lt;&gt;0,K731&lt;&gt;0),COUNT($B$11:B730)+1,"")</f>
        <v>720</v>
      </c>
      <c r="C731" s="188" t="s">
        <v>5531</v>
      </c>
      <c r="D731" s="183" t="s">
        <v>3800</v>
      </c>
      <c r="E731" s="188">
        <v>111</v>
      </c>
      <c r="F731" s="179">
        <v>45547</v>
      </c>
      <c r="G731" s="189" t="s">
        <v>5532</v>
      </c>
      <c r="H731" s="180">
        <v>1</v>
      </c>
      <c r="I731" s="186" t="s">
        <v>3701</v>
      </c>
      <c r="J731" s="181">
        <v>2651.77</v>
      </c>
      <c r="K731" s="154">
        <f t="shared" si="11"/>
        <v>2651.77</v>
      </c>
      <c r="L731" s="146">
        <v>0.21249999999999999</v>
      </c>
      <c r="M731" s="146">
        <v>1.1288</v>
      </c>
      <c r="N731" s="72"/>
      <c r="O731" s="177" t="str">
        <f ca="1">IF(N731="","", INDIRECT("base!"&amp;ADDRESS(MATCH(N731,base!$C$2:'base'!$C$133,0)+1,4,4)))</f>
        <v/>
      </c>
      <c r="P731" s="66"/>
      <c r="Q731" s="177" t="str">
        <f ca="1">IF(P731="","", INDIRECT("base!"&amp;ADDRESS(MATCH(CONCATENATE(N731,"|",P731),base!$G$2:'base'!$G$1817,0)+1,6,4)))</f>
        <v/>
      </c>
      <c r="R731" s="66" t="s">
        <v>3691</v>
      </c>
    </row>
    <row r="732" spans="1:18" ht="38.25" x14ac:dyDescent="0.25">
      <c r="A732" s="164">
        <v>1</v>
      </c>
      <c r="B732" s="176">
        <f>IF(AND(G732&lt;&gt;"",H732&gt;0,I732&lt;&gt;"",J732&lt;&gt;0,K732&lt;&gt;0),COUNT($B$11:B731)+1,"")</f>
        <v>721</v>
      </c>
      <c r="C732" s="188" t="s">
        <v>5533</v>
      </c>
      <c r="D732" s="183" t="s">
        <v>3800</v>
      </c>
      <c r="E732" s="188">
        <v>112</v>
      </c>
      <c r="F732" s="179">
        <v>45536</v>
      </c>
      <c r="G732" s="198" t="s">
        <v>5534</v>
      </c>
      <c r="H732" s="180">
        <v>1</v>
      </c>
      <c r="I732" s="186" t="s">
        <v>3701</v>
      </c>
      <c r="J732" s="181">
        <v>5996.92</v>
      </c>
      <c r="K732" s="154">
        <f t="shared" si="11"/>
        <v>5996.92</v>
      </c>
      <c r="L732" s="146">
        <v>0.21249999999999999</v>
      </c>
      <c r="M732" s="146">
        <v>1.1288</v>
      </c>
      <c r="N732" s="72"/>
      <c r="O732" s="177" t="str">
        <f ca="1">IF(N732="","", INDIRECT("base!"&amp;ADDRESS(MATCH(N732,base!$C$2:'base'!$C$133,0)+1,4,4)))</f>
        <v/>
      </c>
      <c r="P732" s="66"/>
      <c r="Q732" s="177" t="str">
        <f ca="1">IF(P732="","", INDIRECT("base!"&amp;ADDRESS(MATCH(CONCATENATE(N732,"|",P732),base!$G$2:'base'!$G$1817,0)+1,6,4)))</f>
        <v/>
      </c>
      <c r="R732" s="66" t="s">
        <v>3691</v>
      </c>
    </row>
    <row r="733" spans="1:18" ht="25.5" x14ac:dyDescent="0.25">
      <c r="A733" s="164">
        <v>1</v>
      </c>
      <c r="B733" s="176">
        <f>IF(AND(G733&lt;&gt;"",H733&gt;0,I733&lt;&gt;"",J733&lt;&gt;0,K733&lt;&gt;0),COUNT($B$11:B732)+1,"")</f>
        <v>722</v>
      </c>
      <c r="C733" s="188" t="s">
        <v>5535</v>
      </c>
      <c r="D733" s="188" t="s">
        <v>3792</v>
      </c>
      <c r="E733" s="188">
        <v>13047</v>
      </c>
      <c r="F733" s="179">
        <v>45537</v>
      </c>
      <c r="G733" s="193" t="s">
        <v>5536</v>
      </c>
      <c r="H733" s="180">
        <v>1</v>
      </c>
      <c r="I733" s="186" t="s">
        <v>3701</v>
      </c>
      <c r="J733" s="181">
        <v>2819.06</v>
      </c>
      <c r="K733" s="154">
        <f t="shared" si="11"/>
        <v>2819.06</v>
      </c>
      <c r="L733" s="146">
        <v>0.21249999999999999</v>
      </c>
      <c r="M733" s="146">
        <v>1.1288</v>
      </c>
      <c r="N733" s="72"/>
      <c r="O733" s="177" t="str">
        <f ca="1">IF(N733="","", INDIRECT("base!"&amp;ADDRESS(MATCH(N733,base!$C$2:'base'!$C$133,0)+1,4,4)))</f>
        <v/>
      </c>
      <c r="P733" s="66"/>
      <c r="Q733" s="177" t="str">
        <f ca="1">IF(P733="","", INDIRECT("base!"&amp;ADDRESS(MATCH(CONCATENATE(N733,"|",P733),base!$G$2:'base'!$G$1817,0)+1,6,4)))</f>
        <v/>
      </c>
      <c r="R733" s="66" t="s">
        <v>3691</v>
      </c>
    </row>
    <row r="734" spans="1:18" ht="25.5" x14ac:dyDescent="0.25">
      <c r="A734" s="164">
        <v>1</v>
      </c>
      <c r="B734" s="176">
        <f>IF(AND(G734&lt;&gt;"",H734&gt;0,I734&lt;&gt;"",J734&lt;&gt;0,K734&lt;&gt;0),COUNT($B$11:B733)+1,"")</f>
        <v>723</v>
      </c>
      <c r="C734" s="188" t="s">
        <v>5537</v>
      </c>
      <c r="D734" s="188" t="s">
        <v>3983</v>
      </c>
      <c r="E734" s="188">
        <v>1010019</v>
      </c>
      <c r="F734" s="179">
        <v>45538</v>
      </c>
      <c r="G734" s="189" t="s">
        <v>5538</v>
      </c>
      <c r="H734" s="180">
        <v>1524.4</v>
      </c>
      <c r="I734" s="196" t="s">
        <v>3695</v>
      </c>
      <c r="J734" s="181">
        <v>5.98</v>
      </c>
      <c r="K734" s="154">
        <f t="shared" si="11"/>
        <v>9115.91</v>
      </c>
      <c r="L734" s="146">
        <v>0.21249999999999999</v>
      </c>
      <c r="M734" s="146">
        <v>1.1288</v>
      </c>
      <c r="N734" s="72"/>
      <c r="O734" s="177" t="str">
        <f ca="1">IF(N734="","", INDIRECT("base!"&amp;ADDRESS(MATCH(N734,base!$C$2:'base'!$C$133,0)+1,4,4)))</f>
        <v/>
      </c>
      <c r="P734" s="66"/>
      <c r="Q734" s="177" t="str">
        <f ca="1">IF(P734="","", INDIRECT("base!"&amp;ADDRESS(MATCH(CONCATENATE(N734,"|",P734),base!$G$2:'base'!$G$1817,0)+1,6,4)))</f>
        <v/>
      </c>
      <c r="R734" s="66" t="s">
        <v>3691</v>
      </c>
    </row>
    <row r="735" spans="1:18" x14ac:dyDescent="0.25">
      <c r="A735" s="164">
        <v>1</v>
      </c>
      <c r="B735" s="176">
        <f>IF(AND(G735&lt;&gt;"",H735&gt;0,I735&lt;&gt;"",J735&lt;&gt;0,K735&lt;&gt;0),COUNT($B$11:B734)+1,"")</f>
        <v>724</v>
      </c>
      <c r="C735" s="188" t="s">
        <v>5539</v>
      </c>
      <c r="D735" s="183" t="s">
        <v>3800</v>
      </c>
      <c r="E735" s="188">
        <v>93</v>
      </c>
      <c r="F735" s="179">
        <v>45539</v>
      </c>
      <c r="G735" s="189" t="s">
        <v>5540</v>
      </c>
      <c r="H735" s="180">
        <v>1</v>
      </c>
      <c r="I735" s="186" t="s">
        <v>3701</v>
      </c>
      <c r="J735" s="181">
        <v>792.23</v>
      </c>
      <c r="K735" s="154">
        <f t="shared" si="11"/>
        <v>792.23</v>
      </c>
      <c r="L735" s="146">
        <v>0.21249999999999999</v>
      </c>
      <c r="M735" s="146">
        <v>1.1288</v>
      </c>
      <c r="N735" s="72"/>
      <c r="O735" s="177" t="str">
        <f ca="1">IF(N735="","", INDIRECT("base!"&amp;ADDRESS(MATCH(N735,base!$C$2:'base'!$C$133,0)+1,4,4)))</f>
        <v/>
      </c>
      <c r="P735" s="66"/>
      <c r="Q735" s="177" t="str">
        <f ca="1">IF(P735="","", INDIRECT("base!"&amp;ADDRESS(MATCH(CONCATENATE(N735,"|",P735),base!$G$2:'base'!$G$1817,0)+1,6,4)))</f>
        <v/>
      </c>
      <c r="R735" s="66" t="s">
        <v>3691</v>
      </c>
    </row>
    <row r="736" spans="1:18" x14ac:dyDescent="0.25">
      <c r="A736" s="164">
        <v>1</v>
      </c>
      <c r="B736" s="176">
        <f>IF(AND(G736&lt;&gt;"",H736&gt;0,I736&lt;&gt;"",J736&lt;&gt;0,K736&lt;&gt;0),COUNT($B$11:B735)+1,"")</f>
        <v>725</v>
      </c>
      <c r="C736" s="188" t="s">
        <v>5541</v>
      </c>
      <c r="D736" s="183" t="s">
        <v>3800</v>
      </c>
      <c r="E736" s="188">
        <v>81</v>
      </c>
      <c r="F736" s="179">
        <v>45540</v>
      </c>
      <c r="G736" s="189" t="s">
        <v>5542</v>
      </c>
      <c r="H736" s="180">
        <v>1</v>
      </c>
      <c r="I736" s="186" t="s">
        <v>3701</v>
      </c>
      <c r="J736" s="181">
        <v>2857.15</v>
      </c>
      <c r="K736" s="154">
        <f t="shared" si="11"/>
        <v>2857.15</v>
      </c>
      <c r="L736" s="146">
        <v>0.21249999999999999</v>
      </c>
      <c r="M736" s="146">
        <v>1.1288</v>
      </c>
      <c r="N736" s="72"/>
      <c r="O736" s="177" t="str">
        <f ca="1">IF(N736="","", INDIRECT("base!"&amp;ADDRESS(MATCH(N736,base!$C$2:'base'!$C$133,0)+1,4,4)))</f>
        <v/>
      </c>
      <c r="P736" s="66"/>
      <c r="Q736" s="177" t="str">
        <f ca="1">IF(P736="","", INDIRECT("base!"&amp;ADDRESS(MATCH(CONCATENATE(N736,"|",P736),base!$G$2:'base'!$G$1817,0)+1,6,4)))</f>
        <v/>
      </c>
      <c r="R736" s="66" t="s">
        <v>3691</v>
      </c>
    </row>
    <row r="737" spans="1:18" x14ac:dyDescent="0.25">
      <c r="A737" s="164">
        <v>1</v>
      </c>
      <c r="B737" s="176">
        <f>IF(AND(G737&lt;&gt;"",H737&gt;0,I737&lt;&gt;"",J737&lt;&gt;0,K737&lt;&gt;0),COUNT($B$11:B736)+1,"")</f>
        <v>726</v>
      </c>
      <c r="C737" s="188" t="s">
        <v>5543</v>
      </c>
      <c r="D737" s="183" t="s">
        <v>3800</v>
      </c>
      <c r="E737" s="188">
        <v>82</v>
      </c>
      <c r="F737" s="179">
        <v>45541</v>
      </c>
      <c r="G737" s="189" t="s">
        <v>5544</v>
      </c>
      <c r="H737" s="180">
        <v>1</v>
      </c>
      <c r="I737" s="186" t="s">
        <v>3701</v>
      </c>
      <c r="J737" s="181">
        <v>5103.4799999999996</v>
      </c>
      <c r="K737" s="154">
        <f t="shared" si="11"/>
        <v>5103.4799999999996</v>
      </c>
      <c r="L737" s="146">
        <v>0.21249999999999999</v>
      </c>
      <c r="M737" s="146">
        <v>1.1288</v>
      </c>
      <c r="N737" s="72"/>
      <c r="O737" s="177" t="str">
        <f ca="1">IF(N737="","", INDIRECT("base!"&amp;ADDRESS(MATCH(N737,base!$C$2:'base'!$C$133,0)+1,4,4)))</f>
        <v/>
      </c>
      <c r="P737" s="66"/>
      <c r="Q737" s="177" t="str">
        <f ca="1">IF(P737="","", INDIRECT("base!"&amp;ADDRESS(MATCH(CONCATENATE(N737,"|",P737),base!$G$2:'base'!$G$1817,0)+1,6,4)))</f>
        <v/>
      </c>
      <c r="R737" s="66" t="s">
        <v>3691</v>
      </c>
    </row>
    <row r="738" spans="1:18" x14ac:dyDescent="0.25">
      <c r="A738" s="164">
        <v>1</v>
      </c>
      <c r="B738" s="176">
        <f>IF(AND(G738&lt;&gt;"",H738&gt;0,I738&lt;&gt;"",J738&lt;&gt;0,K738&lt;&gt;0),COUNT($B$11:B737)+1,"")</f>
        <v>727</v>
      </c>
      <c r="C738" s="199" t="s">
        <v>5545</v>
      </c>
      <c r="D738" s="188" t="s">
        <v>3800</v>
      </c>
      <c r="E738" s="199" t="s">
        <v>5546</v>
      </c>
      <c r="F738" s="179">
        <v>45542</v>
      </c>
      <c r="G738" s="198" t="s">
        <v>5547</v>
      </c>
      <c r="H738" s="180">
        <v>882.40000000000009</v>
      </c>
      <c r="I738" s="196" t="s">
        <v>3695</v>
      </c>
      <c r="J738" s="181">
        <v>18.18</v>
      </c>
      <c r="K738" s="154">
        <f t="shared" si="11"/>
        <v>16042.03</v>
      </c>
      <c r="L738" s="146">
        <v>0.21249999999999999</v>
      </c>
      <c r="M738" s="146">
        <v>1.1288</v>
      </c>
      <c r="N738" s="72"/>
      <c r="O738" s="177" t="str">
        <f ca="1">IF(N738="","", INDIRECT("base!"&amp;ADDRESS(MATCH(N738,base!$C$2:'base'!$C$133,0)+1,4,4)))</f>
        <v/>
      </c>
      <c r="P738" s="66"/>
      <c r="Q738" s="177" t="str">
        <f ca="1">IF(P738="","", INDIRECT("base!"&amp;ADDRESS(MATCH(CONCATENATE(N738,"|",P738),base!$G$2:'base'!$G$1817,0)+1,6,4)))</f>
        <v/>
      </c>
      <c r="R738" s="66" t="s">
        <v>3691</v>
      </c>
    </row>
    <row r="739" spans="1:18" x14ac:dyDescent="0.25">
      <c r="A739" s="164">
        <v>1</v>
      </c>
      <c r="B739" s="176">
        <f>IF(AND(G739&lt;&gt;"",H739&gt;0,I739&lt;&gt;"",J739&lt;&gt;0,K739&lt;&gt;0),COUNT($B$11:B738)+1,"")</f>
        <v>728</v>
      </c>
      <c r="C739" s="188" t="s">
        <v>5548</v>
      </c>
      <c r="D739" s="183" t="s">
        <v>3800</v>
      </c>
      <c r="E739" s="188">
        <v>1</v>
      </c>
      <c r="F739" s="179">
        <v>45543</v>
      </c>
      <c r="G739" s="198" t="s">
        <v>4052</v>
      </c>
      <c r="H739" s="180">
        <v>4.5</v>
      </c>
      <c r="I739" s="186" t="s">
        <v>3695</v>
      </c>
      <c r="J739" s="181">
        <v>620.62</v>
      </c>
      <c r="K739" s="154">
        <f t="shared" si="11"/>
        <v>2792.79</v>
      </c>
      <c r="L739" s="146">
        <v>0.21249999999999999</v>
      </c>
      <c r="M739" s="146">
        <v>1.1288</v>
      </c>
      <c r="N739" s="72"/>
      <c r="O739" s="177" t="str">
        <f ca="1">IF(N739="","", INDIRECT("base!"&amp;ADDRESS(MATCH(N739,base!$C$2:'base'!$C$133,0)+1,4,4)))</f>
        <v/>
      </c>
      <c r="P739" s="66"/>
      <c r="Q739" s="177" t="str">
        <f ca="1">IF(P739="","", INDIRECT("base!"&amp;ADDRESS(MATCH(CONCATENATE(N739,"|",P739),base!$G$2:'base'!$G$1817,0)+1,6,4)))</f>
        <v/>
      </c>
      <c r="R739" s="66" t="s">
        <v>3691</v>
      </c>
    </row>
    <row r="740" spans="1:18" x14ac:dyDescent="0.25">
      <c r="A740" s="164">
        <v>1</v>
      </c>
      <c r="B740" s="176">
        <f>IF(AND(G740&lt;&gt;"",H740&gt;0,I740&lt;&gt;"",J740&lt;&gt;0,K740&lt;&gt;0),COUNT($B$11:B739)+1,"")</f>
        <v>729</v>
      </c>
      <c r="C740" s="199" t="s">
        <v>5549</v>
      </c>
      <c r="D740" s="183" t="s">
        <v>3800</v>
      </c>
      <c r="E740" s="199">
        <v>77</v>
      </c>
      <c r="F740" s="179">
        <v>45544</v>
      </c>
      <c r="G740" s="198" t="s">
        <v>4062</v>
      </c>
      <c r="H740" s="180">
        <v>3</v>
      </c>
      <c r="I740" s="196" t="s">
        <v>3766</v>
      </c>
      <c r="J740" s="181">
        <v>2311.6</v>
      </c>
      <c r="K740" s="154">
        <f t="shared" si="11"/>
        <v>6934.8</v>
      </c>
      <c r="L740" s="146">
        <v>0.21249999999999999</v>
      </c>
      <c r="M740" s="146">
        <v>1.1288</v>
      </c>
      <c r="N740" s="72"/>
      <c r="O740" s="177" t="str">
        <f ca="1">IF(N740="","", INDIRECT("base!"&amp;ADDRESS(MATCH(N740,base!$C$2:'base'!$C$133,0)+1,4,4)))</f>
        <v/>
      </c>
      <c r="P740" s="66"/>
      <c r="Q740" s="177" t="str">
        <f ca="1">IF(P740="","", INDIRECT("base!"&amp;ADDRESS(MATCH(CONCATENATE(N740,"|",P740),base!$G$2:'base'!$G$1817,0)+1,6,4)))</f>
        <v/>
      </c>
      <c r="R740" s="66" t="s">
        <v>3691</v>
      </c>
    </row>
    <row r="741" spans="1:18" x14ac:dyDescent="0.25">
      <c r="A741" s="164">
        <v>1</v>
      </c>
      <c r="B741" s="176">
        <f>IF(AND(G741&lt;&gt;"",H741&gt;0,I741&lt;&gt;"",J741&lt;&gt;0,K741&lt;&gt;0),COUNT($B$11:B740)+1,"")</f>
        <v>730</v>
      </c>
      <c r="C741" s="188" t="s">
        <v>5550</v>
      </c>
      <c r="D741" s="183" t="s">
        <v>3800</v>
      </c>
      <c r="E741" s="188">
        <v>105</v>
      </c>
      <c r="F741" s="179">
        <v>45545</v>
      </c>
      <c r="G741" s="198" t="s">
        <v>5551</v>
      </c>
      <c r="H741" s="180">
        <v>1</v>
      </c>
      <c r="I741" s="186" t="s">
        <v>3701</v>
      </c>
      <c r="J741" s="181">
        <v>20422.62</v>
      </c>
      <c r="K741" s="154">
        <f t="shared" si="11"/>
        <v>20422.62</v>
      </c>
      <c r="L741" s="146">
        <v>0.21249999999999999</v>
      </c>
      <c r="M741" s="146">
        <v>1.1288</v>
      </c>
      <c r="N741" s="72"/>
      <c r="O741" s="177" t="str">
        <f ca="1">IF(N741="","", INDIRECT("base!"&amp;ADDRESS(MATCH(N741,base!$C$2:'base'!$C$133,0)+1,4,4)))</f>
        <v/>
      </c>
      <c r="P741" s="66"/>
      <c r="Q741" s="177" t="str">
        <f ca="1">IF(P741="","", INDIRECT("base!"&amp;ADDRESS(MATCH(CONCATENATE(N741,"|",P741),base!$G$2:'base'!$G$1817,0)+1,6,4)))</f>
        <v/>
      </c>
      <c r="R741" s="66" t="s">
        <v>3691</v>
      </c>
    </row>
    <row r="742" spans="1:18" x14ac:dyDescent="0.25">
      <c r="A742" s="164">
        <v>1</v>
      </c>
      <c r="B742" s="176">
        <f>IF(AND(G742&lt;&gt;"",H742&gt;0,I742&lt;&gt;"",J742&lt;&gt;0,K742&lt;&gt;0),COUNT($B$11:B741)+1,"")</f>
        <v>731</v>
      </c>
      <c r="C742" s="199" t="s">
        <v>5552</v>
      </c>
      <c r="D742" s="183" t="s">
        <v>3800</v>
      </c>
      <c r="E742" s="199">
        <v>106</v>
      </c>
      <c r="F742" s="179">
        <v>45546</v>
      </c>
      <c r="G742" s="198" t="s">
        <v>5553</v>
      </c>
      <c r="H742" s="180">
        <v>1</v>
      </c>
      <c r="I742" s="186" t="s">
        <v>3701</v>
      </c>
      <c r="J742" s="181">
        <v>3592.42</v>
      </c>
      <c r="K742" s="154">
        <f t="shared" si="11"/>
        <v>3592.42</v>
      </c>
      <c r="L742" s="146">
        <v>0.21249999999999999</v>
      </c>
      <c r="M742" s="146">
        <v>1.1288</v>
      </c>
      <c r="N742" s="72"/>
      <c r="O742" s="177" t="str">
        <f ca="1">IF(N742="","", INDIRECT("base!"&amp;ADDRESS(MATCH(N742,base!$C$2:'base'!$C$133,0)+1,4,4)))</f>
        <v/>
      </c>
      <c r="P742" s="66"/>
      <c r="Q742" s="177" t="str">
        <f ca="1">IF(P742="","", INDIRECT("base!"&amp;ADDRESS(MATCH(CONCATENATE(N742,"|",P742),base!$G$2:'base'!$G$1817,0)+1,6,4)))</f>
        <v/>
      </c>
      <c r="R742" s="66" t="s">
        <v>3691</v>
      </c>
    </row>
    <row r="743" spans="1:18" ht="25.5" x14ac:dyDescent="0.25">
      <c r="A743" s="164">
        <v>1</v>
      </c>
      <c r="B743" s="176">
        <f>IF(AND(G743&lt;&gt;"",H743&gt;0,I743&lt;&gt;"",J743&lt;&gt;0,K743&lt;&gt;0),COUNT($B$11:B742)+1,"")</f>
        <v>732</v>
      </c>
      <c r="C743" s="188" t="s">
        <v>5554</v>
      </c>
      <c r="D743" s="183" t="s">
        <v>3800</v>
      </c>
      <c r="E743" s="188">
        <v>107</v>
      </c>
      <c r="F743" s="179">
        <v>45547</v>
      </c>
      <c r="G743" s="198" t="s">
        <v>5555</v>
      </c>
      <c r="H743" s="180">
        <v>1</v>
      </c>
      <c r="I743" s="186" t="s">
        <v>3701</v>
      </c>
      <c r="J743" s="181">
        <v>11534.65</v>
      </c>
      <c r="K743" s="154">
        <f t="shared" si="11"/>
        <v>11534.65</v>
      </c>
      <c r="L743" s="146">
        <v>0.21249999999999999</v>
      </c>
      <c r="M743" s="146">
        <v>1.1288</v>
      </c>
      <c r="N743" s="72"/>
      <c r="O743" s="177" t="str">
        <f ca="1">IF(N743="","", INDIRECT("base!"&amp;ADDRESS(MATCH(N743,base!$C$2:'base'!$C$133,0)+1,4,4)))</f>
        <v/>
      </c>
      <c r="P743" s="66"/>
      <c r="Q743" s="177" t="str">
        <f ca="1">IF(P743="","", INDIRECT("base!"&amp;ADDRESS(MATCH(CONCATENATE(N743,"|",P743),base!$G$2:'base'!$G$1817,0)+1,6,4)))</f>
        <v/>
      </c>
      <c r="R743" s="66" t="s">
        <v>3691</v>
      </c>
    </row>
    <row r="744" spans="1:18" ht="38.25" x14ac:dyDescent="0.25">
      <c r="A744" s="164">
        <v>1</v>
      </c>
      <c r="B744" s="176">
        <f>IF(AND(G744&lt;&gt;"",H744&gt;0,I744&lt;&gt;"",J744&lt;&gt;0,K744&lt;&gt;0),COUNT($B$11:B743)+1,"")</f>
        <v>733</v>
      </c>
      <c r="C744" s="199" t="s">
        <v>5556</v>
      </c>
      <c r="D744" s="183" t="s">
        <v>3800</v>
      </c>
      <c r="E744" s="199">
        <v>108</v>
      </c>
      <c r="F744" s="179">
        <v>45536</v>
      </c>
      <c r="G744" s="198" t="s">
        <v>5557</v>
      </c>
      <c r="H744" s="180">
        <v>1</v>
      </c>
      <c r="I744" s="186" t="s">
        <v>3701</v>
      </c>
      <c r="J744" s="181">
        <v>9158.33</v>
      </c>
      <c r="K744" s="154">
        <f t="shared" si="11"/>
        <v>9158.33</v>
      </c>
      <c r="L744" s="146">
        <v>0.21249999999999999</v>
      </c>
      <c r="M744" s="146">
        <v>1.1288</v>
      </c>
      <c r="N744" s="72"/>
      <c r="O744" s="177" t="str">
        <f ca="1">IF(N744="","", INDIRECT("base!"&amp;ADDRESS(MATCH(N744,base!$C$2:'base'!$C$133,0)+1,4,4)))</f>
        <v/>
      </c>
      <c r="P744" s="66"/>
      <c r="Q744" s="177" t="str">
        <f ca="1">IF(P744="","", INDIRECT("base!"&amp;ADDRESS(MATCH(CONCATENATE(N744,"|",P744),base!$G$2:'base'!$G$1817,0)+1,6,4)))</f>
        <v/>
      </c>
      <c r="R744" s="66" t="s">
        <v>3691</v>
      </c>
    </row>
    <row r="745" spans="1:18" ht="38.25" x14ac:dyDescent="0.25">
      <c r="A745" s="164">
        <v>1</v>
      </c>
      <c r="B745" s="176">
        <f>IF(AND(G745&lt;&gt;"",H745&gt;0,I745&lt;&gt;"",J745&lt;&gt;0,K745&lt;&gt;0),COUNT($B$11:B744)+1,"")</f>
        <v>734</v>
      </c>
      <c r="C745" s="188" t="s">
        <v>5558</v>
      </c>
      <c r="D745" s="183" t="s">
        <v>3800</v>
      </c>
      <c r="E745" s="188" t="s">
        <v>5559</v>
      </c>
      <c r="F745" s="179">
        <v>45537</v>
      </c>
      <c r="G745" s="198" t="s">
        <v>5560</v>
      </c>
      <c r="H745" s="180">
        <v>50.18</v>
      </c>
      <c r="I745" s="186" t="s">
        <v>3695</v>
      </c>
      <c r="J745" s="181">
        <v>658.54</v>
      </c>
      <c r="K745" s="154">
        <f t="shared" si="11"/>
        <v>33045.54</v>
      </c>
      <c r="L745" s="146">
        <v>0.21249999999999999</v>
      </c>
      <c r="M745" s="146">
        <v>1.1288</v>
      </c>
      <c r="N745" s="72"/>
      <c r="O745" s="177" t="str">
        <f ca="1">IF(N745="","", INDIRECT("base!"&amp;ADDRESS(MATCH(N745,base!$C$2:'base'!$C$133,0)+1,4,4)))</f>
        <v/>
      </c>
      <c r="P745" s="66"/>
      <c r="Q745" s="177" t="str">
        <f ca="1">IF(P745="","", INDIRECT("base!"&amp;ADDRESS(MATCH(CONCATENATE(N745,"|",P745),base!$G$2:'base'!$G$1817,0)+1,6,4)))</f>
        <v/>
      </c>
      <c r="R745" s="66" t="s">
        <v>3691</v>
      </c>
    </row>
    <row r="746" spans="1:18" ht="25.5" x14ac:dyDescent="0.25">
      <c r="A746" s="164">
        <v>1</v>
      </c>
      <c r="B746" s="176">
        <f>IF(AND(G746&lt;&gt;"",H746&gt;0,I746&lt;&gt;"",J746&lt;&gt;0,K746&lt;&gt;0),COUNT($B$11:B745)+1,"")</f>
        <v>735</v>
      </c>
      <c r="C746" s="199" t="s">
        <v>5561</v>
      </c>
      <c r="D746" s="183" t="s">
        <v>3800</v>
      </c>
      <c r="E746" s="199">
        <v>95</v>
      </c>
      <c r="F746" s="179">
        <v>45538</v>
      </c>
      <c r="G746" s="198" t="s">
        <v>5562</v>
      </c>
      <c r="H746" s="180">
        <v>111.2</v>
      </c>
      <c r="I746" s="196" t="s">
        <v>3695</v>
      </c>
      <c r="J746" s="181">
        <v>106.65</v>
      </c>
      <c r="K746" s="154">
        <f t="shared" si="11"/>
        <v>11859.48</v>
      </c>
      <c r="L746" s="146">
        <v>0.21249999999999999</v>
      </c>
      <c r="M746" s="146">
        <v>1.1288</v>
      </c>
      <c r="N746" s="72"/>
      <c r="O746" s="177" t="str">
        <f ca="1">IF(N746="","", INDIRECT("base!"&amp;ADDRESS(MATCH(N746,base!$C$2:'base'!$C$133,0)+1,4,4)))</f>
        <v/>
      </c>
      <c r="P746" s="66"/>
      <c r="Q746" s="177" t="str">
        <f ca="1">IF(P746="","", INDIRECT("base!"&amp;ADDRESS(MATCH(CONCATENATE(N746,"|",P746),base!$G$2:'base'!$G$1817,0)+1,6,4)))</f>
        <v/>
      </c>
      <c r="R746" s="66" t="s">
        <v>3691</v>
      </c>
    </row>
    <row r="747" spans="1:18" ht="25.5" x14ac:dyDescent="0.25">
      <c r="A747" s="164">
        <v>1</v>
      </c>
      <c r="B747" s="176">
        <f>IF(AND(G747&lt;&gt;"",H747&gt;0,I747&lt;&gt;"",J747&lt;&gt;0,K747&lt;&gt;0),COUNT($B$11:B746)+1,"")</f>
        <v>736</v>
      </c>
      <c r="C747" s="188" t="s">
        <v>5563</v>
      </c>
      <c r="D747" s="183" t="s">
        <v>3776</v>
      </c>
      <c r="E747" s="188">
        <v>102507</v>
      </c>
      <c r="F747" s="179">
        <v>45539</v>
      </c>
      <c r="G747" s="198" t="s">
        <v>4036</v>
      </c>
      <c r="H747" s="180">
        <v>380</v>
      </c>
      <c r="I747" s="196" t="s">
        <v>3694</v>
      </c>
      <c r="J747" s="181">
        <v>7.94</v>
      </c>
      <c r="K747" s="154">
        <f t="shared" si="11"/>
        <v>3017.2</v>
      </c>
      <c r="L747" s="146">
        <v>0.21249999999999999</v>
      </c>
      <c r="M747" s="146">
        <v>1.1288</v>
      </c>
      <c r="N747" s="72"/>
      <c r="O747" s="177" t="str">
        <f ca="1">IF(N747="","", INDIRECT("base!"&amp;ADDRESS(MATCH(N747,base!$C$2:'base'!$C$133,0)+1,4,4)))</f>
        <v/>
      </c>
      <c r="P747" s="66"/>
      <c r="Q747" s="177" t="str">
        <f ca="1">IF(P747="","", INDIRECT("base!"&amp;ADDRESS(MATCH(CONCATENATE(N747,"|",P747),base!$G$2:'base'!$G$1817,0)+1,6,4)))</f>
        <v/>
      </c>
      <c r="R747" s="66" t="s">
        <v>3691</v>
      </c>
    </row>
    <row r="748" spans="1:18" ht="38.25" x14ac:dyDescent="0.25">
      <c r="A748" s="164">
        <v>1</v>
      </c>
      <c r="B748" s="176">
        <f>IF(AND(G748&lt;&gt;"",H748&gt;0,I748&lt;&gt;"",J748&lt;&gt;0,K748&lt;&gt;0),COUNT($B$11:B747)+1,"")</f>
        <v>737</v>
      </c>
      <c r="C748" s="199" t="s">
        <v>5564</v>
      </c>
      <c r="D748" s="188" t="s">
        <v>3776</v>
      </c>
      <c r="E748" s="199">
        <v>92398</v>
      </c>
      <c r="F748" s="179">
        <v>45540</v>
      </c>
      <c r="G748" s="198" t="s">
        <v>4234</v>
      </c>
      <c r="H748" s="180">
        <v>700</v>
      </c>
      <c r="I748" s="196" t="s">
        <v>3695</v>
      </c>
      <c r="J748" s="181">
        <v>97.4</v>
      </c>
      <c r="K748" s="154">
        <f t="shared" si="11"/>
        <v>68180</v>
      </c>
      <c r="L748" s="146">
        <v>0.21249999999999999</v>
      </c>
      <c r="M748" s="146">
        <v>1.1288</v>
      </c>
      <c r="N748" s="72"/>
      <c r="O748" s="177" t="str">
        <f ca="1">IF(N748="","", INDIRECT("base!"&amp;ADDRESS(MATCH(N748,base!$C$2:'base'!$C$133,0)+1,4,4)))</f>
        <v/>
      </c>
      <c r="P748" s="66"/>
      <c r="Q748" s="177" t="str">
        <f ca="1">IF(P748="","", INDIRECT("base!"&amp;ADDRESS(MATCH(CONCATENATE(N748,"|",P748),base!$G$2:'base'!$G$1817,0)+1,6,4)))</f>
        <v/>
      </c>
      <c r="R748" s="66" t="s">
        <v>3691</v>
      </c>
    </row>
    <row r="749" spans="1:18" ht="63.75" x14ac:dyDescent="0.25">
      <c r="A749" s="164">
        <v>1</v>
      </c>
      <c r="B749" s="176">
        <f>IF(AND(G749&lt;&gt;"",H749&gt;0,I749&lt;&gt;"",J749&lt;&gt;0,K749&lt;&gt;0),COUNT($B$11:B748)+1,"")</f>
        <v>738</v>
      </c>
      <c r="C749" s="188" t="s">
        <v>5565</v>
      </c>
      <c r="D749" s="183" t="s">
        <v>3776</v>
      </c>
      <c r="E749" s="188">
        <v>94275</v>
      </c>
      <c r="F749" s="179">
        <v>45541</v>
      </c>
      <c r="G749" s="198" t="s">
        <v>5566</v>
      </c>
      <c r="H749" s="180">
        <v>60</v>
      </c>
      <c r="I749" s="196" t="s">
        <v>3694</v>
      </c>
      <c r="J749" s="181">
        <v>55.18</v>
      </c>
      <c r="K749" s="154">
        <f t="shared" si="11"/>
        <v>3310.8</v>
      </c>
      <c r="L749" s="146">
        <v>0.21249999999999999</v>
      </c>
      <c r="M749" s="146">
        <v>1.1288</v>
      </c>
      <c r="N749" s="72"/>
      <c r="O749" s="177" t="str">
        <f ca="1">IF(N749="","", INDIRECT("base!"&amp;ADDRESS(MATCH(N749,base!$C$2:'base'!$C$133,0)+1,4,4)))</f>
        <v/>
      </c>
      <c r="P749" s="66"/>
      <c r="Q749" s="177" t="str">
        <f ca="1">IF(P749="","", INDIRECT("base!"&amp;ADDRESS(MATCH(CONCATENATE(N749,"|",P749),base!$G$2:'base'!$G$1817,0)+1,6,4)))</f>
        <v/>
      </c>
      <c r="R749" s="66" t="s">
        <v>3691</v>
      </c>
    </row>
    <row r="750" spans="1:18" ht="63.75" x14ac:dyDescent="0.25">
      <c r="A750" s="164">
        <v>1</v>
      </c>
      <c r="B750" s="176">
        <f>IF(AND(G750&lt;&gt;"",H750&gt;0,I750&lt;&gt;"",J750&lt;&gt;0,K750&lt;&gt;0),COUNT($B$11:B749)+1,"")</f>
        <v>739</v>
      </c>
      <c r="C750" s="199" t="s">
        <v>5567</v>
      </c>
      <c r="D750" s="188" t="s">
        <v>3776</v>
      </c>
      <c r="E750" s="199">
        <v>99837</v>
      </c>
      <c r="F750" s="179">
        <v>45542</v>
      </c>
      <c r="G750" s="198" t="s">
        <v>4344</v>
      </c>
      <c r="H750" s="180">
        <v>77.12</v>
      </c>
      <c r="I750" s="196" t="s">
        <v>3694</v>
      </c>
      <c r="J750" s="181">
        <v>691.7</v>
      </c>
      <c r="K750" s="154">
        <f t="shared" si="11"/>
        <v>53343.9</v>
      </c>
      <c r="L750" s="146">
        <v>0.21249999999999999</v>
      </c>
      <c r="M750" s="146">
        <v>1.1288</v>
      </c>
      <c r="N750" s="72"/>
      <c r="O750" s="177" t="str">
        <f ca="1">IF(N750="","", INDIRECT("base!"&amp;ADDRESS(MATCH(N750,base!$C$2:'base'!$C$133,0)+1,4,4)))</f>
        <v/>
      </c>
      <c r="P750" s="66"/>
      <c r="Q750" s="177" t="str">
        <f ca="1">IF(P750="","", INDIRECT("base!"&amp;ADDRESS(MATCH(CONCATENATE(N750,"|",P750),base!$G$2:'base'!$G$1817,0)+1,6,4)))</f>
        <v/>
      </c>
      <c r="R750" s="66" t="s">
        <v>3691</v>
      </c>
    </row>
    <row r="751" spans="1:18" ht="25.5" x14ac:dyDescent="0.25">
      <c r="A751" s="164">
        <v>1</v>
      </c>
      <c r="B751" s="176">
        <f>IF(AND(G751&lt;&gt;"",H751&gt;0,I751&lt;&gt;"",J751&lt;&gt;0,K751&lt;&gt;0),COUNT($B$11:B750)+1,"")</f>
        <v>740</v>
      </c>
      <c r="C751" s="188" t="s">
        <v>5568</v>
      </c>
      <c r="D751" s="183" t="s">
        <v>3800</v>
      </c>
      <c r="E751" s="188" t="s">
        <v>5514</v>
      </c>
      <c r="F751" s="179">
        <v>45543</v>
      </c>
      <c r="G751" s="198" t="s">
        <v>5515</v>
      </c>
      <c r="H751" s="180">
        <v>3</v>
      </c>
      <c r="I751" s="186" t="s">
        <v>3766</v>
      </c>
      <c r="J751" s="181">
        <v>5447.03</v>
      </c>
      <c r="K751" s="154">
        <f t="shared" si="11"/>
        <v>16341.09</v>
      </c>
      <c r="L751" s="146">
        <v>0.21249999999999999</v>
      </c>
      <c r="M751" s="146">
        <v>1.1288</v>
      </c>
      <c r="N751" s="72"/>
      <c r="O751" s="177" t="str">
        <f ca="1">IF(N751="","", INDIRECT("base!"&amp;ADDRESS(MATCH(N751,base!$C$2:'base'!$C$133,0)+1,4,4)))</f>
        <v/>
      </c>
      <c r="P751" s="66"/>
      <c r="Q751" s="177" t="str">
        <f ca="1">IF(P751="","", INDIRECT("base!"&amp;ADDRESS(MATCH(CONCATENATE(N751,"|",P751),base!$G$2:'base'!$G$1817,0)+1,6,4)))</f>
        <v/>
      </c>
      <c r="R751" s="66" t="s">
        <v>3691</v>
      </c>
    </row>
    <row r="752" spans="1:18" ht="51" x14ac:dyDescent="0.25">
      <c r="A752" s="164">
        <v>1</v>
      </c>
      <c r="B752" s="176">
        <f>IF(AND(G752&lt;&gt;"",H752&gt;0,I752&lt;&gt;"",J752&lt;&gt;0,K752&lt;&gt;0),COUNT($B$11:B751)+1,"")</f>
        <v>741</v>
      </c>
      <c r="C752" s="199" t="s">
        <v>5569</v>
      </c>
      <c r="D752" s="183" t="s">
        <v>3800</v>
      </c>
      <c r="E752" s="199">
        <v>30304</v>
      </c>
      <c r="F752" s="179">
        <v>45544</v>
      </c>
      <c r="G752" s="198" t="s">
        <v>4071</v>
      </c>
      <c r="H752" s="180">
        <v>20</v>
      </c>
      <c r="I752" s="196" t="s">
        <v>3696</v>
      </c>
      <c r="J752" s="181">
        <v>104.22</v>
      </c>
      <c r="K752" s="154">
        <f t="shared" si="11"/>
        <v>2084.4</v>
      </c>
      <c r="L752" s="146">
        <v>0.21249999999999999</v>
      </c>
      <c r="M752" s="146">
        <v>1.1288</v>
      </c>
      <c r="N752" s="72"/>
      <c r="O752" s="177" t="str">
        <f ca="1">IF(N752="","", INDIRECT("base!"&amp;ADDRESS(MATCH(N752,base!$C$2:'base'!$C$133,0)+1,4,4)))</f>
        <v/>
      </c>
      <c r="P752" s="66"/>
      <c r="Q752" s="177" t="str">
        <f ca="1">IF(P752="","", INDIRECT("base!"&amp;ADDRESS(MATCH(CONCATENATE(N752,"|",P752),base!$G$2:'base'!$G$1817,0)+1,6,4)))</f>
        <v/>
      </c>
      <c r="R752" s="66" t="s">
        <v>3691</v>
      </c>
    </row>
    <row r="753" spans="1:18" x14ac:dyDescent="0.25">
      <c r="A753" s="164">
        <v>1</v>
      </c>
      <c r="B753" s="176">
        <f>IF(AND(G753&lt;&gt;"",H753&gt;0,I753&lt;&gt;"",J753&lt;&gt;0,K753&lt;&gt;0),COUNT($B$11:B752)+1,"")</f>
        <v>742</v>
      </c>
      <c r="C753" s="188" t="s">
        <v>5570</v>
      </c>
      <c r="D753" s="183" t="s">
        <v>3800</v>
      </c>
      <c r="E753" s="188" t="s">
        <v>5546</v>
      </c>
      <c r="F753" s="179">
        <v>45545</v>
      </c>
      <c r="G753" s="198" t="s">
        <v>5547</v>
      </c>
      <c r="H753" s="180">
        <v>642</v>
      </c>
      <c r="I753" s="186" t="s">
        <v>3695</v>
      </c>
      <c r="J753" s="181">
        <v>18.18</v>
      </c>
      <c r="K753" s="154">
        <f t="shared" si="11"/>
        <v>11671.56</v>
      </c>
      <c r="L753" s="146">
        <v>0.21249999999999999</v>
      </c>
      <c r="M753" s="146">
        <v>1.1288</v>
      </c>
      <c r="N753" s="72"/>
      <c r="O753" s="177" t="str">
        <f ca="1">IF(N753="","", INDIRECT("base!"&amp;ADDRESS(MATCH(N753,base!$C$2:'base'!$C$133,0)+1,4,4)))</f>
        <v/>
      </c>
      <c r="P753" s="66"/>
      <c r="Q753" s="177" t="str">
        <f ca="1">IF(P753="","", INDIRECT("base!"&amp;ADDRESS(MATCH(CONCATENATE(N753,"|",P753),base!$G$2:'base'!$G$1817,0)+1,6,4)))</f>
        <v/>
      </c>
      <c r="R753" s="66" t="s">
        <v>3691</v>
      </c>
    </row>
  </sheetData>
  <sheetProtection password="DEF7" sheet="1" objects="1" scenarios="1" formatCells="0" formatColumns="0" formatRows="0" insertRows="0" deleteRows="0"/>
  <mergeCells count="18">
    <mergeCell ref="B10:B11"/>
    <mergeCell ref="E10:E11"/>
    <mergeCell ref="D10:D11"/>
    <mergeCell ref="F10:F11"/>
    <mergeCell ref="A1:K1"/>
    <mergeCell ref="C2:G2"/>
    <mergeCell ref="R10:R11"/>
    <mergeCell ref="C5:G5"/>
    <mergeCell ref="C6:G6"/>
    <mergeCell ref="A3:B3"/>
    <mergeCell ref="C4:I4"/>
    <mergeCell ref="C3:K3"/>
    <mergeCell ref="N10:O10"/>
    <mergeCell ref="P10:Q10"/>
    <mergeCell ref="H10:M10"/>
    <mergeCell ref="A10:A11"/>
    <mergeCell ref="C10:C11"/>
    <mergeCell ref="G10:G11"/>
  </mergeCells>
  <dataValidations count="1">
    <dataValidation type="list" allowBlank="1" showInputMessage="1" showErrorMessage="1" errorTitle="Código de Subfamília Inválido" error="O código de Subfamília informado é inválido. _x000a_Selecione o código na lista suspensa. Para pesquisar Subfamília, utilize a planilha Pesquisa Familia e Subfamilia. _x000a_Informe a Subfamília de acordo com a Família." sqref="P12:P1048576">
      <formula1>INDIRECT(CONCATENATE("F_",N12))</formula1>
    </dataValidation>
  </dataValidations>
  <hyperlinks>
    <hyperlink ref="E24" r:id="rId1" display="https://app.orcafascio.com/banco/sinapi/insumos/64e584b2e7798914165015c0"/>
    <hyperlink ref="E471" r:id="rId2" display="https://app.orcafascio.com/orc/orcamentos/64ee76e04d955c67683f7e13/composicoes/64ee865f4d955c67643fb17e"/>
    <hyperlink ref="E384" r:id="rId3" display="https://app.orcafascio.com/orc/orcamentos/64ee76e04d955c67683f7e13/composicoes/64ee865f4d955c67643fb17e"/>
    <hyperlink ref="E155" r:id="rId4" display="https://app.orcafascio.com/banco/sinapi/composicoes/64e58822e7798914165026e1?estado_sinapi=RS"/>
    <hyperlink ref="E44" r:id="rId5" display="https://app.orcafascio.com/orc/orcamentos/64ee76e04d955c67683f7e13/composicoes/650d7710f9114e5ff5fdd7ce"/>
  </hyperlinks>
  <pageMargins left="0.511811024" right="0.511811024" top="0.78740157499999996" bottom="0.78740157499999996" header="0.31496062000000002" footer="0.31496062000000002"/>
  <pageSetup paperSize="9" orientation="portrait" horizontalDpi="300" verticalDpi="300" r:id="rId6"/>
  <legacyDrawing r:id="rId7"/>
  <extLst>
    <ext xmlns:x14="http://schemas.microsoft.com/office/spreadsheetml/2009/9/main" uri="{CCE6A557-97BC-4b89-ADB6-D9C93CAAB3DF}">
      <x14:dataValidations xmlns:xm="http://schemas.microsoft.com/office/excel/2006/main" count="7">
        <x14:dataValidation type="list" allowBlank="1" showInputMessage="1" showErrorMessage="1">
          <x14:formula1>
            <xm:f>base!$N$2:$N$35</xm:f>
          </x14:formula1>
          <xm:sqref>D3:D6 D1</xm:sqref>
        </x14:dataValidation>
        <x14:dataValidation type="list" allowBlank="1" showInputMessage="1" showErrorMessage="1">
          <x14:formula1>
            <xm:f>base!$I$2:$I$126</xm:f>
          </x14:formula1>
          <xm:sqref>I1 I10 I3:I4</xm:sqref>
        </x14:dataValidation>
        <x14:dataValidation type="list" allowBlank="1" showInputMessage="1" showErrorMessage="1" errorTitle="Tipo de Orçamento Inválido" error="O tipo de orçamento informado é inválido._x000a_Selecione o tipo de orçamento na lista suspensa.">
          <x14:formula1>
            <xm:f>base!$M$2:$M$6</xm:f>
          </x14:formula1>
          <xm:sqref>R12:R1048576</xm:sqref>
        </x14:dataValidation>
        <x14:dataValidation type="list" allowBlank="1" showInputMessage="1" showErrorMessage="1" errorTitle="Número de Lote Inválido" error="O número de lote informado é inválido. _x000a_Cadastre o lote na planilha Identificação e selecione na lista suspensa.">
          <x14:formula1>
            <xm:f>Identificação!$A$13:$A$14300</xm:f>
          </x14:formula1>
          <xm:sqref>A12:A1048576</xm:sqref>
        </x14:dataValidation>
        <x14:dataValidation type="list" allowBlank="1" showInputMessage="1" showErrorMessage="1" errorTitle="Fonte de Referência Inválida" error="A fonte de referência informada é inválida. _x000a_Selecione a fonte de referência na lista suspensa. Para cadastrar nova fonte de referência, entre em contato com o TCE.">
          <x14:formula1>
            <xm:f>base!$N$2:$N$36</xm:f>
          </x14:formula1>
          <xm:sqref>D12:D1048576</xm:sqref>
        </x14:dataValidation>
        <x14:dataValidation type="list" allowBlank="1" showInputMessage="1" showErrorMessage="1" errorTitle="Unidade de Medida Inválida" error="A unidade de medida informada é inválida._x000a_Selecione uma unidade na lista suspensa. Para cadastrar nova unidade de medida, entre em contato com o TCE. ">
          <x14:formula1>
            <xm:f>base!$I$2:$I$126</xm:f>
          </x14:formula1>
          <xm:sqref>I12:I1048576</xm:sqref>
        </x14:dataValidation>
        <x14:dataValidation type="list" allowBlank="1" showInputMessage="1" showErrorMessage="1">
          <x14:formula1>
            <xm:f>INDIRECT("'Tipo de Objeto x Familia'!G2:G"&amp;ROWS('Tipo de Objeto x Familia'!G$1:G$249)-COUNTBLANK('Tipo de Objeto x Familia'!G$1:G$249)+1)</xm:f>
          </x14:formula1>
          <xm:sqref>N12:N1048576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53"/>
  <sheetViews>
    <sheetView workbookViewId="0">
      <selection activeCell="I763" sqref="I763"/>
    </sheetView>
  </sheetViews>
  <sheetFormatPr defaultRowHeight="15" x14ac:dyDescent="0.25"/>
  <cols>
    <col min="1" max="1" width="9" style="106" customWidth="1"/>
    <col min="2" max="2" width="10.5703125" style="106" customWidth="1"/>
    <col min="3" max="3" width="6.28515625" style="106" customWidth="1"/>
    <col min="4" max="4" width="57.28515625" style="68" customWidth="1"/>
    <col min="5" max="5" width="11.140625" style="74" bestFit="1" customWidth="1"/>
    <col min="6" max="6" width="13.140625" style="75" customWidth="1"/>
    <col min="7" max="7" width="11.5703125" style="173" customWidth="1"/>
    <col min="8" max="8" width="15.140625" style="68" bestFit="1" customWidth="1"/>
    <col min="9" max="9" width="8" style="147" bestFit="1" customWidth="1"/>
    <col min="10" max="10" width="14.140625" style="148" bestFit="1" customWidth="1"/>
    <col min="11" max="11" width="10.7109375" style="69" customWidth="1"/>
    <col min="12" max="12" width="11.28515625" style="67" customWidth="1"/>
    <col min="13" max="13" width="11.5703125" style="65" customWidth="1"/>
    <col min="14" max="14" width="11.28515625" style="65" customWidth="1"/>
    <col min="15" max="16384" width="9.140625" style="65"/>
  </cols>
  <sheetData>
    <row r="1" spans="1:12" s="28" customFormat="1" ht="16.5" thickBot="1" x14ac:dyDescent="0.3">
      <c r="A1" s="243" t="s">
        <v>3679</v>
      </c>
      <c r="B1" s="244"/>
      <c r="C1" s="244"/>
      <c r="D1" s="244"/>
      <c r="E1" s="244"/>
      <c r="F1" s="244"/>
      <c r="G1" s="244"/>
      <c r="H1" s="245"/>
      <c r="I1" s="149"/>
      <c r="J1" s="150"/>
      <c r="K1" s="2"/>
      <c r="L1" s="1"/>
    </row>
    <row r="2" spans="1:12" s="29" customFormat="1" ht="15.75" thickBot="1" x14ac:dyDescent="0.3">
      <c r="A2" s="33" t="s">
        <v>0</v>
      </c>
      <c r="B2" s="34"/>
      <c r="C2" s="252" t="str">
        <f>IF(Identificação!B2=0,"",Identificação!B2)</f>
        <v>Concorrência Lei 14.133/21 Eletrônica</v>
      </c>
      <c r="D2" s="252"/>
      <c r="E2" s="30" t="s">
        <v>151</v>
      </c>
      <c r="F2" s="31">
        <f>IF(Identificação!E2=0,"",Identificação!E2)</f>
        <v>1</v>
      </c>
      <c r="G2" s="30" t="s">
        <v>152</v>
      </c>
      <c r="H2" s="32">
        <f>IF(Identificação!G2=0,"",Identificação!G2)</f>
        <v>2025</v>
      </c>
      <c r="I2" s="151"/>
      <c r="J2" s="151"/>
      <c r="K2" s="2"/>
    </row>
    <row r="3" spans="1:12" s="29" customFormat="1" ht="30.75" customHeight="1" thickBot="1" x14ac:dyDescent="0.3">
      <c r="A3" s="250" t="s">
        <v>153</v>
      </c>
      <c r="B3" s="251"/>
      <c r="C3" s="248" t="str">
        <f>IF(Identificação!B3=0,"",Identificação!B3)</f>
        <v>Construção de uma nova edificação para a Ampliação do Hospital Municipal Getúlio Vargas</v>
      </c>
      <c r="D3" s="248"/>
      <c r="E3" s="248"/>
      <c r="F3" s="248"/>
      <c r="G3" s="248"/>
      <c r="H3" s="249"/>
      <c r="I3" s="151"/>
      <c r="J3" s="151"/>
    </row>
    <row r="4" spans="1:12" s="29" customFormat="1" ht="15.75" thickBot="1" x14ac:dyDescent="0.3">
      <c r="A4" s="19" t="s">
        <v>3791</v>
      </c>
      <c r="B4" s="27"/>
      <c r="C4" s="211"/>
      <c r="D4" s="211"/>
      <c r="E4" s="211"/>
      <c r="F4" s="211"/>
      <c r="G4" s="23" t="s">
        <v>3753</v>
      </c>
      <c r="H4" s="124"/>
      <c r="I4" s="151"/>
      <c r="J4" s="151"/>
    </row>
    <row r="5" spans="1:12" s="29" customFormat="1" ht="15.75" thickBot="1" x14ac:dyDescent="0.3">
      <c r="A5" s="16" t="s">
        <v>169</v>
      </c>
      <c r="B5" s="23"/>
      <c r="C5" s="253" t="str">
        <f>IF(Identificação!B5=0,"",Identificação!B5)</f>
        <v>Obras e Serviços de Engenharia</v>
      </c>
      <c r="D5" s="254"/>
      <c r="E5" s="26"/>
      <c r="F5" s="20"/>
      <c r="G5" s="21"/>
      <c r="H5" s="22"/>
      <c r="I5" s="151"/>
      <c r="J5" s="151"/>
    </row>
    <row r="6" spans="1:12" s="29" customFormat="1" ht="15.75" thickBot="1" x14ac:dyDescent="0.3">
      <c r="A6" s="12" t="s">
        <v>172</v>
      </c>
      <c r="B6" s="13"/>
      <c r="C6" s="246">
        <f>SUMIFS(H12:H39801,B12:B39801,"&gt;0",H12:H39801,"&lt;&gt;0")</f>
        <v>0</v>
      </c>
      <c r="D6" s="247"/>
      <c r="E6" s="5"/>
      <c r="F6" s="5"/>
      <c r="G6" s="6"/>
      <c r="I6" s="151"/>
      <c r="J6" s="151"/>
    </row>
    <row r="7" spans="1:12" s="29" customFormat="1" x14ac:dyDescent="0.25">
      <c r="A7" s="166" t="s">
        <v>3821</v>
      </c>
      <c r="B7" s="17"/>
      <c r="C7" s="17"/>
      <c r="D7" s="18"/>
      <c r="E7" s="18"/>
      <c r="F7" s="5"/>
      <c r="G7" s="5"/>
      <c r="H7" s="6"/>
      <c r="I7" s="151"/>
      <c r="J7" s="151"/>
    </row>
    <row r="8" spans="1:12" s="11" customFormat="1" x14ac:dyDescent="0.25">
      <c r="A8" s="163" t="s">
        <v>3942</v>
      </c>
      <c r="B8" s="137"/>
      <c r="C8" s="137"/>
      <c r="D8" s="18"/>
      <c r="E8" s="18"/>
      <c r="F8" s="138"/>
      <c r="G8" s="138"/>
      <c r="H8" s="6"/>
      <c r="I8" s="152"/>
      <c r="J8" s="152"/>
    </row>
    <row r="9" spans="1:12" s="11" customFormat="1" x14ac:dyDescent="0.25">
      <c r="A9" s="7" t="s">
        <v>154</v>
      </c>
      <c r="B9" s="7"/>
      <c r="C9" s="8"/>
      <c r="D9" s="9"/>
      <c r="E9" s="14"/>
      <c r="F9" s="25" t="s">
        <v>174</v>
      </c>
      <c r="G9" s="15"/>
      <c r="H9" s="10"/>
      <c r="I9" s="152"/>
      <c r="J9" s="152"/>
      <c r="K9" s="29"/>
    </row>
    <row r="10" spans="1:12" s="28" customFormat="1" x14ac:dyDescent="0.25">
      <c r="A10" s="255" t="s">
        <v>3754</v>
      </c>
      <c r="B10" s="255" t="s">
        <v>3755</v>
      </c>
      <c r="C10" s="255" t="s">
        <v>3677</v>
      </c>
      <c r="D10" s="257" t="s">
        <v>3756</v>
      </c>
      <c r="E10" s="259" t="s">
        <v>171</v>
      </c>
      <c r="F10" s="260"/>
      <c r="G10" s="260"/>
      <c r="H10" s="260"/>
      <c r="I10" s="260"/>
      <c r="J10" s="260"/>
      <c r="K10" s="260"/>
    </row>
    <row r="11" spans="1:12" s="28" customFormat="1" ht="45" x14ac:dyDescent="0.25">
      <c r="A11" s="256"/>
      <c r="B11" s="256"/>
      <c r="C11" s="256"/>
      <c r="D11" s="258"/>
      <c r="E11" s="85" t="s">
        <v>3757</v>
      </c>
      <c r="F11" s="24" t="s">
        <v>3758</v>
      </c>
      <c r="G11" s="3" t="s">
        <v>159</v>
      </c>
      <c r="H11" s="3" t="s">
        <v>160</v>
      </c>
      <c r="I11" s="153" t="s">
        <v>166</v>
      </c>
      <c r="J11" s="153" t="s">
        <v>167</v>
      </c>
      <c r="K11" s="4" t="s">
        <v>3673</v>
      </c>
    </row>
    <row r="12" spans="1:12" s="40" customFormat="1" x14ac:dyDescent="0.25">
      <c r="A12" s="105">
        <f>IF('Orçamento-base'!A12&gt;0,'Orçamento-base'!A12,"")</f>
        <v>1</v>
      </c>
      <c r="B12" s="160">
        <f>'Orçamento-base'!B12</f>
        <v>1</v>
      </c>
      <c r="C12" s="105" t="str">
        <f>IF('Orçamento-base'!C12&gt;0,'Orçamento-base'!C12,"")</f>
        <v>1.1</v>
      </c>
      <c r="D12" s="86" t="str">
        <f>IF('Orçamento-base'!G12&gt;0,'Orçamento-base'!G12,"")</f>
        <v>ADMINISTRAÇÃO DE OBRA</v>
      </c>
      <c r="E12" s="174">
        <f>IF('Orçamento-base'!H12&gt;0,'Orçamento-base'!H12,"")</f>
        <v>1</v>
      </c>
      <c r="F12" s="86" t="str">
        <f>IF('Orçamento-base'!I12&gt;0,'Orçamento-base'!I12,"")</f>
        <v>un</v>
      </c>
      <c r="G12" s="172"/>
      <c r="H12" s="86" t="str">
        <f>IFERROR(IF(E12*G12&lt;&gt;0,ROUND(ROUND(E12,4)*ROUND(G12,4),2),""),"")</f>
        <v/>
      </c>
      <c r="I12" s="146"/>
      <c r="J12" s="146"/>
      <c r="K12" s="71"/>
    </row>
    <row r="13" spans="1:12" x14ac:dyDescent="0.25">
      <c r="A13" s="105">
        <f>IF('Orçamento-base'!A13&gt;0,'Orçamento-base'!A13,"")</f>
        <v>1</v>
      </c>
      <c r="B13" s="160">
        <f>'Orçamento-base'!B13</f>
        <v>2</v>
      </c>
      <c r="C13" s="105" t="str">
        <f>IF('Orçamento-base'!C13&gt;0,'Orçamento-base'!C13,"")</f>
        <v>2.1</v>
      </c>
      <c r="D13" s="86" t="str">
        <f>IF('Orçamento-base'!G13&gt;0,'Orçamento-base'!G13,"")</f>
        <v>PLACA DE OBRA EM CHAPA DE AÇO GALVANIZADA</v>
      </c>
      <c r="E13" s="174">
        <f>IF('Orçamento-base'!H13&gt;0,'Orçamento-base'!H13,"")</f>
        <v>4.5</v>
      </c>
      <c r="F13" s="86" t="str">
        <f>IF('Orçamento-base'!I13&gt;0,'Orçamento-base'!I13,"")</f>
        <v>m2</v>
      </c>
      <c r="G13" s="172"/>
      <c r="H13" s="165" t="str">
        <f>IFERROR(IF(E13*G13&lt;&gt;0,ROUND(ROUND(E13,4)*ROUND(G13,4),2),""),"")</f>
        <v/>
      </c>
      <c r="I13" s="146"/>
      <c r="J13" s="146"/>
      <c r="K13" s="71"/>
      <c r="L13" s="65"/>
    </row>
    <row r="14" spans="1:12" x14ac:dyDescent="0.25">
      <c r="A14" s="160">
        <f>IF('Orçamento-base'!A14&gt;0,'Orçamento-base'!A14,"")</f>
        <v>1</v>
      </c>
      <c r="B14" s="160">
        <f>'Orçamento-base'!B14</f>
        <v>3</v>
      </c>
      <c r="C14" s="160" t="str">
        <f>IF('Orçamento-base'!C14&gt;0,'Orçamento-base'!C14,"")</f>
        <v>2.2</v>
      </c>
      <c r="D14" s="154" t="str">
        <f>IF('Orçamento-base'!G14&gt;0,'Orçamento-base'!G14,"")</f>
        <v>LOCAÇÃO DE SERVIÇOS DE TERRAPLANAGEM DE OBRAS CIVIS</v>
      </c>
      <c r="E14" s="182">
        <f>IF('Orçamento-base'!H14&gt;0,'Orçamento-base'!H14,"")</f>
        <v>2000</v>
      </c>
      <c r="F14" s="154" t="str">
        <f>IF('Orçamento-base'!I14&gt;0,'Orçamento-base'!I14,"")</f>
        <v>m2</v>
      </c>
      <c r="G14" s="172"/>
      <c r="H14" s="154" t="str">
        <f t="shared" ref="H14:H77" si="0">IFERROR(IF(E14*G14&lt;&gt;0,ROUND(ROUND(E14,4)*ROUND(G14,4),2),""),"")</f>
        <v/>
      </c>
      <c r="I14" s="146"/>
      <c r="J14" s="146"/>
      <c r="K14" s="71"/>
    </row>
    <row r="15" spans="1:12" x14ac:dyDescent="0.25">
      <c r="A15" s="160">
        <f>IF('Orçamento-base'!A15&gt;0,'Orçamento-base'!A15,"")</f>
        <v>1</v>
      </c>
      <c r="B15" s="160">
        <f>'Orçamento-base'!B15</f>
        <v>4</v>
      </c>
      <c r="C15" s="160" t="str">
        <f>IF('Orçamento-base'!C15&gt;0,'Orçamento-base'!C15,"")</f>
        <v>2.3</v>
      </c>
      <c r="D15" s="154" t="str">
        <f>IF('Orçamento-base'!G15&gt;0,'Orçamento-base'!G15,"")</f>
        <v>RETIRADA DE ÁRVORES</v>
      </c>
      <c r="E15" s="182">
        <f>IF('Orçamento-base'!H15&gt;0,'Orçamento-base'!H15,"")</f>
        <v>15</v>
      </c>
      <c r="F15" s="154" t="str">
        <f>IF('Orçamento-base'!I15&gt;0,'Orçamento-base'!I15,"")</f>
        <v>un</v>
      </c>
      <c r="G15" s="172"/>
      <c r="H15" s="154" t="str">
        <f t="shared" si="0"/>
        <v/>
      </c>
      <c r="I15" s="146"/>
      <c r="J15" s="146"/>
      <c r="K15" s="71"/>
    </row>
    <row r="16" spans="1:12" x14ac:dyDescent="0.25">
      <c r="A16" s="160">
        <f>IF('Orçamento-base'!A16&gt;0,'Orçamento-base'!A16,"")</f>
        <v>1</v>
      </c>
      <c r="B16" s="160">
        <f>'Orçamento-base'!B16</f>
        <v>5</v>
      </c>
      <c r="C16" s="160" t="str">
        <f>IF('Orçamento-base'!C16&gt;0,'Orçamento-base'!C16,"")</f>
        <v>2.4</v>
      </c>
      <c r="D16" s="154" t="str">
        <f>IF('Orçamento-base'!G16&gt;0,'Orçamento-base'!G16,"")</f>
        <v>LOCAÇÃO DA OBRA - EXECUÇÃO DE GABARITO</v>
      </c>
      <c r="E16" s="182">
        <f>IF('Orçamento-base'!H16&gt;0,'Orçamento-base'!H16,"")</f>
        <v>2000</v>
      </c>
      <c r="F16" s="154" t="str">
        <f>IF('Orçamento-base'!I16&gt;0,'Orçamento-base'!I16,"")</f>
        <v>m2</v>
      </c>
      <c r="G16" s="172"/>
      <c r="H16" s="154" t="str">
        <f t="shared" si="0"/>
        <v/>
      </c>
      <c r="I16" s="146"/>
      <c r="J16" s="146"/>
      <c r="K16" s="71"/>
    </row>
    <row r="17" spans="1:11" x14ac:dyDescent="0.25">
      <c r="A17" s="160">
        <f>IF('Orçamento-base'!A17&gt;0,'Orçamento-base'!A17,"")</f>
        <v>1</v>
      </c>
      <c r="B17" s="160">
        <f>'Orçamento-base'!B17</f>
        <v>6</v>
      </c>
      <c r="C17" s="160" t="str">
        <f>IF('Orçamento-base'!C17&gt;0,'Orçamento-base'!C17,"")</f>
        <v>2.5</v>
      </c>
      <c r="D17" s="154" t="str">
        <f>IF('Orçamento-base'!G17&gt;0,'Orçamento-base'!G17,"")</f>
        <v>REFEITÓRIO E ALMOXARIAFADO DE OBRA</v>
      </c>
      <c r="E17" s="182">
        <f>IF('Orçamento-base'!H17&gt;0,'Orçamento-base'!H17,"")</f>
        <v>12</v>
      </c>
      <c r="F17" s="154" t="str">
        <f>IF('Orçamento-base'!I17&gt;0,'Orçamento-base'!I17,"")</f>
        <v>mes</v>
      </c>
      <c r="G17" s="172"/>
      <c r="H17" s="154" t="str">
        <f t="shared" si="0"/>
        <v/>
      </c>
      <c r="I17" s="146"/>
      <c r="J17" s="146"/>
      <c r="K17" s="71"/>
    </row>
    <row r="18" spans="1:11" x14ac:dyDescent="0.25">
      <c r="A18" s="160">
        <f>IF('Orçamento-base'!A18&gt;0,'Orçamento-base'!A18,"")</f>
        <v>1</v>
      </c>
      <c r="B18" s="160">
        <f>'Orçamento-base'!B18</f>
        <v>7</v>
      </c>
      <c r="C18" s="160" t="str">
        <f>IF('Orçamento-base'!C18&gt;0,'Orçamento-base'!C18,"")</f>
        <v>2.6</v>
      </c>
      <c r="D18" s="154" t="str">
        <f>IF('Orçamento-base'!G18&gt;0,'Orçamento-base'!G18,"")</f>
        <v>LIGAÇÃO PROVISÓRIA DE ÁGUA E ESGOTO PARA CONTAINER (ESCRITÓRIO DE OBRA)</v>
      </c>
      <c r="E18" s="182">
        <f>IF('Orçamento-base'!H18&gt;0,'Orçamento-base'!H18,"")</f>
        <v>1</v>
      </c>
      <c r="F18" s="154" t="str">
        <f>IF('Orçamento-base'!I18&gt;0,'Orçamento-base'!I18,"")</f>
        <v>un</v>
      </c>
      <c r="G18" s="172"/>
      <c r="H18" s="154" t="str">
        <f t="shared" si="0"/>
        <v/>
      </c>
      <c r="I18" s="146"/>
      <c r="J18" s="146"/>
      <c r="K18" s="71"/>
    </row>
    <row r="19" spans="1:11" x14ac:dyDescent="0.25">
      <c r="A19" s="160">
        <f>IF('Orçamento-base'!A19&gt;0,'Orçamento-base'!A19,"")</f>
        <v>1</v>
      </c>
      <c r="B19" s="160">
        <f>'Orçamento-base'!B19</f>
        <v>8</v>
      </c>
      <c r="C19" s="160" t="str">
        <f>IF('Orçamento-base'!C19&gt;0,'Orçamento-base'!C19,"")</f>
        <v>2.7</v>
      </c>
      <c r="D19" s="154" t="str">
        <f>IF('Orçamento-base'!G19&gt;0,'Orçamento-base'!G19,"")</f>
        <v>LIGAÇÃO PROVISÓRIA DE ENERGIA ELÉTRICA PARA CONTAINER</v>
      </c>
      <c r="E19" s="182">
        <f>IF('Orçamento-base'!H19&gt;0,'Orçamento-base'!H19,"")</f>
        <v>1</v>
      </c>
      <c r="F19" s="154" t="str">
        <f>IF('Orçamento-base'!I19&gt;0,'Orçamento-base'!I19,"")</f>
        <v>un</v>
      </c>
      <c r="G19" s="172"/>
      <c r="H19" s="154" t="str">
        <f t="shared" si="0"/>
        <v/>
      </c>
      <c r="I19" s="146"/>
      <c r="J19" s="146"/>
      <c r="K19" s="71"/>
    </row>
    <row r="20" spans="1:11" x14ac:dyDescent="0.25">
      <c r="A20" s="160">
        <f>IF('Orçamento-base'!A20&gt;0,'Orçamento-base'!A20,"")</f>
        <v>1</v>
      </c>
      <c r="B20" s="160">
        <f>'Orçamento-base'!B20</f>
        <v>9</v>
      </c>
      <c r="C20" s="160" t="str">
        <f>IF('Orçamento-base'!C20&gt;0,'Orçamento-base'!C20,"")</f>
        <v>2.8</v>
      </c>
      <c r="D20" s="154" t="str">
        <f>IF('Orçamento-base'!G20&gt;0,'Orçamento-base'!G20,"")</f>
        <v>MOBILIZAÇÃO DE CONTAINER, ANDAIME E RETROESCAVADEIRA</v>
      </c>
      <c r="E20" s="182">
        <f>IF('Orçamento-base'!H20&gt;0,'Orçamento-base'!H20,"")</f>
        <v>1</v>
      </c>
      <c r="F20" s="154" t="str">
        <f>IF('Orçamento-base'!I20&gt;0,'Orçamento-base'!I20,"")</f>
        <v>un</v>
      </c>
      <c r="G20" s="172"/>
      <c r="H20" s="154" t="str">
        <f t="shared" si="0"/>
        <v/>
      </c>
      <c r="I20" s="146"/>
      <c r="J20" s="146"/>
      <c r="K20" s="71"/>
    </row>
    <row r="21" spans="1:11" x14ac:dyDescent="0.25">
      <c r="A21" s="160">
        <f>IF('Orçamento-base'!A21&gt;0,'Orçamento-base'!A21,"")</f>
        <v>1</v>
      </c>
      <c r="B21" s="160">
        <f>'Orçamento-base'!B21</f>
        <v>10</v>
      </c>
      <c r="C21" s="160" t="str">
        <f>IF('Orçamento-base'!C21&gt;0,'Orçamento-base'!C21,"")</f>
        <v>2.9</v>
      </c>
      <c r="D21" s="154" t="str">
        <f>IF('Orçamento-base'!G21&gt;0,'Orçamento-base'!G21,"")</f>
        <v>TAPUME COM TELHA METÁLICA. AF_05/2018</v>
      </c>
      <c r="E21" s="182">
        <f>IF('Orçamento-base'!H21&gt;0,'Orçamento-base'!H21,"")</f>
        <v>500</v>
      </c>
      <c r="F21" s="154" t="str">
        <f>IF('Orçamento-base'!I21&gt;0,'Orçamento-base'!I21,"")</f>
        <v>m2</v>
      </c>
      <c r="G21" s="172"/>
      <c r="H21" s="154" t="str">
        <f t="shared" si="0"/>
        <v/>
      </c>
      <c r="I21" s="146"/>
      <c r="J21" s="146"/>
      <c r="K21" s="71"/>
    </row>
    <row r="22" spans="1:11" x14ac:dyDescent="0.25">
      <c r="A22" s="160">
        <f>IF('Orçamento-base'!A22&gt;0,'Orçamento-base'!A22,"")</f>
        <v>1</v>
      </c>
      <c r="B22" s="160">
        <f>'Orçamento-base'!B22</f>
        <v>11</v>
      </c>
      <c r="C22" s="160" t="str">
        <f>IF('Orçamento-base'!C22&gt;0,'Orçamento-base'!C22,"")</f>
        <v>2.10</v>
      </c>
      <c r="D22" s="154" t="str">
        <f>IF('Orçamento-base'!G22&gt;0,'Orçamento-base'!G22,"")</f>
        <v>INSTALACAO PROVISÓRIA DE ENERGIA ELETRICA EM POSTE GALVANIZADO -  INCLUSIVE MEDIDOR - FORNECIMENTO E INSTALAÇÃO</v>
      </c>
      <c r="E22" s="182">
        <f>IF('Orçamento-base'!H22&gt;0,'Orçamento-base'!H22,"")</f>
        <v>1</v>
      </c>
      <c r="F22" s="154" t="str">
        <f>IF('Orçamento-base'!I22&gt;0,'Orçamento-base'!I22,"")</f>
        <v>un</v>
      </c>
      <c r="G22" s="172"/>
      <c r="H22" s="154" t="str">
        <f t="shared" si="0"/>
        <v/>
      </c>
      <c r="I22" s="146"/>
      <c r="J22" s="146"/>
      <c r="K22" s="71"/>
    </row>
    <row r="23" spans="1:11" x14ac:dyDescent="0.25">
      <c r="A23" s="160">
        <f>IF('Orçamento-base'!A23&gt;0,'Orçamento-base'!A23,"")</f>
        <v>1</v>
      </c>
      <c r="B23" s="160">
        <f>'Orçamento-base'!B23</f>
        <v>12</v>
      </c>
      <c r="C23" s="160" t="str">
        <f>IF('Orçamento-base'!C23&gt;0,'Orçamento-base'!C23,"")</f>
        <v>2.11</v>
      </c>
      <c r="D23" s="154" t="str">
        <f>IF('Orçamento-base'!G23&gt;0,'Orçamento-base'!G23,"")</f>
        <v>ÍNDICE DE PREÇO PARA REMOÇÃO DE ENTULHO DECORRENTE DA EXECUÇÃO DE OBRAS (CLASSE A CONAMA - NBR 10.004 - CLASSE II-B), INCLUINDO ALUGUEL DA CAÇAMBA, CARGA, TRANSPORTE E DESCARGA EM ÁREA LICENCIADA</v>
      </c>
      <c r="E23" s="182">
        <f>IF('Orçamento-base'!H23&gt;0,'Orçamento-base'!H23,"")</f>
        <v>150</v>
      </c>
      <c r="F23" s="154" t="str">
        <f>IF('Orçamento-base'!I23&gt;0,'Orçamento-base'!I23,"")</f>
        <v>m3</v>
      </c>
      <c r="G23" s="172"/>
      <c r="H23" s="154" t="str">
        <f t="shared" si="0"/>
        <v/>
      </c>
      <c r="I23" s="146"/>
      <c r="J23" s="146"/>
      <c r="K23" s="71"/>
    </row>
    <row r="24" spans="1:11" x14ac:dyDescent="0.25">
      <c r="A24" s="160">
        <f>IF('Orçamento-base'!A24&gt;0,'Orçamento-base'!A24,"")</f>
        <v>1</v>
      </c>
      <c r="B24" s="160">
        <f>'Orçamento-base'!B24</f>
        <v>13</v>
      </c>
      <c r="C24" s="160" t="str">
        <f>IF('Orçamento-base'!C24&gt;0,'Orçamento-base'!C24,"")</f>
        <v>2.12</v>
      </c>
      <c r="D24" s="154" t="str">
        <f>IF('Orçamento-base'!G24&gt;0,'Orçamento-base'!G24,"")</f>
        <v xml:space="preserve">LOCACAO DE ANDAIME METALICO TIPO FACHADEIRO, LARGURA DE 1,20 M X ALTURA DE 2,0 M POR PAINEL, INCLUINDO DIAGONAIS EM X, BARRAS DE LIGACAO, SAPATAS E DEMAIS ITENS NECESSARIOS A MONTAGEM (NAO INCLUI INSTALACAO)                                                                                                                                                                                                                                                                                           </v>
      </c>
      <c r="E24" s="182">
        <f>IF('Orçamento-base'!H24&gt;0,'Orçamento-base'!H24,"")</f>
        <v>12000</v>
      </c>
      <c r="F24" s="154" t="str">
        <f>IF('Orçamento-base'!I24&gt;0,'Orçamento-base'!I24,"")</f>
        <v>m2mes</v>
      </c>
      <c r="G24" s="172"/>
      <c r="H24" s="154" t="str">
        <f t="shared" si="0"/>
        <v/>
      </c>
      <c r="I24" s="146"/>
      <c r="J24" s="146"/>
      <c r="K24" s="71"/>
    </row>
    <row r="25" spans="1:11" x14ac:dyDescent="0.25">
      <c r="A25" s="160">
        <f>IF('Orçamento-base'!A25&gt;0,'Orçamento-base'!A25,"")</f>
        <v>1</v>
      </c>
      <c r="B25" s="160">
        <f>'Orçamento-base'!B25</f>
        <v>14</v>
      </c>
      <c r="C25" s="160" t="str">
        <f>IF('Orçamento-base'!C25&gt;0,'Orçamento-base'!C25,"")</f>
        <v>2.13</v>
      </c>
      <c r="D25" s="154" t="str">
        <f>IF('Orçamento-base'!G25&gt;0,'Orçamento-base'!G25,"")</f>
        <v>MONTAGEM E DESMONTAGEM DE ANDAIME MODULAR FACHADEIRO, COM PISO METÁLICO, PARA EDIFICAÇÕES COM MÚLTIPLOS PAVIMENTOS (EXCLUSIVE ANDAIME E LIMPEZA). AF_11/2017</v>
      </c>
      <c r="E25" s="182">
        <f>IF('Orçamento-base'!H25&gt;0,'Orçamento-base'!H25,"")</f>
        <v>750</v>
      </c>
      <c r="F25" s="154" t="str">
        <f>IF('Orçamento-base'!I25&gt;0,'Orçamento-base'!I25,"")</f>
        <v>m2</v>
      </c>
      <c r="G25" s="172"/>
      <c r="H25" s="154" t="str">
        <f t="shared" si="0"/>
        <v/>
      </c>
      <c r="I25" s="146"/>
      <c r="J25" s="146"/>
      <c r="K25" s="71"/>
    </row>
    <row r="26" spans="1:11" x14ac:dyDescent="0.25">
      <c r="A26" s="160">
        <f>IF('Orçamento-base'!A26&gt;0,'Orçamento-base'!A26,"")</f>
        <v>1</v>
      </c>
      <c r="B26" s="160">
        <f>'Orçamento-base'!B26</f>
        <v>15</v>
      </c>
      <c r="C26" s="160" t="str">
        <f>IF('Orçamento-base'!C26&gt;0,'Orçamento-base'!C26,"")</f>
        <v>2.16</v>
      </c>
      <c r="D26" s="154" t="str">
        <f>IF('Orçamento-base'!G26&gt;0,'Orçamento-base'!G26,"")</f>
        <v>MENSAL GUINCHO VELOX DE COLUNA C/ BALDE 200KG MONOF+OPERADOR</v>
      </c>
      <c r="E26" s="182">
        <f>IF('Orçamento-base'!H26&gt;0,'Orçamento-base'!H26,"")</f>
        <v>2</v>
      </c>
      <c r="F26" s="154" t="str">
        <f>IF('Orçamento-base'!I26&gt;0,'Orçamento-base'!I26,"")</f>
        <v>mes</v>
      </c>
      <c r="G26" s="172"/>
      <c r="H26" s="154" t="str">
        <f t="shared" si="0"/>
        <v/>
      </c>
      <c r="I26" s="146"/>
      <c r="J26" s="146"/>
      <c r="K26" s="71"/>
    </row>
    <row r="27" spans="1:11" x14ac:dyDescent="0.25">
      <c r="A27" s="160">
        <f>IF('Orçamento-base'!A27&gt;0,'Orçamento-base'!A27,"")</f>
        <v>1</v>
      </c>
      <c r="B27" s="160">
        <f>'Orçamento-base'!B27</f>
        <v>16</v>
      </c>
      <c r="C27" s="160" t="str">
        <f>IF('Orçamento-base'!C27&gt;0,'Orçamento-base'!C27,"")</f>
        <v>2.18</v>
      </c>
      <c r="D27" s="154" t="str">
        <f>IF('Orçamento-base'!G27&gt;0,'Orçamento-base'!G27,"")</f>
        <v>PLACA DE INDICAÇÃO MODELO P1 - PROIBIDO FUMAR"</v>
      </c>
      <c r="E27" s="182">
        <f>IF('Orçamento-base'!H27&gt;0,'Orçamento-base'!H27,"")</f>
        <v>3</v>
      </c>
      <c r="F27" s="154" t="str">
        <f>IF('Orçamento-base'!I27&gt;0,'Orçamento-base'!I27,"")</f>
        <v>un</v>
      </c>
      <c r="G27" s="172"/>
      <c r="H27" s="154" t="str">
        <f t="shared" si="0"/>
        <v/>
      </c>
      <c r="I27" s="146"/>
      <c r="J27" s="146"/>
      <c r="K27" s="71"/>
    </row>
    <row r="28" spans="1:11" x14ac:dyDescent="0.25">
      <c r="A28" s="160">
        <f>IF('Orçamento-base'!A28&gt;0,'Orçamento-base'!A28,"")</f>
        <v>1</v>
      </c>
      <c r="B28" s="160">
        <f>'Orçamento-base'!B28</f>
        <v>17</v>
      </c>
      <c r="C28" s="160" t="str">
        <f>IF('Orçamento-base'!C28&gt;0,'Orçamento-base'!C28,"")</f>
        <v>2.19</v>
      </c>
      <c r="D28" s="154" t="str">
        <f>IF('Orçamento-base'!G28&gt;0,'Orçamento-base'!G28,"")</f>
        <v>PLACA DE INDICAÇÃO MODELO A5 - RISCO CHOQUE ELETRICO"</v>
      </c>
      <c r="E28" s="182">
        <f>IF('Orçamento-base'!H28&gt;0,'Orçamento-base'!H28,"")</f>
        <v>2</v>
      </c>
      <c r="F28" s="154" t="str">
        <f>IF('Orçamento-base'!I28&gt;0,'Orçamento-base'!I28,"")</f>
        <v>un</v>
      </c>
      <c r="G28" s="172"/>
      <c r="H28" s="154" t="str">
        <f t="shared" si="0"/>
        <v/>
      </c>
      <c r="I28" s="146"/>
      <c r="J28" s="146"/>
      <c r="K28" s="71"/>
    </row>
    <row r="29" spans="1:11" x14ac:dyDescent="0.25">
      <c r="A29" s="160">
        <f>IF('Orçamento-base'!A29&gt;0,'Orçamento-base'!A29,"")</f>
        <v>1</v>
      </c>
      <c r="B29" s="160">
        <f>'Orçamento-base'!B29</f>
        <v>18</v>
      </c>
      <c r="C29" s="160" t="str">
        <f>IF('Orçamento-base'!C29&gt;0,'Orçamento-base'!C29,"")</f>
        <v>2.20</v>
      </c>
      <c r="D29" s="154" t="str">
        <f>IF('Orçamento-base'!G29&gt;0,'Orçamento-base'!G29,"")</f>
        <v>PLACA DE INDICATIVA DE "EXTINTOR" MODELO E5</v>
      </c>
      <c r="E29" s="182">
        <f>IF('Orçamento-base'!H29&gt;0,'Orçamento-base'!H29,"")</f>
        <v>4</v>
      </c>
      <c r="F29" s="154" t="str">
        <f>IF('Orçamento-base'!I29&gt;0,'Orçamento-base'!I29,"")</f>
        <v>un</v>
      </c>
      <c r="G29" s="172"/>
      <c r="H29" s="154" t="str">
        <f t="shared" si="0"/>
        <v/>
      </c>
      <c r="I29" s="146"/>
      <c r="J29" s="146"/>
      <c r="K29" s="71"/>
    </row>
    <row r="30" spans="1:11" x14ac:dyDescent="0.25">
      <c r="A30" s="160">
        <f>IF('Orçamento-base'!A30&gt;0,'Orçamento-base'!A30,"")</f>
        <v>1</v>
      </c>
      <c r="B30" s="160">
        <f>'Orçamento-base'!B30</f>
        <v>19</v>
      </c>
      <c r="C30" s="160" t="str">
        <f>IF('Orçamento-base'!C30&gt;0,'Orçamento-base'!C30,"")</f>
        <v>2.21</v>
      </c>
      <c r="D30" s="154" t="str">
        <f>IF('Orçamento-base'!G30&gt;0,'Orçamento-base'!G30,"")</f>
        <v>PLACA DE INDICATIVA DE "ROTA DE FUGA" MODELO S1</v>
      </c>
      <c r="E30" s="182">
        <f>IF('Orçamento-base'!H30&gt;0,'Orçamento-base'!H30,"")</f>
        <v>4</v>
      </c>
      <c r="F30" s="154" t="str">
        <f>IF('Orçamento-base'!I30&gt;0,'Orçamento-base'!I30,"")</f>
        <v>un</v>
      </c>
      <c r="G30" s="172"/>
      <c r="H30" s="154" t="str">
        <f t="shared" si="0"/>
        <v/>
      </c>
      <c r="I30" s="146"/>
      <c r="J30" s="146"/>
      <c r="K30" s="71"/>
    </row>
    <row r="31" spans="1:11" x14ac:dyDescent="0.25">
      <c r="A31" s="160">
        <f>IF('Orçamento-base'!A31&gt;0,'Orçamento-base'!A31,"")</f>
        <v>1</v>
      </c>
      <c r="B31" s="160">
        <f>'Orçamento-base'!B31</f>
        <v>20</v>
      </c>
      <c r="C31" s="160" t="str">
        <f>IF('Orçamento-base'!C31&gt;0,'Orçamento-base'!C31,"")</f>
        <v>2.22</v>
      </c>
      <c r="D31" s="154" t="str">
        <f>IF('Orçamento-base'!G31&gt;0,'Orçamento-base'!G31,"")</f>
        <v>PLACA DE INDICATIVA DE "ROTA DE FUGA" MODELO S2</v>
      </c>
      <c r="E31" s="182">
        <f>IF('Orçamento-base'!H31&gt;0,'Orçamento-base'!H31,"")</f>
        <v>4</v>
      </c>
      <c r="F31" s="154" t="str">
        <f>IF('Orçamento-base'!I31&gt;0,'Orçamento-base'!I31,"")</f>
        <v>un</v>
      </c>
      <c r="G31" s="172"/>
      <c r="H31" s="154" t="str">
        <f t="shared" si="0"/>
        <v/>
      </c>
      <c r="I31" s="146"/>
      <c r="J31" s="146"/>
      <c r="K31" s="71"/>
    </row>
    <row r="32" spans="1:11" x14ac:dyDescent="0.25">
      <c r="A32" s="160">
        <f>IF('Orçamento-base'!A32&gt;0,'Orçamento-base'!A32,"")</f>
        <v>1</v>
      </c>
      <c r="B32" s="160">
        <f>'Orçamento-base'!B32</f>
        <v>21</v>
      </c>
      <c r="C32" s="160" t="str">
        <f>IF('Orçamento-base'!C32&gt;0,'Orçamento-base'!C32,"")</f>
        <v>2.23</v>
      </c>
      <c r="D32" s="154" t="str">
        <f>IF('Orçamento-base'!G32&gt;0,'Orçamento-base'!G32,"")</f>
        <v>PLACA DE INDICATIVA DE "ROTA DE FUGA" MODELO S1/S2 (DUPLA FACE)</v>
      </c>
      <c r="E32" s="182">
        <f>IF('Orçamento-base'!H32&gt;0,'Orçamento-base'!H32,"")</f>
        <v>2</v>
      </c>
      <c r="F32" s="154" t="str">
        <f>IF('Orçamento-base'!I32&gt;0,'Orçamento-base'!I32,"")</f>
        <v>un</v>
      </c>
      <c r="G32" s="172"/>
      <c r="H32" s="154" t="str">
        <f t="shared" si="0"/>
        <v/>
      </c>
      <c r="I32" s="146"/>
      <c r="J32" s="146"/>
      <c r="K32" s="71"/>
    </row>
    <row r="33" spans="1:11" x14ac:dyDescent="0.25">
      <c r="A33" s="160">
        <f>IF('Orçamento-base'!A33&gt;0,'Orçamento-base'!A33,"")</f>
        <v>1</v>
      </c>
      <c r="B33" s="160">
        <f>'Orçamento-base'!B33</f>
        <v>22</v>
      </c>
      <c r="C33" s="160" t="str">
        <f>IF('Orçamento-base'!C33&gt;0,'Orçamento-base'!C33,"")</f>
        <v>2.24</v>
      </c>
      <c r="D33" s="154" t="str">
        <f>IF('Orçamento-base'!G33&gt;0,'Orçamento-base'!G33,"")</f>
        <v>PLACA DE INDICATIVA DE "ROTA DE FUGA" MODELO S12</v>
      </c>
      <c r="E33" s="182">
        <f>IF('Orçamento-base'!H33&gt;0,'Orçamento-base'!H33,"")</f>
        <v>4</v>
      </c>
      <c r="F33" s="154" t="str">
        <f>IF('Orçamento-base'!I33&gt;0,'Orçamento-base'!I33,"")</f>
        <v>un</v>
      </c>
      <c r="G33" s="172"/>
      <c r="H33" s="154" t="str">
        <f t="shared" si="0"/>
        <v/>
      </c>
      <c r="I33" s="146"/>
      <c r="J33" s="146"/>
      <c r="K33" s="71"/>
    </row>
    <row r="34" spans="1:11" x14ac:dyDescent="0.25">
      <c r="A34" s="160">
        <f>IF('Orçamento-base'!A34&gt;0,'Orçamento-base'!A34,"")</f>
        <v>1</v>
      </c>
      <c r="B34" s="160">
        <f>'Orçamento-base'!B34</f>
        <v>23</v>
      </c>
      <c r="C34" s="160" t="str">
        <f>IF('Orçamento-base'!C34&gt;0,'Orçamento-base'!C34,"")</f>
        <v>2.25</v>
      </c>
      <c r="D34" s="154" t="str">
        <f>IF('Orçamento-base'!G34&gt;0,'Orçamento-base'!G34,"")</f>
        <v>EXTINTOR PO QUIMICO SECO ABC 4kg NBR 15808:2017</v>
      </c>
      <c r="E34" s="182">
        <f>IF('Orçamento-base'!H34&gt;0,'Orçamento-base'!H34,"")</f>
        <v>3</v>
      </c>
      <c r="F34" s="154" t="str">
        <f>IF('Orçamento-base'!I34&gt;0,'Orçamento-base'!I34,"")</f>
        <v>un</v>
      </c>
      <c r="G34" s="172"/>
      <c r="H34" s="154" t="str">
        <f t="shared" si="0"/>
        <v/>
      </c>
      <c r="I34" s="146"/>
      <c r="J34" s="146"/>
      <c r="K34" s="71"/>
    </row>
    <row r="35" spans="1:11" x14ac:dyDescent="0.25">
      <c r="A35" s="160">
        <f>IF('Orçamento-base'!A35&gt;0,'Orçamento-base'!A35,"")</f>
        <v>1</v>
      </c>
      <c r="B35" s="160">
        <f>'Orçamento-base'!B35</f>
        <v>24</v>
      </c>
      <c r="C35" s="160" t="str">
        <f>IF('Orçamento-base'!C35&gt;0,'Orçamento-base'!C35,"")</f>
        <v>2.26</v>
      </c>
      <c r="D35" s="154" t="str">
        <f>IF('Orçamento-base'!G35&gt;0,'Orçamento-base'!G35,"")</f>
        <v>EXTINTOR GAS CARBONICO 6kg</v>
      </c>
      <c r="E35" s="182">
        <f>IF('Orçamento-base'!H35&gt;0,'Orçamento-base'!H35,"")</f>
        <v>1</v>
      </c>
      <c r="F35" s="154" t="str">
        <f>IF('Orçamento-base'!I35&gt;0,'Orçamento-base'!I35,"")</f>
        <v>un</v>
      </c>
      <c r="G35" s="172"/>
      <c r="H35" s="154" t="str">
        <f t="shared" si="0"/>
        <v/>
      </c>
      <c r="I35" s="146"/>
      <c r="J35" s="146"/>
      <c r="K35" s="71"/>
    </row>
    <row r="36" spans="1:11" x14ac:dyDescent="0.25">
      <c r="A36" s="160">
        <f>IF('Orçamento-base'!A36&gt;0,'Orçamento-base'!A36,"")</f>
        <v>1</v>
      </c>
      <c r="B36" s="160">
        <f>'Orçamento-base'!B36</f>
        <v>25</v>
      </c>
      <c r="C36" s="160" t="str">
        <f>IF('Orçamento-base'!C36&gt;0,'Orçamento-base'!C36,"")</f>
        <v>2.27</v>
      </c>
      <c r="D36" s="154" t="str">
        <f>IF('Orçamento-base'!G36&gt;0,'Orçamento-base'!G36,"")</f>
        <v>BLOCO LUMINOSO AUTÔNOMO, LED 3W</v>
      </c>
      <c r="E36" s="182">
        <f>IF('Orçamento-base'!H36&gt;0,'Orçamento-base'!H36,"")</f>
        <v>8</v>
      </c>
      <c r="F36" s="154" t="str">
        <f>IF('Orçamento-base'!I36&gt;0,'Orçamento-base'!I36,"")</f>
        <v>un</v>
      </c>
      <c r="G36" s="172"/>
      <c r="H36" s="154" t="str">
        <f t="shared" si="0"/>
        <v/>
      </c>
      <c r="I36" s="146"/>
      <c r="J36" s="146"/>
      <c r="K36" s="71"/>
    </row>
    <row r="37" spans="1:11" x14ac:dyDescent="0.25">
      <c r="A37" s="160">
        <f>IF('Orçamento-base'!A37&gt;0,'Orçamento-base'!A37,"")</f>
        <v>1</v>
      </c>
      <c r="B37" s="160">
        <f>'Orçamento-base'!B37</f>
        <v>26</v>
      </c>
      <c r="C37" s="160" t="str">
        <f>IF('Orçamento-base'!C37&gt;0,'Orçamento-base'!C37,"")</f>
        <v>2.28</v>
      </c>
      <c r="D37" s="154" t="str">
        <f>IF('Orçamento-base'!G37&gt;0,'Orçamento-base'!G37,"")</f>
        <v>SUPORTE DECORATIVO PARA EXTINTORES - REV 01/2022</v>
      </c>
      <c r="E37" s="182">
        <f>IF('Orçamento-base'!H37&gt;0,'Orçamento-base'!H37,"")</f>
        <v>4</v>
      </c>
      <c r="F37" s="154" t="str">
        <f>IF('Orçamento-base'!I37&gt;0,'Orçamento-base'!I37,"")</f>
        <v>un</v>
      </c>
      <c r="G37" s="172"/>
      <c r="H37" s="154" t="str">
        <f t="shared" si="0"/>
        <v/>
      </c>
      <c r="I37" s="146"/>
      <c r="J37" s="146"/>
      <c r="K37" s="71"/>
    </row>
    <row r="38" spans="1:11" x14ac:dyDescent="0.25">
      <c r="A38" s="160">
        <f>IF('Orçamento-base'!A38&gt;0,'Orçamento-base'!A38,"")</f>
        <v>1</v>
      </c>
      <c r="B38" s="160">
        <f>'Orçamento-base'!B38</f>
        <v>27</v>
      </c>
      <c r="C38" s="160" t="str">
        <f>IF('Orçamento-base'!C38&gt;0,'Orçamento-base'!C38,"")</f>
        <v>3.1</v>
      </c>
      <c r="D38" s="154" t="str">
        <f>IF('Orçamento-base'!G38&gt;0,'Orçamento-base'!G38,"")</f>
        <v>LIMPEZA MANUAL DE VEGETAÇÃO EM TERRENO COM ENXADA.AF_05/2018</v>
      </c>
      <c r="E38" s="182">
        <f>IF('Orçamento-base'!H38&gt;0,'Orçamento-base'!H38,"")</f>
        <v>1600</v>
      </c>
      <c r="F38" s="154" t="str">
        <f>IF('Orçamento-base'!I38&gt;0,'Orçamento-base'!I38,"")</f>
        <v>m2</v>
      </c>
      <c r="G38" s="172"/>
      <c r="H38" s="154" t="str">
        <f t="shared" si="0"/>
        <v/>
      </c>
      <c r="I38" s="146"/>
      <c r="J38" s="146"/>
      <c r="K38" s="71"/>
    </row>
    <row r="39" spans="1:11" x14ac:dyDescent="0.25">
      <c r="A39" s="160">
        <f>IF('Orçamento-base'!A39&gt;0,'Orçamento-base'!A39,"")</f>
        <v>1</v>
      </c>
      <c r="B39" s="160">
        <f>'Orçamento-base'!B39</f>
        <v>28</v>
      </c>
      <c r="C39" s="160" t="str">
        <f>IF('Orçamento-base'!C39&gt;0,'Orçamento-base'!C39,"")</f>
        <v>3.2</v>
      </c>
      <c r="D39" s="154" t="str">
        <f>IF('Orçamento-base'!G39&gt;0,'Orçamento-base'!G39,"")</f>
        <v>DEMOLIÇÃO DE ALVENARIA PARA QUALQUER TIPO DE BLOCO, DE FORMA MECANIZADA, SEM REAPROVEITAMENTO. AF_12/2017</v>
      </c>
      <c r="E39" s="182">
        <f>IF('Orçamento-base'!H39&gt;0,'Orçamento-base'!H39,"")</f>
        <v>60</v>
      </c>
      <c r="F39" s="154" t="str">
        <f>IF('Orçamento-base'!I39&gt;0,'Orçamento-base'!I39,"")</f>
        <v>m3</v>
      </c>
      <c r="G39" s="172"/>
      <c r="H39" s="154" t="str">
        <f t="shared" si="0"/>
        <v/>
      </c>
      <c r="I39" s="146"/>
      <c r="J39" s="146"/>
      <c r="K39" s="71"/>
    </row>
    <row r="40" spans="1:11" x14ac:dyDescent="0.25">
      <c r="A40" s="160">
        <f>IF('Orçamento-base'!A40&gt;0,'Orçamento-base'!A40,"")</f>
        <v>1</v>
      </c>
      <c r="B40" s="160">
        <f>'Orçamento-base'!B40</f>
        <v>29</v>
      </c>
      <c r="C40" s="160" t="str">
        <f>IF('Orçamento-base'!C40&gt;0,'Orçamento-base'!C40,"")</f>
        <v>3.3</v>
      </c>
      <c r="D40" s="154" t="str">
        <f>IF('Orçamento-base'!G40&gt;0,'Orçamento-base'!G40,"")</f>
        <v>REMOÇÃO DE RAÍZES REMANESCENTES DE TRONCO DE ÁRVORE COM DIÂMETRO MAIOR OU IGUAL A 0,60 M.AF_05/2018</v>
      </c>
      <c r="E40" s="182">
        <f>IF('Orçamento-base'!H40&gt;0,'Orçamento-base'!H40,"")</f>
        <v>5</v>
      </c>
      <c r="F40" s="154" t="str">
        <f>IF('Orçamento-base'!I40&gt;0,'Orçamento-base'!I40,"")</f>
        <v>un</v>
      </c>
      <c r="G40" s="172"/>
      <c r="H40" s="154" t="str">
        <f t="shared" si="0"/>
        <v/>
      </c>
      <c r="I40" s="146"/>
      <c r="J40" s="146"/>
      <c r="K40" s="71"/>
    </row>
    <row r="41" spans="1:11" x14ac:dyDescent="0.25">
      <c r="A41" s="160">
        <f>IF('Orçamento-base'!A41&gt;0,'Orçamento-base'!A41,"")</f>
        <v>1</v>
      </c>
      <c r="B41" s="160">
        <f>'Orçamento-base'!B41</f>
        <v>30</v>
      </c>
      <c r="C41" s="160" t="str">
        <f>IF('Orçamento-base'!C41&gt;0,'Orçamento-base'!C41,"")</f>
        <v>3.4</v>
      </c>
      <c r="D41" s="154" t="str">
        <f>IF('Orçamento-base'!G41&gt;0,'Orçamento-base'!G41,"")</f>
        <v>CARGA, MANOBRA E DESCARGA DE ENTULHO EM CAMINHÃO BASCULANTE 6 M³ - CARGA COM ESCAVADEIRA HIDRÁULICA  (CAÇAMBA DE 0,80 M³ / 111 HP) E DESCARGA LIVRE (UNIDADE: M3). AF_07/2020</v>
      </c>
      <c r="E41" s="182">
        <f>IF('Orçamento-base'!H41&gt;0,'Orçamento-base'!H41,"")</f>
        <v>180</v>
      </c>
      <c r="F41" s="154" t="str">
        <f>IF('Orçamento-base'!I41&gt;0,'Orçamento-base'!I41,"")</f>
        <v>m3</v>
      </c>
      <c r="G41" s="172"/>
      <c r="H41" s="154" t="str">
        <f t="shared" si="0"/>
        <v/>
      </c>
      <c r="I41" s="146"/>
      <c r="J41" s="146"/>
      <c r="K41" s="71"/>
    </row>
    <row r="42" spans="1:11" x14ac:dyDescent="0.25">
      <c r="A42" s="160">
        <f>IF('Orçamento-base'!A42&gt;0,'Orçamento-base'!A42,"")</f>
        <v>1</v>
      </c>
      <c r="B42" s="160">
        <f>'Orçamento-base'!B42</f>
        <v>31</v>
      </c>
      <c r="C42" s="160" t="str">
        <f>IF('Orçamento-base'!C42&gt;0,'Orçamento-base'!C42,"")</f>
        <v>4.1</v>
      </c>
      <c r="D42" s="154" t="str">
        <f>IF('Orçamento-base'!G42&gt;0,'Orçamento-base'!G42,"")</f>
        <v>ESCAVAÇÃO VERTICAL PARA  EDIFICAÇÃO, COM CARGA, DESCARGA E TRANSPORTE DE SOLO DE 1ª CATEGORIA, COM ESCAVADEIRA HIDRÁULICA (CAÇAMBA: 0,8 M³ / 111 HP), FROTA DE 3 CAMINHÕES BASCULANTES DE 14 M³, DMT ATÉ 1 KM E VELOCIDADE MÉDIA 14 KM/H. AF_05/2020</v>
      </c>
      <c r="E42" s="182">
        <f>IF('Orçamento-base'!H42&gt;0,'Orçamento-base'!H42,"")</f>
        <v>120</v>
      </c>
      <c r="F42" s="154" t="str">
        <f>IF('Orçamento-base'!I42&gt;0,'Orçamento-base'!I42,"")</f>
        <v>m3</v>
      </c>
      <c r="G42" s="172"/>
      <c r="H42" s="154" t="str">
        <f t="shared" si="0"/>
        <v/>
      </c>
      <c r="I42" s="146"/>
      <c r="J42" s="146"/>
      <c r="K42" s="71"/>
    </row>
    <row r="43" spans="1:11" x14ac:dyDescent="0.25">
      <c r="A43" s="160">
        <f>IF('Orçamento-base'!A43&gt;0,'Orçamento-base'!A43,"")</f>
        <v>1</v>
      </c>
      <c r="B43" s="160">
        <f>'Orçamento-base'!B43</f>
        <v>32</v>
      </c>
      <c r="C43" s="160" t="str">
        <f>IF('Orçamento-base'!C43&gt;0,'Orçamento-base'!C43,"")</f>
        <v>4.2</v>
      </c>
      <c r="D43" s="154" t="str">
        <f>IF('Orçamento-base'!G43&gt;0,'Orçamento-base'!G43,"")</f>
        <v>EXECUÇÃO E COMPACTAÇÃO DE ATERRO COM SOLO PREDOMINANTEMENTE ARGILOSO - EXCLUSIVE SOLO, ESCAVAÇÃO, CARGA E TRANSPORTE. AF_11/2019</v>
      </c>
      <c r="E43" s="182">
        <f>IF('Orçamento-base'!H43&gt;0,'Orçamento-base'!H43,"")</f>
        <v>834.93</v>
      </c>
      <c r="F43" s="154" t="str">
        <f>IF('Orçamento-base'!I43&gt;0,'Orçamento-base'!I43,"")</f>
        <v>m3</v>
      </c>
      <c r="G43" s="172"/>
      <c r="H43" s="154" t="str">
        <f t="shared" si="0"/>
        <v/>
      </c>
      <c r="I43" s="146"/>
      <c r="J43" s="146"/>
      <c r="K43" s="71"/>
    </row>
    <row r="44" spans="1:11" x14ac:dyDescent="0.25">
      <c r="A44" s="160">
        <f>IF('Orçamento-base'!A44&gt;0,'Orçamento-base'!A44,"")</f>
        <v>1</v>
      </c>
      <c r="B44" s="160">
        <f>'Orçamento-base'!B44</f>
        <v>33</v>
      </c>
      <c r="C44" s="160" t="str">
        <f>IF('Orçamento-base'!C44&gt;0,'Orçamento-base'!C44,"")</f>
        <v>4.3</v>
      </c>
      <c r="D44" s="154" t="str">
        <f>IF('Orçamento-base'!G44&gt;0,'Orçamento-base'!G44,"")</f>
        <v>ARGILA OU BARRO PARA ATERRO/REATERRO (RETIRADO NA JAZIDA, SEM TRANSPORTE)</v>
      </c>
      <c r="E44" s="182">
        <f>IF('Orçamento-base'!H44&gt;0,'Orçamento-base'!H44,"")</f>
        <v>817.93</v>
      </c>
      <c r="F44" s="154" t="str">
        <f>IF('Orçamento-base'!I44&gt;0,'Orçamento-base'!I44,"")</f>
        <v>m3</v>
      </c>
      <c r="G44" s="172"/>
      <c r="H44" s="154" t="str">
        <f t="shared" si="0"/>
        <v/>
      </c>
      <c r="I44" s="146"/>
      <c r="J44" s="146"/>
      <c r="K44" s="71"/>
    </row>
    <row r="45" spans="1:11" x14ac:dyDescent="0.25">
      <c r="A45" s="160">
        <f>IF('Orçamento-base'!A45&gt;0,'Orçamento-base'!A45,"")</f>
        <v>1</v>
      </c>
      <c r="B45" s="160">
        <f>'Orçamento-base'!B45</f>
        <v>34</v>
      </c>
      <c r="C45" s="160" t="str">
        <f>IF('Orçamento-base'!C45&gt;0,'Orçamento-base'!C45,"")</f>
        <v>4.4</v>
      </c>
      <c r="D45" s="154" t="str">
        <f>IF('Orçamento-base'!G45&gt;0,'Orçamento-base'!G45,"")</f>
        <v>ESPALHAMENTO DE MATERIAL COM TRATOR DE ESTEIRAS. AF_11/2019</v>
      </c>
      <c r="E45" s="182">
        <f>IF('Orçamento-base'!H45&gt;0,'Orçamento-base'!H45,"")</f>
        <v>817.93</v>
      </c>
      <c r="F45" s="154" t="str">
        <f>IF('Orçamento-base'!I45&gt;0,'Orçamento-base'!I45,"")</f>
        <v>m3</v>
      </c>
      <c r="G45" s="172"/>
      <c r="H45" s="154" t="str">
        <f t="shared" si="0"/>
        <v/>
      </c>
      <c r="I45" s="146"/>
      <c r="J45" s="146"/>
      <c r="K45" s="71"/>
    </row>
    <row r="46" spans="1:11" x14ac:dyDescent="0.25">
      <c r="A46" s="160">
        <f>IF('Orçamento-base'!A46&gt;0,'Orçamento-base'!A46,"")</f>
        <v>1</v>
      </c>
      <c r="B46" s="160">
        <f>'Orçamento-base'!B46</f>
        <v>35</v>
      </c>
      <c r="C46" s="160" t="str">
        <f>IF('Orçamento-base'!C46&gt;0,'Orçamento-base'!C46,"")</f>
        <v>4.5</v>
      </c>
      <c r="D46" s="154" t="str">
        <f>IF('Orçamento-base'!G46&gt;0,'Orçamento-base'!G46,"")</f>
        <v>TRANSPORTE COM CAMINHÃO BASCULANTE DE 10 mm³, EM VIA URBANA PAVIMENTADA, DMT ATÉ 30 KM (UNIDADE: M3XKM). AF_07/2020</v>
      </c>
      <c r="E46" s="182">
        <f>IF('Orçamento-base'!H46&gt;0,'Orçamento-base'!H46,"")</f>
        <v>4089.6499999999996</v>
      </c>
      <c r="F46" s="154" t="str">
        <f>IF('Orçamento-base'!I46&gt;0,'Orçamento-base'!I46,"")</f>
        <v>m3xkm</v>
      </c>
      <c r="G46" s="172"/>
      <c r="H46" s="154" t="str">
        <f t="shared" si="0"/>
        <v/>
      </c>
      <c r="I46" s="146"/>
      <c r="J46" s="146"/>
      <c r="K46" s="71"/>
    </row>
    <row r="47" spans="1:11" x14ac:dyDescent="0.25">
      <c r="A47" s="160">
        <f>IF('Orçamento-base'!A47&gt;0,'Orçamento-base'!A47,"")</f>
        <v>1</v>
      </c>
      <c r="B47" s="160">
        <f>'Orçamento-base'!B47</f>
        <v>36</v>
      </c>
      <c r="C47" s="160" t="str">
        <f>IF('Orçamento-base'!C47&gt;0,'Orçamento-base'!C47,"")</f>
        <v>4.6</v>
      </c>
      <c r="D47" s="154" t="str">
        <f>IF('Orçamento-base'!G47&gt;0,'Orçamento-base'!G47,"")</f>
        <v>DESMOBILIZAÇÃO DE ESCAVADEIRA HIDRAULICA</v>
      </c>
      <c r="E47" s="182">
        <f>IF('Orçamento-base'!H47&gt;0,'Orçamento-base'!H47,"")</f>
        <v>1</v>
      </c>
      <c r="F47" s="154" t="str">
        <f>IF('Orçamento-base'!I47&gt;0,'Orçamento-base'!I47,"")</f>
        <v>un</v>
      </c>
      <c r="G47" s="172"/>
      <c r="H47" s="154" t="str">
        <f t="shared" si="0"/>
        <v/>
      </c>
      <c r="I47" s="146"/>
      <c r="J47" s="146"/>
      <c r="K47" s="71"/>
    </row>
    <row r="48" spans="1:11" x14ac:dyDescent="0.25">
      <c r="A48" s="160">
        <f>IF('Orçamento-base'!A48&gt;0,'Orçamento-base'!A48,"")</f>
        <v>1</v>
      </c>
      <c r="B48" s="160">
        <f>'Orçamento-base'!B48</f>
        <v>37</v>
      </c>
      <c r="C48" s="160" t="str">
        <f>IF('Orçamento-base'!C48&gt;0,'Orçamento-base'!C48,"")</f>
        <v>5.1</v>
      </c>
      <c r="D48" s="154" t="str">
        <f>IF('Orçamento-base'!G48&gt;0,'Orçamento-base'!G48,"")</f>
        <v>ESTACA HÉLICE CONTÍNUA, DIÂMETRO DE 30 CM, INCLUSO CONCRETO FCK=30MPa E ARMADURA MÍNIMA (EXCLUSIVE MOBILIZAÇÃO, DESMOBILIZAÇÃO E BOMBEAMENTO). AF_12/2019</v>
      </c>
      <c r="E48" s="182">
        <f>IF('Orçamento-base'!H48&gt;0,'Orçamento-base'!H48,"")</f>
        <v>2500</v>
      </c>
      <c r="F48" s="154" t="str">
        <f>IF('Orçamento-base'!I48&gt;0,'Orçamento-base'!I48,"")</f>
        <v>m</v>
      </c>
      <c r="G48" s="172"/>
      <c r="H48" s="154" t="str">
        <f t="shared" si="0"/>
        <v/>
      </c>
      <c r="I48" s="146"/>
      <c r="J48" s="146"/>
      <c r="K48" s="71"/>
    </row>
    <row r="49" spans="1:11" x14ac:dyDescent="0.25">
      <c r="A49" s="160">
        <f>IF('Orçamento-base'!A49&gt;0,'Orçamento-base'!A49,"")</f>
        <v>1</v>
      </c>
      <c r="B49" s="160">
        <f>'Orçamento-base'!B49</f>
        <v>38</v>
      </c>
      <c r="C49" s="160" t="str">
        <f>IF('Orçamento-base'!C49&gt;0,'Orçamento-base'!C49,"")</f>
        <v>5.2</v>
      </c>
      <c r="D49" s="154" t="str">
        <f>IF('Orçamento-base'!G49&gt;0,'Orçamento-base'!G49,"")</f>
        <v>ESTACA HÉLICE CONTÍNUA , DIÂMETRO DE 50 CM, INCLUSO CONCRETO FCK=30MPa E ARMADURA MÍNIMA (EXCLUSIVE MOBILIZAÇÃO, DESMOBILIZAÇÃO E BOMBEAMENTO). AF_12/2019</v>
      </c>
      <c r="E49" s="182">
        <f>IF('Orçamento-base'!H49&gt;0,'Orçamento-base'!H49,"")</f>
        <v>150</v>
      </c>
      <c r="F49" s="154" t="str">
        <f>IF('Orçamento-base'!I49&gt;0,'Orçamento-base'!I49,"")</f>
        <v>m</v>
      </c>
      <c r="G49" s="172"/>
      <c r="H49" s="154" t="str">
        <f t="shared" si="0"/>
        <v/>
      </c>
      <c r="I49" s="146"/>
      <c r="J49" s="146"/>
      <c r="K49" s="71"/>
    </row>
    <row r="50" spans="1:11" x14ac:dyDescent="0.25">
      <c r="A50" s="160">
        <f>IF('Orçamento-base'!A50&gt;0,'Orçamento-base'!A50,"")</f>
        <v>1</v>
      </c>
      <c r="B50" s="160">
        <f>'Orçamento-base'!B50</f>
        <v>39</v>
      </c>
      <c r="C50" s="160" t="str">
        <f>IF('Orçamento-base'!C50&gt;0,'Orçamento-base'!C50,"")</f>
        <v>5.3</v>
      </c>
      <c r="D50" s="154" t="str">
        <f>IF('Orçamento-base'!G50&gt;0,'Orçamento-base'!G50,"")</f>
        <v>PILARES E VIGAS - ARMAÇÃO E CONCRETAGEM</v>
      </c>
      <c r="E50" s="182">
        <f>IF('Orçamento-base'!H50&gt;0,'Orçamento-base'!H50,"")</f>
        <v>1</v>
      </c>
      <c r="F50" s="154" t="str">
        <f>IF('Orçamento-base'!I50&gt;0,'Orçamento-base'!I50,"")</f>
        <v>un</v>
      </c>
      <c r="G50" s="172"/>
      <c r="H50" s="154" t="str">
        <f t="shared" si="0"/>
        <v/>
      </c>
      <c r="I50" s="146"/>
      <c r="J50" s="146"/>
      <c r="K50" s="71"/>
    </row>
    <row r="51" spans="1:11" x14ac:dyDescent="0.25">
      <c r="A51" s="160">
        <f>IF('Orçamento-base'!A51&gt;0,'Orçamento-base'!A51,"")</f>
        <v>1</v>
      </c>
      <c r="B51" s="160">
        <f>'Orçamento-base'!B51</f>
        <v>40</v>
      </c>
      <c r="C51" s="160" t="str">
        <f>IF('Orçamento-base'!C51&gt;0,'Orçamento-base'!C51,"")</f>
        <v>5.4</v>
      </c>
      <c r="D51" s="154" t="str">
        <f>IF('Orçamento-base'!G51&gt;0,'Orçamento-base'!G51,"")</f>
        <v>LAJES - ARMAÇÃO E CONCRETAGEM</v>
      </c>
      <c r="E51" s="182">
        <f>IF('Orçamento-base'!H51&gt;0,'Orçamento-base'!H51,"")</f>
        <v>1</v>
      </c>
      <c r="F51" s="154" t="str">
        <f>IF('Orçamento-base'!I51&gt;0,'Orçamento-base'!I51,"")</f>
        <v>un</v>
      </c>
      <c r="G51" s="172"/>
      <c r="H51" s="154" t="str">
        <f t="shared" si="0"/>
        <v/>
      </c>
      <c r="I51" s="146"/>
      <c r="J51" s="146"/>
      <c r="K51" s="71"/>
    </row>
    <row r="52" spans="1:11" x14ac:dyDescent="0.25">
      <c r="A52" s="160">
        <f>IF('Orçamento-base'!A52&gt;0,'Orçamento-base'!A52,"")</f>
        <v>1</v>
      </c>
      <c r="B52" s="160">
        <f>'Orçamento-base'!B52</f>
        <v>41</v>
      </c>
      <c r="C52" s="160" t="str">
        <f>IF('Orçamento-base'!C52&gt;0,'Orçamento-base'!C52,"")</f>
        <v>5.5</v>
      </c>
      <c r="D52" s="154" t="str">
        <f>IF('Orçamento-base'!G52&gt;0,'Orçamento-base'!G52,"")</f>
        <v>LASTRO COM MATERIAL GRANULAR, APLICADO EM PISOS OU LAJES SOBRE SOLO, ESPESSURA DE *5 cm*. AF_08/2017</v>
      </c>
      <c r="E52" s="182">
        <f>IF('Orçamento-base'!H52&gt;0,'Orçamento-base'!H52,"")</f>
        <v>310</v>
      </c>
      <c r="F52" s="154" t="str">
        <f>IF('Orçamento-base'!I52&gt;0,'Orçamento-base'!I52,"")</f>
        <v>m3</v>
      </c>
      <c r="G52" s="172"/>
      <c r="H52" s="154" t="str">
        <f t="shared" si="0"/>
        <v/>
      </c>
      <c r="I52" s="146"/>
      <c r="J52" s="146"/>
      <c r="K52" s="71"/>
    </row>
    <row r="53" spans="1:11" x14ac:dyDescent="0.25">
      <c r="A53" s="160">
        <f>IF('Orçamento-base'!A53&gt;0,'Orçamento-base'!A53,"")</f>
        <v>1</v>
      </c>
      <c r="B53" s="160">
        <f>'Orçamento-base'!B53</f>
        <v>42</v>
      </c>
      <c r="C53" s="160" t="str">
        <f>IF('Orçamento-base'!C53&gt;0,'Orçamento-base'!C53,"")</f>
        <v>5.6</v>
      </c>
      <c r="D53" s="154" t="str">
        <f>IF('Orçamento-base'!G53&gt;0,'Orçamento-base'!G53,"")</f>
        <v>CONCRETAGEM DE RADIER, PISO DE CONCRETO OU LAJE SOBRE SOLO, FCK 30 MPA - LANÇAMENTO, ADENSAMENTO E ACABAMENTO. AF_09/2021</v>
      </c>
      <c r="E53" s="182">
        <f>IF('Orçamento-base'!H53&gt;0,'Orçamento-base'!H53,"")</f>
        <v>9.8000000000000007</v>
      </c>
      <c r="F53" s="154" t="str">
        <f>IF('Orçamento-base'!I53&gt;0,'Orçamento-base'!I53,"")</f>
        <v>m3</v>
      </c>
      <c r="G53" s="172"/>
      <c r="H53" s="154" t="str">
        <f t="shared" si="0"/>
        <v/>
      </c>
      <c r="I53" s="146"/>
      <c r="J53" s="146"/>
      <c r="K53" s="71"/>
    </row>
    <row r="54" spans="1:11" x14ac:dyDescent="0.25">
      <c r="A54" s="160">
        <f>IF('Orçamento-base'!A54&gt;0,'Orçamento-base'!A54,"")</f>
        <v>1</v>
      </c>
      <c r="B54" s="160">
        <f>'Orçamento-base'!B54</f>
        <v>43</v>
      </c>
      <c r="C54" s="160" t="str">
        <f>IF('Orçamento-base'!C54&gt;0,'Orçamento-base'!C54,"")</f>
        <v>5.7</v>
      </c>
      <c r="D54" s="154" t="str">
        <f>IF('Orçamento-base'!G54&gt;0,'Orçamento-base'!G54,"")</f>
        <v>APLICAÇÃO DE LONA PLÁSTICA PARA EXECUÇÃO DE PAVIMENTOS DE CONCRETO. AF_04/2022</v>
      </c>
      <c r="E54" s="182">
        <f>IF('Orçamento-base'!H54&gt;0,'Orçamento-base'!H54,"")</f>
        <v>1500</v>
      </c>
      <c r="F54" s="154" t="str">
        <f>IF('Orçamento-base'!I54&gt;0,'Orçamento-base'!I54,"")</f>
        <v>m2</v>
      </c>
      <c r="G54" s="172"/>
      <c r="H54" s="154" t="str">
        <f t="shared" si="0"/>
        <v/>
      </c>
      <c r="I54" s="146"/>
      <c r="J54" s="146"/>
      <c r="K54" s="71"/>
    </row>
    <row r="55" spans="1:11" x14ac:dyDescent="0.25">
      <c r="A55" s="160">
        <f>IF('Orçamento-base'!A55&gt;0,'Orçamento-base'!A55,"")</f>
        <v>1</v>
      </c>
      <c r="B55" s="160">
        <f>'Orçamento-base'!B55</f>
        <v>44</v>
      </c>
      <c r="C55" s="160" t="str">
        <f>IF('Orçamento-base'!C55&gt;0,'Orçamento-base'!C55,"")</f>
        <v>5.8</v>
      </c>
      <c r="D55" s="154" t="str">
        <f>IF('Orçamento-base'!G55&gt;0,'Orçamento-base'!G55,"")</f>
        <v>FUNDAÇÕES - ARMAÇÃO E CONCRETAGEM</v>
      </c>
      <c r="E55" s="182">
        <f>IF('Orçamento-base'!H55&gt;0,'Orçamento-base'!H55,"")</f>
        <v>1</v>
      </c>
      <c r="F55" s="154" t="str">
        <f>IF('Orçamento-base'!I55&gt;0,'Orçamento-base'!I55,"")</f>
        <v>un</v>
      </c>
      <c r="G55" s="172"/>
      <c r="H55" s="154" t="str">
        <f t="shared" si="0"/>
        <v/>
      </c>
      <c r="I55" s="146"/>
      <c r="J55" s="146"/>
      <c r="K55" s="71"/>
    </row>
    <row r="56" spans="1:11" x14ac:dyDescent="0.25">
      <c r="A56" s="160">
        <f>IF('Orçamento-base'!A56&gt;0,'Orçamento-base'!A56,"")</f>
        <v>1</v>
      </c>
      <c r="B56" s="160">
        <f>'Orçamento-base'!B56</f>
        <v>45</v>
      </c>
      <c r="C56" s="160" t="str">
        <f>IF('Orçamento-base'!C56&gt;0,'Orçamento-base'!C56,"")</f>
        <v>5.9</v>
      </c>
      <c r="D56" s="154" t="str">
        <f>IF('Orçamento-base'!G56&gt;0,'Orçamento-base'!G56,"")</f>
        <v>ESCADAS - ARMAÇÃO E CONCRETAGEM</v>
      </c>
      <c r="E56" s="182">
        <f>IF('Orçamento-base'!H56&gt;0,'Orçamento-base'!H56,"")</f>
        <v>1</v>
      </c>
      <c r="F56" s="154" t="str">
        <f>IF('Orçamento-base'!I56&gt;0,'Orçamento-base'!I56,"")</f>
        <v>un</v>
      </c>
      <c r="G56" s="172"/>
      <c r="H56" s="154" t="str">
        <f t="shared" si="0"/>
        <v/>
      </c>
      <c r="I56" s="146"/>
      <c r="J56" s="146"/>
      <c r="K56" s="71"/>
    </row>
    <row r="57" spans="1:11" x14ac:dyDescent="0.25">
      <c r="A57" s="160">
        <f>IF('Orçamento-base'!A57&gt;0,'Orçamento-base'!A57,"")</f>
        <v>1</v>
      </c>
      <c r="B57" s="160">
        <f>'Orçamento-base'!B57</f>
        <v>46</v>
      </c>
      <c r="C57" s="160" t="str">
        <f>IF('Orçamento-base'!C57&gt;0,'Orçamento-base'!C57,"")</f>
        <v>5.10</v>
      </c>
      <c r="D57" s="154" t="str">
        <f>IF('Orçamento-base'!G57&gt;0,'Orçamento-base'!G57,"")</f>
        <v>MURO DE CONTENÇÃO - ESTRUTURA</v>
      </c>
      <c r="E57" s="182">
        <f>IF('Orçamento-base'!H57&gt;0,'Orçamento-base'!H57,"")</f>
        <v>1</v>
      </c>
      <c r="F57" s="154" t="str">
        <f>IF('Orçamento-base'!I57&gt;0,'Orçamento-base'!I57,"")</f>
        <v>un</v>
      </c>
      <c r="G57" s="172"/>
      <c r="H57" s="154" t="str">
        <f t="shared" si="0"/>
        <v/>
      </c>
      <c r="I57" s="146"/>
      <c r="J57" s="146"/>
      <c r="K57" s="71"/>
    </row>
    <row r="58" spans="1:11" x14ac:dyDescent="0.25">
      <c r="A58" s="160">
        <f>IF('Orçamento-base'!A58&gt;0,'Orçamento-base'!A58,"")</f>
        <v>1</v>
      </c>
      <c r="B58" s="160">
        <f>'Orçamento-base'!B58</f>
        <v>47</v>
      </c>
      <c r="C58" s="160" t="str">
        <f>IF('Orçamento-base'!C58&gt;0,'Orçamento-base'!C58,"")</f>
        <v>5.11</v>
      </c>
      <c r="D58" s="154" t="str">
        <f>IF('Orçamento-base'!G58&gt;0,'Orçamento-base'!G58,"")</f>
        <v>DESMOBILIZAÇÃO DE PERFURATRIZ E RETROESCAVADEIRA</v>
      </c>
      <c r="E58" s="182">
        <f>IF('Orçamento-base'!H58&gt;0,'Orçamento-base'!H58,"")</f>
        <v>1</v>
      </c>
      <c r="F58" s="154" t="str">
        <f>IF('Orçamento-base'!I58&gt;0,'Orçamento-base'!I58,"")</f>
        <v>un</v>
      </c>
      <c r="G58" s="172"/>
      <c r="H58" s="154" t="str">
        <f t="shared" si="0"/>
        <v/>
      </c>
      <c r="I58" s="146"/>
      <c r="J58" s="146"/>
      <c r="K58" s="71"/>
    </row>
    <row r="59" spans="1:11" x14ac:dyDescent="0.25">
      <c r="A59" s="160">
        <f>IF('Orçamento-base'!A59&gt;0,'Orçamento-base'!A59,"")</f>
        <v>1</v>
      </c>
      <c r="B59" s="160">
        <f>'Orçamento-base'!B59</f>
        <v>48</v>
      </c>
      <c r="C59" s="160" t="str">
        <f>IF('Orçamento-base'!C59&gt;0,'Orçamento-base'!C59,"")</f>
        <v>7.1</v>
      </c>
      <c r="D59" s="154" t="str">
        <f>IF('Orçamento-base'!G59&gt;0,'Orçamento-base'!G59,"")</f>
        <v>PLACA EM ACRÍLICO BRANCO (E=3MM) COM APLICAÇÃO DE TEXTOS E PICTOGRAMAS EM VINIL ADESIVO RECORTE NAS CORES ESPECIFICADAS NO ITEM 1 DO MEMORIAL DESCRITIVO. PLACA FIXADA NA PORTA COM FITA DUPLA-FACE VHB 3M COM O EIXO CENTRAL A 1,5m DO PISO. TAMANHO: 20X40cm.</v>
      </c>
      <c r="E59" s="182">
        <f>IF('Orçamento-base'!H59&gt;0,'Orçamento-base'!H59,"")</f>
        <v>75</v>
      </c>
      <c r="F59" s="154" t="str">
        <f>IF('Orçamento-base'!I59&gt;0,'Orçamento-base'!I59,"")</f>
        <v>un</v>
      </c>
      <c r="G59" s="172"/>
      <c r="H59" s="154" t="str">
        <f t="shared" si="0"/>
        <v/>
      </c>
      <c r="I59" s="146"/>
      <c r="J59" s="146"/>
      <c r="K59" s="71"/>
    </row>
    <row r="60" spans="1:11" x14ac:dyDescent="0.25">
      <c r="A60" s="160">
        <f>IF('Orçamento-base'!A60&gt;0,'Orçamento-base'!A60,"")</f>
        <v>1</v>
      </c>
      <c r="B60" s="160">
        <f>'Orçamento-base'!B60</f>
        <v>49</v>
      </c>
      <c r="C60" s="160" t="str">
        <f>IF('Orçamento-base'!C60&gt;0,'Orçamento-base'!C60,"")</f>
        <v>7.2</v>
      </c>
      <c r="D60" s="154" t="str">
        <f>IF('Orçamento-base'!G60&gt;0,'Orçamento-base'!G60,"")</f>
        <v>PLACA EM ACRÍLICO BRANCO (E=3MM) COM APLICAÇÃO DE TEXTOS E PICTOGRAMAS EM VINIL ADESIVO RECORTE NAS CORES ESPECIFICADAS NO ITEM 1 DO MEMORIAL DESCRITIVO. PLACA FIXADA NA PORTA COM FITA DUPLA-FACE VHB 3M COM O EIXO CENTRAL A 1,5m DO PISO. TAMANHO: 30X30cm.</v>
      </c>
      <c r="E60" s="182">
        <f>IF('Orçamento-base'!H60&gt;0,'Orçamento-base'!H60,"")</f>
        <v>5</v>
      </c>
      <c r="F60" s="154" t="str">
        <f>IF('Orçamento-base'!I60&gt;0,'Orçamento-base'!I60,"")</f>
        <v>un</v>
      </c>
      <c r="G60" s="172"/>
      <c r="H60" s="154" t="str">
        <f t="shared" si="0"/>
        <v/>
      </c>
      <c r="I60" s="146"/>
      <c r="J60" s="146"/>
      <c r="K60" s="71"/>
    </row>
    <row r="61" spans="1:11" x14ac:dyDescent="0.25">
      <c r="A61" s="160">
        <f>IF('Orçamento-base'!A61&gt;0,'Orçamento-base'!A61,"")</f>
        <v>1</v>
      </c>
      <c r="B61" s="160">
        <f>'Orçamento-base'!B61</f>
        <v>50</v>
      </c>
      <c r="C61" s="160" t="str">
        <f>IF('Orçamento-base'!C61&gt;0,'Orçamento-base'!C61,"")</f>
        <v>7.3</v>
      </c>
      <c r="D61" s="154" t="str">
        <f>IF('Orçamento-base'!G61&gt;0,'Orçamento-base'!G61,"")</f>
        <v>PLACA EM ACRÍLICO BRANCO (E=3MM) COM APLICAÇÃO DE TEXTOS E PICTOGRAMAS EM VINIL ADESIVO RECORTE NAS CORES ESPECIFICADAS NO ITEM 1 DO MEMORIAL DESCRITIVO. PLACA FIXADA NO TETO. TAMANHO: 100X20cm.</v>
      </c>
      <c r="E61" s="182">
        <f>IF('Orçamento-base'!H61&gt;0,'Orçamento-base'!H61,"")</f>
        <v>4</v>
      </c>
      <c r="F61" s="154" t="str">
        <f>IF('Orçamento-base'!I61&gt;0,'Orçamento-base'!I61,"")</f>
        <v>un</v>
      </c>
      <c r="G61" s="172"/>
      <c r="H61" s="154" t="str">
        <f t="shared" si="0"/>
        <v/>
      </c>
      <c r="I61" s="146"/>
      <c r="J61" s="146"/>
      <c r="K61" s="71"/>
    </row>
    <row r="62" spans="1:11" x14ac:dyDescent="0.25">
      <c r="A62" s="160">
        <f>IF('Orçamento-base'!A62&gt;0,'Orçamento-base'!A62,"")</f>
        <v>1</v>
      </c>
      <c r="B62" s="160">
        <f>'Orçamento-base'!B62</f>
        <v>51</v>
      </c>
      <c r="C62" s="160" t="str">
        <f>IF('Orçamento-base'!C62&gt;0,'Orçamento-base'!C62,"")</f>
        <v>7.4</v>
      </c>
      <c r="D62" s="154" t="str">
        <f>IF('Orçamento-base'!G62&gt;0,'Orçamento-base'!G62,"")</f>
        <v>PLACA EM ACRÍLICO BRANCO (E=3MM) COM APLICAÇÃO DE TEXTOS E PICTOGRAMAS EM VINIL ADESIVO RECORTE NAS CORES ESPECIFICADAS NO ITEM 1 DO MEMORIAL DESCRITIVO. PLACA FIXADA NO TETO. TAMANHO: 100X40cm.</v>
      </c>
      <c r="E62" s="182">
        <f>IF('Orçamento-base'!H62&gt;0,'Orçamento-base'!H62,"")</f>
        <v>7</v>
      </c>
      <c r="F62" s="154" t="str">
        <f>IF('Orçamento-base'!I62&gt;0,'Orçamento-base'!I62,"")</f>
        <v>un</v>
      </c>
      <c r="G62" s="172"/>
      <c r="H62" s="154" t="str">
        <f t="shared" si="0"/>
        <v/>
      </c>
      <c r="I62" s="146"/>
      <c r="J62" s="146"/>
      <c r="K62" s="71"/>
    </row>
    <row r="63" spans="1:11" x14ac:dyDescent="0.25">
      <c r="A63" s="160">
        <f>IF('Orçamento-base'!A63&gt;0,'Orçamento-base'!A63,"")</f>
        <v>1</v>
      </c>
      <c r="B63" s="160">
        <f>'Orçamento-base'!B63</f>
        <v>52</v>
      </c>
      <c r="C63" s="160" t="str">
        <f>IF('Orçamento-base'!C63&gt;0,'Orçamento-base'!C63,"")</f>
        <v>7.5</v>
      </c>
      <c r="D63" s="154" t="str">
        <f>IF('Orçamento-base'!G63&gt;0,'Orçamento-base'!G63,"")</f>
        <v>PLACA EM ACRÍLICO BRANCO (E=3MM) COM APLICAÇÃO DE TEXTOS E PICTOGRAMAS EM VINIL ADESIVO RECORTE NAS CORES ESPECIFICADAS NO ITEM 1 DO MEMORIAL DESCRITIVO. PLACA FIXADA NA PAREDE. TAMANHO: 100X75cm</v>
      </c>
      <c r="E63" s="182">
        <f>IF('Orçamento-base'!H63&gt;0,'Orçamento-base'!H63,"")</f>
        <v>5</v>
      </c>
      <c r="F63" s="154" t="str">
        <f>IF('Orçamento-base'!I63&gt;0,'Orçamento-base'!I63,"")</f>
        <v>un</v>
      </c>
      <c r="G63" s="172"/>
      <c r="H63" s="154" t="str">
        <f t="shared" si="0"/>
        <v/>
      </c>
      <c r="I63" s="146"/>
      <c r="J63" s="146"/>
      <c r="K63" s="71"/>
    </row>
    <row r="64" spans="1:11" x14ac:dyDescent="0.25">
      <c r="A64" s="160">
        <f>IF('Orçamento-base'!A64&gt;0,'Orçamento-base'!A64,"")</f>
        <v>1</v>
      </c>
      <c r="B64" s="160">
        <f>'Orçamento-base'!B64</f>
        <v>53</v>
      </c>
      <c r="C64" s="160" t="str">
        <f>IF('Orçamento-base'!C64&gt;0,'Orçamento-base'!C64,"")</f>
        <v>7.6</v>
      </c>
      <c r="D64" s="154" t="str">
        <f>IF('Orçamento-base'!G64&gt;0,'Orçamento-base'!G64,"")</f>
        <v>TERMINAL DE AUTOATENDIMENTO PARA RETIRADA DE SENHAS COM TABLET.</v>
      </c>
      <c r="E64" s="182">
        <f>IF('Orçamento-base'!H64&gt;0,'Orçamento-base'!H64,"")</f>
        <v>2</v>
      </c>
      <c r="F64" s="154" t="str">
        <f>IF('Orçamento-base'!I64&gt;0,'Orçamento-base'!I64,"")</f>
        <v>un</v>
      </c>
      <c r="G64" s="172"/>
      <c r="H64" s="154" t="str">
        <f t="shared" si="0"/>
        <v/>
      </c>
      <c r="I64" s="146"/>
      <c r="J64" s="146"/>
      <c r="K64" s="71"/>
    </row>
    <row r="65" spans="1:11" x14ac:dyDescent="0.25">
      <c r="A65" s="160">
        <f>IF('Orçamento-base'!A65&gt;0,'Orçamento-base'!A65,"")</f>
        <v>1</v>
      </c>
      <c r="B65" s="160">
        <f>'Orçamento-base'!B65</f>
        <v>54</v>
      </c>
      <c r="C65" s="160" t="str">
        <f>IF('Orçamento-base'!C65&gt;0,'Orçamento-base'!C65,"")</f>
        <v>7.7</v>
      </c>
      <c r="D65" s="154" t="str">
        <f>IF('Orçamento-base'!G65&gt;0,'Orçamento-base'!G65,"")</f>
        <v>TOTEM EM ACM COM APLICAÇÃO DE TEXTOS E SÍMBOLOS EM LETRA CAIXA EM CHAPA GALVANIZADA COM PINTURA AUTOMOTIVA NA COR BRANCA. MEDIDAS: 155 X 60 X 12cm E APLIQUE SALIENTE NA DIMENSÃO DE: 110 X 46cm.</v>
      </c>
      <c r="E65" s="182">
        <f>IF('Orçamento-base'!H65&gt;0,'Orçamento-base'!H65,"")</f>
        <v>2</v>
      </c>
      <c r="F65" s="154" t="str">
        <f>IF('Orçamento-base'!I65&gt;0,'Orçamento-base'!I65,"")</f>
        <v>un</v>
      </c>
      <c r="G65" s="172"/>
      <c r="H65" s="154" t="str">
        <f t="shared" si="0"/>
        <v/>
      </c>
      <c r="I65" s="146"/>
      <c r="J65" s="146"/>
      <c r="K65" s="71"/>
    </row>
    <row r="66" spans="1:11" x14ac:dyDescent="0.25">
      <c r="A66" s="160">
        <f>IF('Orçamento-base'!A66&gt;0,'Orçamento-base'!A66,"")</f>
        <v>1</v>
      </c>
      <c r="B66" s="160">
        <f>'Orçamento-base'!B66</f>
        <v>55</v>
      </c>
      <c r="C66" s="160" t="str">
        <f>IF('Orçamento-base'!C66&gt;0,'Orçamento-base'!C66,"")</f>
        <v>8.2</v>
      </c>
      <c r="D66" s="154" t="str">
        <f>IF('Orçamento-base'!G66&gt;0,'Orçamento-base'!G66,"")</f>
        <v>ALVENARIA DE VEDAÇÃO DE BLOCOS CERÂMICOS FURADOS NA VERTICAL DE 19X19X39 cm (ESPESSURA 19 CM) E ARGAMASSA DE ASSENTAMENTO COM PREPARO EM BETONEIRA. AF_12/2021</v>
      </c>
      <c r="E66" s="182">
        <f>IF('Orçamento-base'!H66&gt;0,'Orçamento-base'!H66,"")</f>
        <v>1750</v>
      </c>
      <c r="F66" s="154" t="str">
        <f>IF('Orçamento-base'!I66&gt;0,'Orçamento-base'!I66,"")</f>
        <v>m2</v>
      </c>
      <c r="G66" s="172"/>
      <c r="H66" s="154" t="str">
        <f t="shared" si="0"/>
        <v/>
      </c>
      <c r="I66" s="146"/>
      <c r="J66" s="146"/>
      <c r="K66" s="71"/>
    </row>
    <row r="67" spans="1:11" x14ac:dyDescent="0.25">
      <c r="A67" s="160">
        <f>IF('Orçamento-base'!A67&gt;0,'Orçamento-base'!A67,"")</f>
        <v>1</v>
      </c>
      <c r="B67" s="160">
        <f>'Orçamento-base'!B67</f>
        <v>56</v>
      </c>
      <c r="C67" s="160" t="str">
        <f>IF('Orçamento-base'!C67&gt;0,'Orçamento-base'!C67,"")</f>
        <v>8.3</v>
      </c>
      <c r="D67" s="154" t="str">
        <f>IF('Orçamento-base'!G67&gt;0,'Orçamento-base'!G67,"")</f>
        <v>PAREDE COM SISTEMA EM CHAPAS DE GESSO PARA DRYWALL, USO INTERNO, COM DUAS FACES SIMPLES E ESTRUTURA METÁLICA COM GUIAS SIMPLES PARA PAREDES COM ÁREA LÍQUIDA MENOR QUE 6 m2, COM VÃOS. AF_07/2023_PS</v>
      </c>
      <c r="E67" s="182">
        <f>IF('Orçamento-base'!H67&gt;0,'Orçamento-base'!H67,"")</f>
        <v>1721.3</v>
      </c>
      <c r="F67" s="154" t="str">
        <f>IF('Orçamento-base'!I67&gt;0,'Orçamento-base'!I67,"")</f>
        <v>m2</v>
      </c>
      <c r="G67" s="172"/>
      <c r="H67" s="154" t="str">
        <f t="shared" si="0"/>
        <v/>
      </c>
      <c r="I67" s="146"/>
      <c r="J67" s="146"/>
      <c r="K67" s="71"/>
    </row>
    <row r="68" spans="1:11" x14ac:dyDescent="0.25">
      <c r="A68" s="160">
        <f>IF('Orçamento-base'!A68&gt;0,'Orçamento-base'!A68,"")</f>
        <v>1</v>
      </c>
      <c r="B68" s="160">
        <f>'Orçamento-base'!B68</f>
        <v>57</v>
      </c>
      <c r="C68" s="160" t="str">
        <f>IF('Orçamento-base'!C68&gt;0,'Orçamento-base'!C68,"")</f>
        <v>8.4</v>
      </c>
      <c r="D68" s="154" t="str">
        <f>IF('Orçamento-base'!G68&gt;0,'Orçamento-base'!G68,"")</f>
        <v>PAREDE DE GESSO ACARTONADO - DRY-WALL D95/70/60 - CHAPA 1RU /1RU ESP. 12,5MM, INSTALADO SISTEMA LAFARGE GYPSUM OU SIMILAR</v>
      </c>
      <c r="E68" s="182">
        <f>IF('Orçamento-base'!H68&gt;0,'Orçamento-base'!H68,"")</f>
        <v>1147.5</v>
      </c>
      <c r="F68" s="154" t="str">
        <f>IF('Orçamento-base'!I68&gt;0,'Orçamento-base'!I68,"")</f>
        <v>m2</v>
      </c>
      <c r="G68" s="172"/>
      <c r="H68" s="154" t="str">
        <f t="shared" si="0"/>
        <v/>
      </c>
      <c r="I68" s="146"/>
      <c r="J68" s="146"/>
      <c r="K68" s="71"/>
    </row>
    <row r="69" spans="1:11" x14ac:dyDescent="0.25">
      <c r="A69" s="160">
        <f>IF('Orçamento-base'!A69&gt;0,'Orçamento-base'!A69,"")</f>
        <v>1</v>
      </c>
      <c r="B69" s="160">
        <f>'Orçamento-base'!B69</f>
        <v>58</v>
      </c>
      <c r="C69" s="160" t="str">
        <f>IF('Orçamento-base'!C69&gt;0,'Orçamento-base'!C69,"")</f>
        <v>8.5</v>
      </c>
      <c r="D69" s="154" t="str">
        <f>IF('Orçamento-base'!G69&gt;0,'Orçamento-base'!G69,"")</f>
        <v>INSTALAÇÃO DE REFORÇO METÁLICO EM PAREDE DRYWALL. AF_07/2023</v>
      </c>
      <c r="E69" s="182">
        <f>IF('Orçamento-base'!H69&gt;0,'Orçamento-base'!H69,"")</f>
        <v>125.99999999999999</v>
      </c>
      <c r="F69" s="154" t="str">
        <f>IF('Orçamento-base'!I69&gt;0,'Orçamento-base'!I69,"")</f>
        <v>m</v>
      </c>
      <c r="G69" s="172"/>
      <c r="H69" s="154" t="str">
        <f t="shared" si="0"/>
        <v/>
      </c>
      <c r="I69" s="146"/>
      <c r="J69" s="146"/>
      <c r="K69" s="71"/>
    </row>
    <row r="70" spans="1:11" x14ac:dyDescent="0.25">
      <c r="A70" s="160">
        <f>IF('Orçamento-base'!A70&gt;0,'Orçamento-base'!A70,"")</f>
        <v>1</v>
      </c>
      <c r="B70" s="160">
        <f>'Orçamento-base'!B70</f>
        <v>59</v>
      </c>
      <c r="C70" s="160" t="str">
        <f>IF('Orçamento-base'!C70&gt;0,'Orçamento-base'!C70,"")</f>
        <v>8.6</v>
      </c>
      <c r="D70" s="154" t="str">
        <f>IF('Orçamento-base'!G70&gt;0,'Orçamento-base'!G70,"")</f>
        <v>INSTALAÇÃO DE REFORÇO DE MADEIRA EM PAREDE DRYWALL. AF_07/2023</v>
      </c>
      <c r="E70" s="182">
        <f>IF('Orçamento-base'!H70&gt;0,'Orçamento-base'!H70,"")</f>
        <v>140</v>
      </c>
      <c r="F70" s="154" t="str">
        <f>IF('Orçamento-base'!I70&gt;0,'Orçamento-base'!I70,"")</f>
        <v>m</v>
      </c>
      <c r="G70" s="172"/>
      <c r="H70" s="154" t="str">
        <f t="shared" si="0"/>
        <v/>
      </c>
      <c r="I70" s="146"/>
      <c r="J70" s="146"/>
      <c r="K70" s="71"/>
    </row>
    <row r="71" spans="1:11" x14ac:dyDescent="0.25">
      <c r="A71" s="160">
        <f>IF('Orçamento-base'!A71&gt;0,'Orçamento-base'!A71,"")</f>
        <v>1</v>
      </c>
      <c r="B71" s="160">
        <f>'Orçamento-base'!B71</f>
        <v>60</v>
      </c>
      <c r="C71" s="160" t="str">
        <f>IF('Orçamento-base'!C71&gt;0,'Orçamento-base'!C71,"")</f>
        <v>8.8</v>
      </c>
      <c r="D71" s="154" t="str">
        <f>IF('Orçamento-base'!G71&gt;0,'Orçamento-base'!G71,"")</f>
        <v>IMPERMEABILIZAÇÃO DE SUPERFÍCIE COM ARGAMASSA POLIMÉRICA / MEMBRANA ACRÍLICA, 4 DEMÃOS, REFORÇADA COM VÉU DE POLIÉSTER (MAV). AF_09/2023</v>
      </c>
      <c r="E71" s="182">
        <f>IF('Orçamento-base'!H71&gt;0,'Orçamento-base'!H71,"")</f>
        <v>27.6</v>
      </c>
      <c r="F71" s="154" t="str">
        <f>IF('Orçamento-base'!I71&gt;0,'Orçamento-base'!I71,"")</f>
        <v>m2</v>
      </c>
      <c r="G71" s="172"/>
      <c r="H71" s="154" t="str">
        <f t="shared" si="0"/>
        <v/>
      </c>
      <c r="I71" s="146"/>
      <c r="J71" s="146"/>
      <c r="K71" s="71"/>
    </row>
    <row r="72" spans="1:11" x14ac:dyDescent="0.25">
      <c r="A72" s="160">
        <f>IF('Orçamento-base'!A72&gt;0,'Orçamento-base'!A72,"")</f>
        <v>1</v>
      </c>
      <c r="B72" s="160">
        <f>'Orçamento-base'!B72</f>
        <v>61</v>
      </c>
      <c r="C72" s="160" t="str">
        <f>IF('Orçamento-base'!C72&gt;0,'Orçamento-base'!C72,"")</f>
        <v>8.9</v>
      </c>
      <c r="D72" s="154" t="str">
        <f>IF('Orçamento-base'!G72&gt;0,'Orçamento-base'!G72,"")</f>
        <v>IMPERMEABILIZAÇÃO DE SUPERFÍCIE COM ARGAMASSA DE CIMENTO E AREIA, COM ADITIVO IMPERMEABILIZANTE, E = 1,5cm. AF_09/2023</v>
      </c>
      <c r="E72" s="182">
        <f>IF('Orçamento-base'!H72&gt;0,'Orçamento-base'!H72,"")</f>
        <v>376</v>
      </c>
      <c r="F72" s="154" t="str">
        <f>IF('Orçamento-base'!I72&gt;0,'Orçamento-base'!I72,"")</f>
        <v>m2</v>
      </c>
      <c r="G72" s="172"/>
      <c r="H72" s="154" t="str">
        <f t="shared" si="0"/>
        <v/>
      </c>
      <c r="I72" s="146"/>
      <c r="J72" s="146"/>
      <c r="K72" s="71"/>
    </row>
    <row r="73" spans="1:11" x14ac:dyDescent="0.25">
      <c r="A73" s="160">
        <f>IF('Orçamento-base'!A73&gt;0,'Orçamento-base'!A73,"")</f>
        <v>1</v>
      </c>
      <c r="B73" s="160">
        <f>'Orçamento-base'!B73</f>
        <v>62</v>
      </c>
      <c r="C73" s="160" t="str">
        <f>IF('Orçamento-base'!C73&gt;0,'Orçamento-base'!C73,"")</f>
        <v>8.10</v>
      </c>
      <c r="D73" s="154" t="str">
        <f>IF('Orçamento-base'!G73&gt;0,'Orçamento-base'!G73,"")</f>
        <v>JUNTA DE DILATAÇÃO BORRACHA TERMOPLÁSTICA ELÁSTICA (PVC) P/ CONCRETO, PERFIS DE ALUMÍNIO ESTRUTURADO</v>
      </c>
      <c r="E73" s="182">
        <f>IF('Orçamento-base'!H73&gt;0,'Orçamento-base'!H73,"")</f>
        <v>74</v>
      </c>
      <c r="F73" s="154" t="str">
        <f>IF('Orçamento-base'!I73&gt;0,'Orçamento-base'!I73,"")</f>
        <v>m</v>
      </c>
      <c r="G73" s="172"/>
      <c r="H73" s="154" t="str">
        <f t="shared" si="0"/>
        <v/>
      </c>
      <c r="I73" s="146"/>
      <c r="J73" s="146"/>
      <c r="K73" s="71"/>
    </row>
    <row r="74" spans="1:11" x14ac:dyDescent="0.25">
      <c r="A74" s="160">
        <f>IF('Orçamento-base'!A74&gt;0,'Orçamento-base'!A74,"")</f>
        <v>1</v>
      </c>
      <c r="B74" s="160">
        <f>'Orçamento-base'!B74</f>
        <v>63</v>
      </c>
      <c r="C74" s="160" t="str">
        <f>IF('Orçamento-base'!C74&gt;0,'Orçamento-base'!C74,"")</f>
        <v>9.1</v>
      </c>
      <c r="D74" s="154" t="str">
        <f>IF('Orçamento-base'!G74&gt;0,'Orçamento-base'!G74,"")</f>
        <v>CHAPISCO APLICADO EM ALVENARIAS E ESTRUTURAS DE CONCRETO INTERNAS, COM COLHER DE PEDREIRO.  ARGAMASSA TRAÇO 1:3 COM PREPARO EM BETONEIRA 400L. AF_06/2014</v>
      </c>
      <c r="E74" s="182">
        <f>IF('Orçamento-base'!H74&gt;0,'Orçamento-base'!H74,"")</f>
        <v>3500</v>
      </c>
      <c r="F74" s="154" t="str">
        <f>IF('Orçamento-base'!I74&gt;0,'Orçamento-base'!I74,"")</f>
        <v>m2</v>
      </c>
      <c r="G74" s="172"/>
      <c r="H74" s="154" t="str">
        <f t="shared" si="0"/>
        <v/>
      </c>
      <c r="I74" s="146"/>
      <c r="J74" s="146"/>
      <c r="K74" s="71"/>
    </row>
    <row r="75" spans="1:11" x14ac:dyDescent="0.25">
      <c r="A75" s="160">
        <f>IF('Orçamento-base'!A75&gt;0,'Orçamento-base'!A75,"")</f>
        <v>1</v>
      </c>
      <c r="B75" s="160">
        <f>'Orçamento-base'!B75</f>
        <v>64</v>
      </c>
      <c r="C75" s="160" t="str">
        <f>IF('Orçamento-base'!C75&gt;0,'Orçamento-base'!C75,"")</f>
        <v>9.2</v>
      </c>
      <c r="D75" s="154" t="str">
        <f>IF('Orçamento-base'!G75&gt;0,'Orçamento-base'!G75,"")</f>
        <v>MASSA ÚNICA, PARA RECEBIMENTO DE PINTURA, EM ARGAMASSA TRAÇO 1:2:8, PREPARO MECÂNICO COM BETONEIRA 400L, APLICADA MANUALMENTE EM FACES INTERNAS DE PAREDES, ESPESSURA DE 20MM, COM EXECUÇÃO DE TALISCAS. AF_06/2014</v>
      </c>
      <c r="E75" s="182">
        <f>IF('Orçamento-base'!H75&gt;0,'Orçamento-base'!H75,"")</f>
        <v>3500</v>
      </c>
      <c r="F75" s="154" t="str">
        <f>IF('Orçamento-base'!I75&gt;0,'Orçamento-base'!I75,"")</f>
        <v>m2</v>
      </c>
      <c r="G75" s="172"/>
      <c r="H75" s="154" t="str">
        <f t="shared" si="0"/>
        <v/>
      </c>
      <c r="I75" s="146"/>
      <c r="J75" s="146"/>
      <c r="K75" s="71"/>
    </row>
    <row r="76" spans="1:11" x14ac:dyDescent="0.25">
      <c r="A76" s="160">
        <f>IF('Orçamento-base'!A76&gt;0,'Orçamento-base'!A76,"")</f>
        <v>1</v>
      </c>
      <c r="B76" s="160">
        <f>'Orçamento-base'!B76</f>
        <v>65</v>
      </c>
      <c r="C76" s="160" t="str">
        <f>IF('Orçamento-base'!C76&gt;0,'Orçamento-base'!C76,"")</f>
        <v>9.3</v>
      </c>
      <c r="D76" s="154" t="str">
        <f>IF('Orçamento-base'!G76&gt;0,'Orçamento-base'!G76,"")</f>
        <v>PEDRA SÃO TOMÉ</v>
      </c>
      <c r="E76" s="182">
        <f>IF('Orçamento-base'!H76&gt;0,'Orçamento-base'!H76,"")</f>
        <v>30</v>
      </c>
      <c r="F76" s="154" t="str">
        <f>IF('Orçamento-base'!I76&gt;0,'Orçamento-base'!I76,"")</f>
        <v>m2</v>
      </c>
      <c r="G76" s="172"/>
      <c r="H76" s="154" t="str">
        <f t="shared" si="0"/>
        <v/>
      </c>
      <c r="I76" s="146"/>
      <c r="J76" s="146"/>
      <c r="K76" s="71"/>
    </row>
    <row r="77" spans="1:11" x14ac:dyDescent="0.25">
      <c r="A77" s="160">
        <f>IF('Orçamento-base'!A77&gt;0,'Orçamento-base'!A77,"")</f>
        <v>1</v>
      </c>
      <c r="B77" s="160">
        <f>'Orçamento-base'!B77</f>
        <v>66</v>
      </c>
      <c r="C77" s="160" t="str">
        <f>IF('Orçamento-base'!C77&gt;0,'Orçamento-base'!C77,"")</f>
        <v>9.4</v>
      </c>
      <c r="D77" s="154" t="str">
        <f>IF('Orçamento-base'!G77&gt;0,'Orçamento-base'!G77,"")</f>
        <v>REVESTIMENTO CERÂMICO PARA PAREDES INTERNAS COM PLACAS TIPO ESMALTADA EXTRA DE DIMENSÕES 60X60 CM APLICADAS A MEIA ALTURA DAS PAREDES. AF_02/2023_PE</v>
      </c>
      <c r="E77" s="182">
        <f>IF('Orçamento-base'!H77&gt;0,'Orçamento-base'!H77,"")</f>
        <v>384</v>
      </c>
      <c r="F77" s="154" t="str">
        <f>IF('Orçamento-base'!I77&gt;0,'Orçamento-base'!I77,"")</f>
        <v>m2</v>
      </c>
      <c r="G77" s="172"/>
      <c r="H77" s="154" t="str">
        <f t="shared" si="0"/>
        <v/>
      </c>
      <c r="I77" s="146"/>
      <c r="J77" s="146"/>
      <c r="K77" s="71"/>
    </row>
    <row r="78" spans="1:11" x14ac:dyDescent="0.25">
      <c r="A78" s="160">
        <f>IF('Orçamento-base'!A78&gt;0,'Orçamento-base'!A78,"")</f>
        <v>1</v>
      </c>
      <c r="B78" s="160">
        <f>'Orçamento-base'!B78</f>
        <v>67</v>
      </c>
      <c r="C78" s="160" t="str">
        <f>IF('Orçamento-base'!C78&gt;0,'Orçamento-base'!C78,"")</f>
        <v>9.5</v>
      </c>
      <c r="D78" s="154" t="str">
        <f>IF('Orçamento-base'!G78&gt;0,'Orçamento-base'!G78,"")</f>
        <v>REVESTIMENTO CERÂMICO PARA PAREDES INTERNAS COM PLACAS TIPO ESMALTADA EXTRA DE DIMENSÕES 60X60 CM APLICADAS NA ALTURA INTEIRA DAS PAREDES. AF_02/2023_PE</v>
      </c>
      <c r="E78" s="182">
        <f>IF('Orçamento-base'!H78&gt;0,'Orçamento-base'!H78,"")</f>
        <v>108.57</v>
      </c>
      <c r="F78" s="154" t="str">
        <f>IF('Orçamento-base'!I78&gt;0,'Orçamento-base'!I78,"")</f>
        <v>m2</v>
      </c>
      <c r="G78" s="172"/>
      <c r="H78" s="154" t="str">
        <f t="shared" ref="H78:H141" si="1">IFERROR(IF(E78*G78&lt;&gt;0,ROUND(ROUND(E78,4)*ROUND(G78,4),2),""),"")</f>
        <v/>
      </c>
      <c r="I78" s="146"/>
      <c r="J78" s="146"/>
      <c r="K78" s="71"/>
    </row>
    <row r="79" spans="1:11" x14ac:dyDescent="0.25">
      <c r="A79" s="160">
        <f>IF('Orçamento-base'!A79&gt;0,'Orçamento-base'!A79,"")</f>
        <v>1</v>
      </c>
      <c r="B79" s="160">
        <f>'Orçamento-base'!B79</f>
        <v>68</v>
      </c>
      <c r="C79" s="160" t="str">
        <f>IF('Orçamento-base'!C79&gt;0,'Orçamento-base'!C79,"")</f>
        <v>9.6</v>
      </c>
      <c r="D79" s="154" t="str">
        <f>IF('Orçamento-base'!G79&gt;0,'Orçamento-base'!G79,"")</f>
        <v>FORRO EM PAINÉIS DE GESSO ACARTONADO, ESPESSURA DE 12,5mm, FIXO</v>
      </c>
      <c r="E79" s="182">
        <f>IF('Orçamento-base'!H79&gt;0,'Orçamento-base'!H79,"")</f>
        <v>1061.9100000000001</v>
      </c>
      <c r="F79" s="154" t="str">
        <f>IF('Orçamento-base'!I79&gt;0,'Orçamento-base'!I79,"")</f>
        <v>m2</v>
      </c>
      <c r="G79" s="172"/>
      <c r="H79" s="154" t="str">
        <f t="shared" si="1"/>
        <v/>
      </c>
      <c r="I79" s="146"/>
      <c r="J79" s="146"/>
      <c r="K79" s="71"/>
    </row>
    <row r="80" spans="1:11" x14ac:dyDescent="0.25">
      <c r="A80" s="160">
        <f>IF('Orçamento-base'!A80&gt;0,'Orçamento-base'!A80,"")</f>
        <v>1</v>
      </c>
      <c r="B80" s="160">
        <f>'Orçamento-base'!B80</f>
        <v>69</v>
      </c>
      <c r="C80" s="160" t="str">
        <f>IF('Orçamento-base'!C80&gt;0,'Orçamento-base'!C80,"")</f>
        <v>9.7</v>
      </c>
      <c r="D80" s="154" t="str">
        <f>IF('Orçamento-base'!G80&gt;0,'Orçamento-base'!G80,"")</f>
        <v>FORRO EM PAINÉIS DE GESSO ACARTONADO, ACABAMENTO LISO COM PELÍCULA EM PVC - REMOVÍVEL</v>
      </c>
      <c r="E80" s="182">
        <f>IF('Orçamento-base'!H80&gt;0,'Orçamento-base'!H80,"")</f>
        <v>210</v>
      </c>
      <c r="F80" s="154" t="str">
        <f>IF('Orçamento-base'!I80&gt;0,'Orçamento-base'!I80,"")</f>
        <v>m2</v>
      </c>
      <c r="G80" s="172"/>
      <c r="H80" s="154" t="str">
        <f t="shared" si="1"/>
        <v/>
      </c>
      <c r="I80" s="146"/>
      <c r="J80" s="146"/>
      <c r="K80" s="71"/>
    </row>
    <row r="81" spans="1:11" x14ac:dyDescent="0.25">
      <c r="A81" s="160">
        <f>IF('Orçamento-base'!A81&gt;0,'Orçamento-base'!A81,"")</f>
        <v>1</v>
      </c>
      <c r="B81" s="160">
        <f>'Orçamento-base'!B81</f>
        <v>70</v>
      </c>
      <c r="C81" s="160" t="str">
        <f>IF('Orçamento-base'!C81&gt;0,'Orçamento-base'!C81,"")</f>
        <v>9.8</v>
      </c>
      <c r="D81" s="154" t="str">
        <f>IF('Orçamento-base'!G81&gt;0,'Orçamento-base'!G81,"")</f>
        <v>REJUNTE EPOXI, QUALQUER COR</v>
      </c>
      <c r="E81" s="182">
        <f>IF('Orçamento-base'!H81&gt;0,'Orçamento-base'!H81,"")</f>
        <v>230.95799999999997</v>
      </c>
      <c r="F81" s="154" t="str">
        <f>IF('Orçamento-base'!I81&gt;0,'Orçamento-base'!I81,"")</f>
        <v>kg</v>
      </c>
      <c r="G81" s="172"/>
      <c r="H81" s="154" t="str">
        <f t="shared" si="1"/>
        <v/>
      </c>
      <c r="I81" s="146"/>
      <c r="J81" s="146"/>
      <c r="K81" s="71"/>
    </row>
    <row r="82" spans="1:11" x14ac:dyDescent="0.25">
      <c r="A82" s="160">
        <f>IF('Orçamento-base'!A82&gt;0,'Orçamento-base'!A82,"")</f>
        <v>1</v>
      </c>
      <c r="B82" s="160">
        <f>'Orçamento-base'!B82</f>
        <v>71</v>
      </c>
      <c r="C82" s="160" t="str">
        <f>IF('Orçamento-base'!C82&gt;0,'Orçamento-base'!C82,"")</f>
        <v>9.9</v>
      </c>
      <c r="D82" s="154" t="str">
        <f>IF('Orçamento-base'!G82&gt;0,'Orçamento-base'!G82,"")</f>
        <v>PERFIL TABICA GALVANIZADO, TIPO LISA, COM ACABAMENTO EM PINTURA, NA COR BRANCA, PARA FORRO EM CHAPA DE GESSO ACARTONADO, INCLUSIVE ACESSÓRIOS DE FIXAÇÃO</v>
      </c>
      <c r="E82" s="182">
        <f>IF('Orçamento-base'!H82&gt;0,'Orçamento-base'!H82,"")</f>
        <v>322.60550000000001</v>
      </c>
      <c r="F82" s="154" t="str">
        <f>IF('Orçamento-base'!I82&gt;0,'Orçamento-base'!I82,"")</f>
        <v>m</v>
      </c>
      <c r="G82" s="172"/>
      <c r="H82" s="154" t="str">
        <f t="shared" si="1"/>
        <v/>
      </c>
      <c r="I82" s="146"/>
      <c r="J82" s="146"/>
      <c r="K82" s="71"/>
    </row>
    <row r="83" spans="1:11" x14ac:dyDescent="0.25">
      <c r="A83" s="160">
        <f>IF('Orçamento-base'!A83&gt;0,'Orçamento-base'!A83,"")</f>
        <v>1</v>
      </c>
      <c r="B83" s="160">
        <f>'Orçamento-base'!B83</f>
        <v>72</v>
      </c>
      <c r="C83" s="160" t="str">
        <f>IF('Orçamento-base'!C83&gt;0,'Orçamento-base'!C83,"")</f>
        <v>9.11</v>
      </c>
      <c r="D83" s="154" t="str">
        <f>IF('Orçamento-base'!G83&gt;0,'Orçamento-base'!G83,"")</f>
        <v>REBOCO COM ARGAMASSA BARITADA</v>
      </c>
      <c r="E83" s="182">
        <f>IF('Orçamento-base'!H83&gt;0,'Orçamento-base'!H83,"")</f>
        <v>120</v>
      </c>
      <c r="F83" s="154" t="str">
        <f>IF('Orçamento-base'!I83&gt;0,'Orçamento-base'!I83,"")</f>
        <v>m2</v>
      </c>
      <c r="G83" s="172"/>
      <c r="H83" s="154" t="str">
        <f t="shared" si="1"/>
        <v/>
      </c>
      <c r="I83" s="146"/>
      <c r="J83" s="146"/>
      <c r="K83" s="71"/>
    </row>
    <row r="84" spans="1:11" x14ac:dyDescent="0.25">
      <c r="A84" s="160">
        <f>IF('Orçamento-base'!A84&gt;0,'Orçamento-base'!A84,"")</f>
        <v>1</v>
      </c>
      <c r="B84" s="160">
        <f>'Orçamento-base'!B84</f>
        <v>73</v>
      </c>
      <c r="C84" s="160" t="str">
        <f>IF('Orçamento-base'!C84&gt;0,'Orçamento-base'!C84,"")</f>
        <v>9.12</v>
      </c>
      <c r="D84" s="154" t="str">
        <f>IF('Orçamento-base'!G84&gt;0,'Orçamento-base'!G84,"")</f>
        <v>CANTONEIRA ADESIVA EM VINIL DE ALTO IMPACTO</v>
      </c>
      <c r="E84" s="182">
        <f>IF('Orçamento-base'!H84&gt;0,'Orçamento-base'!H84,"")</f>
        <v>140</v>
      </c>
      <c r="F84" s="154" t="str">
        <f>IF('Orçamento-base'!I84&gt;0,'Orçamento-base'!I84,"")</f>
        <v>m</v>
      </c>
      <c r="G84" s="172"/>
      <c r="H84" s="154" t="str">
        <f t="shared" si="1"/>
        <v/>
      </c>
      <c r="I84" s="146"/>
      <c r="J84" s="146"/>
      <c r="K84" s="71"/>
    </row>
    <row r="85" spans="1:11" x14ac:dyDescent="0.25">
      <c r="A85" s="160">
        <f>IF('Orçamento-base'!A85&gt;0,'Orçamento-base'!A85,"")</f>
        <v>1</v>
      </c>
      <c r="B85" s="160">
        <f>'Orçamento-base'!B85</f>
        <v>74</v>
      </c>
      <c r="C85" s="160" t="str">
        <f>IF('Orçamento-base'!C85&gt;0,'Orçamento-base'!C85,"")</f>
        <v>9.13</v>
      </c>
      <c r="D85" s="154" t="str">
        <f>IF('Orçamento-base'!G85&gt;0,'Orçamento-base'!G85,"")</f>
        <v>CORRIMÃO DUPLO CENTRAL EM TUBO DE FERRO GALVANIZADO 1 1/2", COM CHUMBADORES PARA FIXAÇÃO NO PISO</v>
      </c>
      <c r="E85" s="182">
        <f>IF('Orçamento-base'!H85&gt;0,'Orçamento-base'!H85,"")</f>
        <v>105</v>
      </c>
      <c r="F85" s="154" t="str">
        <f>IF('Orçamento-base'!I85&gt;0,'Orçamento-base'!I85,"")</f>
        <v>m</v>
      </c>
      <c r="G85" s="172"/>
      <c r="H85" s="154" t="str">
        <f t="shared" si="1"/>
        <v/>
      </c>
      <c r="I85" s="146"/>
      <c r="J85" s="146"/>
      <c r="K85" s="71"/>
    </row>
    <row r="86" spans="1:11" x14ac:dyDescent="0.25">
      <c r="A86" s="160">
        <f>IF('Orçamento-base'!A86&gt;0,'Orçamento-base'!A86,"")</f>
        <v>1</v>
      </c>
      <c r="B86" s="160">
        <f>'Orçamento-base'!B86</f>
        <v>75</v>
      </c>
      <c r="C86" s="160" t="str">
        <f>IF('Orçamento-base'!C86&gt;0,'Orçamento-base'!C86,"")</f>
        <v>9.15</v>
      </c>
      <c r="D86" s="154" t="str">
        <f>IF('Orçamento-base'!G86&gt;0,'Orçamento-base'!G86,"")</f>
        <v>EMASSAMENTO DE TETO C/ MASSA CORRIDA</v>
      </c>
      <c r="E86" s="182">
        <f>IF('Orçamento-base'!H86&gt;0,'Orçamento-base'!H86,"")</f>
        <v>1061</v>
      </c>
      <c r="F86" s="154" t="str">
        <f>IF('Orçamento-base'!I86&gt;0,'Orçamento-base'!I86,"")</f>
        <v>m2</v>
      </c>
      <c r="G86" s="172"/>
      <c r="H86" s="154" t="str">
        <f t="shared" si="1"/>
        <v/>
      </c>
      <c r="I86" s="146"/>
      <c r="J86" s="146"/>
      <c r="K86" s="71"/>
    </row>
    <row r="87" spans="1:11" x14ac:dyDescent="0.25">
      <c r="A87" s="160">
        <f>IF('Orçamento-base'!A87&gt;0,'Orçamento-base'!A87,"")</f>
        <v>1</v>
      </c>
      <c r="B87" s="160">
        <f>'Orçamento-base'!B87</f>
        <v>76</v>
      </c>
      <c r="C87" s="160" t="str">
        <f>IF('Orçamento-base'!C87&gt;0,'Orçamento-base'!C87,"")</f>
        <v>9.16</v>
      </c>
      <c r="D87" s="154" t="str">
        <f>IF('Orçamento-base'!G87&gt;0,'Orçamento-base'!G87,"")</f>
        <v>APLICAÇÃO DE FUNDO SELADOR ACRÍLICO EM PAREDES, UMA DEMÃO. AF_06/2014</v>
      </c>
      <c r="E87" s="182">
        <f>IF('Orçamento-base'!H87&gt;0,'Orçamento-base'!H87,"")</f>
        <v>4618.8</v>
      </c>
      <c r="F87" s="154" t="str">
        <f>IF('Orçamento-base'!I87&gt;0,'Orçamento-base'!I87,"")</f>
        <v>m2</v>
      </c>
      <c r="G87" s="172"/>
      <c r="H87" s="154" t="str">
        <f t="shared" si="1"/>
        <v/>
      </c>
      <c r="I87" s="146"/>
      <c r="J87" s="146"/>
      <c r="K87" s="71"/>
    </row>
    <row r="88" spans="1:11" x14ac:dyDescent="0.25">
      <c r="A88" s="160">
        <f>IF('Orçamento-base'!A88&gt;0,'Orçamento-base'!A88,"")</f>
        <v>1</v>
      </c>
      <c r="B88" s="160">
        <f>'Orçamento-base'!B88</f>
        <v>77</v>
      </c>
      <c r="C88" s="160" t="str">
        <f>IF('Orçamento-base'!C88&gt;0,'Orçamento-base'!C88,"")</f>
        <v>9.17</v>
      </c>
      <c r="D88" s="154" t="str">
        <f>IF('Orçamento-base'!G88&gt;0,'Orçamento-base'!G88,"")</f>
        <v>APLICAÇÃO DE FUNDO SELADOR ACRÍLICO EM TETO, UMA DEMÃO. AF_06/2014</v>
      </c>
      <c r="E88" s="182">
        <f>IF('Orçamento-base'!H88&gt;0,'Orçamento-base'!H88,"")</f>
        <v>1061</v>
      </c>
      <c r="F88" s="154" t="str">
        <f>IF('Orçamento-base'!I88&gt;0,'Orçamento-base'!I88,"")</f>
        <v>m2</v>
      </c>
      <c r="G88" s="172"/>
      <c r="H88" s="154" t="str">
        <f t="shared" si="1"/>
        <v/>
      </c>
      <c r="I88" s="146"/>
      <c r="J88" s="146"/>
      <c r="K88" s="71"/>
    </row>
    <row r="89" spans="1:11" x14ac:dyDescent="0.25">
      <c r="A89" s="160">
        <f>IF('Orçamento-base'!A89&gt;0,'Orçamento-base'!A89,"")</f>
        <v>1</v>
      </c>
      <c r="B89" s="160">
        <f>'Orçamento-base'!B89</f>
        <v>78</v>
      </c>
      <c r="C89" s="160" t="str">
        <f>IF('Orçamento-base'!C89&gt;0,'Orçamento-base'!C89,"")</f>
        <v>9.18</v>
      </c>
      <c r="D89" s="154" t="str">
        <f>IF('Orçamento-base'!G89&gt;0,'Orçamento-base'!G89,"")</f>
        <v>PINTURA EPÓXI EM PAREDE, DUAS (2) DEMÃOS, EXCLUSIVESELADOR ACRILICO E MASSA ACRÍLICA/CORRIA (PVA)</v>
      </c>
      <c r="E89" s="182">
        <f>IF('Orçamento-base'!H89&gt;0,'Orçamento-base'!H89,"")</f>
        <v>4618.8</v>
      </c>
      <c r="F89" s="154" t="str">
        <f>IF('Orçamento-base'!I89&gt;0,'Orçamento-base'!I89,"")</f>
        <v>m2</v>
      </c>
      <c r="G89" s="172"/>
      <c r="H89" s="154" t="str">
        <f t="shared" si="1"/>
        <v/>
      </c>
      <c r="I89" s="146"/>
      <c r="J89" s="146"/>
      <c r="K89" s="71"/>
    </row>
    <row r="90" spans="1:11" x14ac:dyDescent="0.25">
      <c r="A90" s="160">
        <f>IF('Orçamento-base'!A90&gt;0,'Orçamento-base'!A90,"")</f>
        <v>1</v>
      </c>
      <c r="B90" s="160">
        <f>'Orçamento-base'!B90</f>
        <v>79</v>
      </c>
      <c r="C90" s="160" t="str">
        <f>IF('Orçamento-base'!C90&gt;0,'Orçamento-base'!C90,"")</f>
        <v>9.19</v>
      </c>
      <c r="D90" s="154" t="str">
        <f>IF('Orçamento-base'!G90&gt;0,'Orçamento-base'!G90,"")</f>
        <v xml:space="preserve">PINTURA EPOXI 2 DEMAOS </v>
      </c>
      <c r="E90" s="182">
        <f>IF('Orçamento-base'!H90&gt;0,'Orçamento-base'!H90,"")</f>
        <v>1061</v>
      </c>
      <c r="F90" s="154" t="str">
        <f>IF('Orçamento-base'!I90&gt;0,'Orçamento-base'!I90,"")</f>
        <v>m2</v>
      </c>
      <c r="G90" s="172"/>
      <c r="H90" s="154" t="str">
        <f t="shared" si="1"/>
        <v/>
      </c>
      <c r="I90" s="146"/>
      <c r="J90" s="146"/>
      <c r="K90" s="71"/>
    </row>
    <row r="91" spans="1:11" x14ac:dyDescent="0.25">
      <c r="A91" s="160">
        <f>IF('Orçamento-base'!A91&gt;0,'Orçamento-base'!A91,"")</f>
        <v>1</v>
      </c>
      <c r="B91" s="160">
        <f>'Orçamento-base'!B91</f>
        <v>80</v>
      </c>
      <c r="C91" s="160" t="str">
        <f>IF('Orçamento-base'!C91&gt;0,'Orçamento-base'!C91,"")</f>
        <v>9.20</v>
      </c>
      <c r="D91" s="154" t="str">
        <f>IF('Orçamento-base'!G91&gt;0,'Orçamento-base'!G91,"")</f>
        <v>PINTURA ESMALTE ACETINADO DUAS DEMAOS</v>
      </c>
      <c r="E91" s="182">
        <f>IF('Orçamento-base'!H91&gt;0,'Orçamento-base'!H91,"")</f>
        <v>20</v>
      </c>
      <c r="F91" s="154" t="str">
        <f>IF('Orçamento-base'!I91&gt;0,'Orçamento-base'!I91,"")</f>
        <v>m2</v>
      </c>
      <c r="G91" s="172"/>
      <c r="H91" s="154" t="str">
        <f t="shared" si="1"/>
        <v/>
      </c>
      <c r="I91" s="146"/>
      <c r="J91" s="146"/>
      <c r="K91" s="71"/>
    </row>
    <row r="92" spans="1:11" x14ac:dyDescent="0.25">
      <c r="A92" s="160">
        <f>IF('Orçamento-base'!A92&gt;0,'Orçamento-base'!A92,"")</f>
        <v>1</v>
      </c>
      <c r="B92" s="160">
        <f>'Orçamento-base'!B92</f>
        <v>81</v>
      </c>
      <c r="C92" s="160" t="str">
        <f>IF('Orçamento-base'!C92&gt;0,'Orçamento-base'!C92,"")</f>
        <v>9.21</v>
      </c>
      <c r="D92" s="154" t="str">
        <f>IF('Orçamento-base'!G92&gt;0,'Orçamento-base'!G92,"")</f>
        <v>BATE MACA EM PVC TIPO CORRIMÃO (INCLUINDO CAPA, ESTRUTURA DE SUPORTE E FIXAÇÃO E ACABAMENTO)</v>
      </c>
      <c r="E92" s="182">
        <f>IF('Orçamento-base'!H92&gt;0,'Orçamento-base'!H92,"")</f>
        <v>160</v>
      </c>
      <c r="F92" s="154" t="str">
        <f>IF('Orçamento-base'!I92&gt;0,'Orçamento-base'!I92,"")</f>
        <v>m</v>
      </c>
      <c r="G92" s="172"/>
      <c r="H92" s="154" t="str">
        <f t="shared" si="1"/>
        <v/>
      </c>
      <c r="I92" s="146"/>
      <c r="J92" s="146"/>
      <c r="K92" s="71"/>
    </row>
    <row r="93" spans="1:11" x14ac:dyDescent="0.25">
      <c r="A93" s="160">
        <f>IF('Orçamento-base'!A93&gt;0,'Orçamento-base'!A93,"")</f>
        <v>1</v>
      </c>
      <c r="B93" s="160">
        <f>'Orçamento-base'!B93</f>
        <v>82</v>
      </c>
      <c r="C93" s="160" t="str">
        <f>IF('Orçamento-base'!C93&gt;0,'Orçamento-base'!C93,"")</f>
        <v>9.23</v>
      </c>
      <c r="D93" s="154" t="str">
        <f>IF('Orçamento-base'!G93&gt;0,'Orçamento-base'!G93,"")</f>
        <v>BATE-MACA OU PROTETOR DE PAREDE CURVO EM PVC, COM AMORTECIMENTO À IMPACTO, ALTURA DE 200mm</v>
      </c>
      <c r="E93" s="182">
        <f>IF('Orçamento-base'!H93&gt;0,'Orçamento-base'!H93,"")</f>
        <v>170</v>
      </c>
      <c r="F93" s="154" t="str">
        <f>IF('Orçamento-base'!I93&gt;0,'Orçamento-base'!I93,"")</f>
        <v>m</v>
      </c>
      <c r="G93" s="172"/>
      <c r="H93" s="154" t="str">
        <f t="shared" si="1"/>
        <v/>
      </c>
      <c r="I93" s="146"/>
      <c r="J93" s="146"/>
      <c r="K93" s="71"/>
    </row>
    <row r="94" spans="1:11" x14ac:dyDescent="0.25">
      <c r="A94" s="160">
        <f>IF('Orçamento-base'!A94&gt;0,'Orçamento-base'!A94,"")</f>
        <v>1</v>
      </c>
      <c r="B94" s="160">
        <f>'Orçamento-base'!B94</f>
        <v>83</v>
      </c>
      <c r="C94" s="160" t="str">
        <f>IF('Orçamento-base'!C94&gt;0,'Orçamento-base'!C94,"")</f>
        <v>10.1</v>
      </c>
      <c r="D94" s="154" t="str">
        <f>IF('Orçamento-base'!G94&gt;0,'Orçamento-base'!G94,"")</f>
        <v>REVESTIMENTO CERÂMICO PARA PISO COM PLACAS TIPO PORCELANATO DE DIMENSÕES 60X60 CM APLICADA EM AMBIENTES DE ÁREA MENOR QUE 5 M². AF_02/2023_PE</v>
      </c>
      <c r="E94" s="182">
        <f>IF('Orçamento-base'!H94&gt;0,'Orçamento-base'!H94,"")</f>
        <v>64</v>
      </c>
      <c r="F94" s="154" t="str">
        <f>IF('Orçamento-base'!I94&gt;0,'Orçamento-base'!I94,"")</f>
        <v>m2</v>
      </c>
      <c r="G94" s="172"/>
      <c r="H94" s="154" t="str">
        <f t="shared" si="1"/>
        <v/>
      </c>
      <c r="I94" s="146"/>
      <c r="J94" s="146"/>
      <c r="K94" s="71"/>
    </row>
    <row r="95" spans="1:11" x14ac:dyDescent="0.25">
      <c r="A95" s="160">
        <f>IF('Orçamento-base'!A95&gt;0,'Orçamento-base'!A95,"")</f>
        <v>1</v>
      </c>
      <c r="B95" s="160">
        <f>'Orçamento-base'!B95</f>
        <v>84</v>
      </c>
      <c r="C95" s="160" t="str">
        <f>IF('Orçamento-base'!C95&gt;0,'Orçamento-base'!C95,"")</f>
        <v>10.2</v>
      </c>
      <c r="D95" s="154" t="str">
        <f>IF('Orçamento-base'!G95&gt;0,'Orçamento-base'!G95,"")</f>
        <v>REVESTIMENTO CERÂMICO PARA PISO COM PLACAS TIPO PORCELANATO DE DIMENSÕES 60X60 CM APLICADA EM AMBIENTES DE ÁREA ENTRE 5 m² E 10 m². AF_06/2014</v>
      </c>
      <c r="E95" s="182">
        <f>IF('Orçamento-base'!H95&gt;0,'Orçamento-base'!H95,"")</f>
        <v>25</v>
      </c>
      <c r="F95" s="154" t="str">
        <f>IF('Orçamento-base'!I95&gt;0,'Orçamento-base'!I95,"")</f>
        <v>m2</v>
      </c>
      <c r="G95" s="172"/>
      <c r="H95" s="154" t="str">
        <f t="shared" si="1"/>
        <v/>
      </c>
      <c r="I95" s="146"/>
      <c r="J95" s="146"/>
      <c r="K95" s="71"/>
    </row>
    <row r="96" spans="1:11" x14ac:dyDescent="0.25">
      <c r="A96" s="160">
        <f>IF('Orçamento-base'!A96&gt;0,'Orçamento-base'!A96,"")</f>
        <v>1</v>
      </c>
      <c r="B96" s="160">
        <f>'Orçamento-base'!B96</f>
        <v>85</v>
      </c>
      <c r="C96" s="160" t="str">
        <f>IF('Orçamento-base'!C96&gt;0,'Orçamento-base'!C96,"")</f>
        <v>10.3</v>
      </c>
      <c r="D96" s="154" t="str">
        <f>IF('Orçamento-base'!G96&gt;0,'Orçamento-base'!G96,"")</f>
        <v>REVESTIMENTO CERÂMICO PARA PISO COM PLACAS TIPO PORCELANATO DE DIMENSÕES 60X60 CM APLICADA EM AMBIENTES DE ÁREA MAIOR QUE 10 m². AF_02/2023_PE</v>
      </c>
      <c r="E96" s="182">
        <f>IF('Orçamento-base'!H96&gt;0,'Orçamento-base'!H96,"")</f>
        <v>214</v>
      </c>
      <c r="F96" s="154" t="str">
        <f>IF('Orçamento-base'!I96&gt;0,'Orçamento-base'!I96,"")</f>
        <v>m2</v>
      </c>
      <c r="G96" s="172"/>
      <c r="H96" s="154" t="str">
        <f t="shared" si="1"/>
        <v/>
      </c>
      <c r="I96" s="146"/>
      <c r="J96" s="146"/>
      <c r="K96" s="71"/>
    </row>
    <row r="97" spans="1:11" x14ac:dyDescent="0.25">
      <c r="A97" s="160">
        <f>IF('Orçamento-base'!A97&gt;0,'Orçamento-base'!A97,"")</f>
        <v>1</v>
      </c>
      <c r="B97" s="160">
        <f>'Orçamento-base'!B97</f>
        <v>86</v>
      </c>
      <c r="C97" s="160" t="str">
        <f>IF('Orçamento-base'!C97&gt;0,'Orçamento-base'!C97,"")</f>
        <v>10.4</v>
      </c>
      <c r="D97" s="154" t="str">
        <f>IF('Orçamento-base'!G97&gt;0,'Orçamento-base'!G97,"")</f>
        <v>ACABAMENTO POLIDO PARA PISO DE CONCRETO ARMADO OU LAJE SOBRE SOLO DE ALTA RESISTÊNCIA. AF_09/2021</v>
      </c>
      <c r="E97" s="182">
        <f>IF('Orçamento-base'!H97&gt;0,'Orçamento-base'!H97,"")</f>
        <v>75</v>
      </c>
      <c r="F97" s="154" t="str">
        <f>IF('Orçamento-base'!I97&gt;0,'Orçamento-base'!I97,"")</f>
        <v>m2</v>
      </c>
      <c r="G97" s="172"/>
      <c r="H97" s="154" t="str">
        <f t="shared" si="1"/>
        <v/>
      </c>
      <c r="I97" s="146"/>
      <c r="J97" s="146"/>
      <c r="K97" s="71"/>
    </row>
    <row r="98" spans="1:11" x14ac:dyDescent="0.25">
      <c r="A98" s="160">
        <f>IF('Orçamento-base'!A98&gt;0,'Orçamento-base'!A98,"")</f>
        <v>1</v>
      </c>
      <c r="B98" s="160">
        <f>'Orçamento-base'!B98</f>
        <v>87</v>
      </c>
      <c r="C98" s="160" t="str">
        <f>IF('Orçamento-base'!C98&gt;0,'Orçamento-base'!C98,"")</f>
        <v>10.5</v>
      </c>
      <c r="D98" s="154" t="str">
        <f>IF('Orçamento-base'!G98&gt;0,'Orçamento-base'!G98,"")</f>
        <v>IMPERMEABILIZAÇÃO DE LAJES</v>
      </c>
      <c r="E98" s="182">
        <f>IF('Orçamento-base'!H98&gt;0,'Orçamento-base'!H98,"")</f>
        <v>382</v>
      </c>
      <c r="F98" s="154" t="str">
        <f>IF('Orçamento-base'!I98&gt;0,'Orçamento-base'!I98,"")</f>
        <v>m2</v>
      </c>
      <c r="G98" s="172"/>
      <c r="H98" s="154" t="str">
        <f t="shared" si="1"/>
        <v/>
      </c>
      <c r="I98" s="146"/>
      <c r="J98" s="146"/>
      <c r="K98" s="71"/>
    </row>
    <row r="99" spans="1:11" x14ac:dyDescent="0.25">
      <c r="A99" s="160">
        <f>IF('Orçamento-base'!A99&gt;0,'Orçamento-base'!A99,"")</f>
        <v>1</v>
      </c>
      <c r="B99" s="160">
        <f>'Orçamento-base'!B99</f>
        <v>88</v>
      </c>
      <c r="C99" s="160" t="str">
        <f>IF('Orçamento-base'!C99&gt;0,'Orçamento-base'!C99,"")</f>
        <v>10.6</v>
      </c>
      <c r="D99" s="154" t="str">
        <f>IF('Orçamento-base'!G99&gt;0,'Orçamento-base'!G99,"")</f>
        <v>CONTRAPISO DESEMPENADO COM ARGAMASSA, TRAÇO 1:3 (CIMENTO E AREIA), ESP. 50mm</v>
      </c>
      <c r="E99" s="182">
        <f>IF('Orçamento-base'!H99&gt;0,'Orçamento-base'!H99,"")</f>
        <v>2209</v>
      </c>
      <c r="F99" s="154" t="str">
        <f>IF('Orçamento-base'!I99&gt;0,'Orçamento-base'!I99,"")</f>
        <v>m2</v>
      </c>
      <c r="G99" s="172"/>
      <c r="H99" s="154" t="str">
        <f t="shared" si="1"/>
        <v/>
      </c>
      <c r="I99" s="146"/>
      <c r="J99" s="146"/>
      <c r="K99" s="71"/>
    </row>
    <row r="100" spans="1:11" x14ac:dyDescent="0.25">
      <c r="A100" s="160">
        <f>IF('Orçamento-base'!A100&gt;0,'Orçamento-base'!A100,"")</f>
        <v>1</v>
      </c>
      <c r="B100" s="160">
        <f>'Orçamento-base'!B100</f>
        <v>89</v>
      </c>
      <c r="C100" s="160" t="str">
        <f>IF('Orçamento-base'!C100&gt;0,'Orçamento-base'!C100,"")</f>
        <v>10.7</v>
      </c>
      <c r="D100" s="154" t="str">
        <f>IF('Orçamento-base'!G100&gt;0,'Orçamento-base'!G100,"")</f>
        <v>PISO VINILICO EM MANTA TARKETT COM RODAPÉ CURVO - FORNECIMENTO E INSTALAÇÃO</v>
      </c>
      <c r="E100" s="182">
        <f>IF('Orçamento-base'!H100&gt;0,'Orçamento-base'!H100,"")</f>
        <v>980</v>
      </c>
      <c r="F100" s="154" t="str">
        <f>IF('Orçamento-base'!I100&gt;0,'Orçamento-base'!I100,"")</f>
        <v>m2</v>
      </c>
      <c r="G100" s="172"/>
      <c r="H100" s="154" t="str">
        <f t="shared" si="1"/>
        <v/>
      </c>
      <c r="I100" s="146"/>
      <c r="J100" s="146"/>
      <c r="K100" s="71"/>
    </row>
    <row r="101" spans="1:11" x14ac:dyDescent="0.25">
      <c r="A101" s="160">
        <f>IF('Orçamento-base'!A101&gt;0,'Orçamento-base'!A101,"")</f>
        <v>1</v>
      </c>
      <c r="B101" s="160">
        <f>'Orçamento-base'!B101</f>
        <v>90</v>
      </c>
      <c r="C101" s="160" t="str">
        <f>IF('Orçamento-base'!C101&gt;0,'Orçamento-base'!C101,"")</f>
        <v>10.9</v>
      </c>
      <c r="D101" s="154" t="str">
        <f>IF('Orçamento-base'!G101&gt;0,'Orçamento-base'!G101,"")</f>
        <v>EXECUÇÃO DE PÁTIO/ESTACIONAMENTO EM PISO INTERTRAVADO, COM BLOCO RETANGULAR COR NATURAL DE 20 X 10 cm, ESPESSURA 8 cm. AF_12/2015</v>
      </c>
      <c r="E101" s="182">
        <f>IF('Orçamento-base'!H101&gt;0,'Orçamento-base'!H101,"")</f>
        <v>560</v>
      </c>
      <c r="F101" s="154" t="str">
        <f>IF('Orçamento-base'!I101&gt;0,'Orçamento-base'!I101,"")</f>
        <v>m2</v>
      </c>
      <c r="G101" s="172"/>
      <c r="H101" s="154" t="str">
        <f t="shared" si="1"/>
        <v/>
      </c>
      <c r="I101" s="146"/>
      <c r="J101" s="146"/>
      <c r="K101" s="71"/>
    </row>
    <row r="102" spans="1:11" x14ac:dyDescent="0.25">
      <c r="A102" s="160">
        <f>IF('Orçamento-base'!A102&gt;0,'Orçamento-base'!A102,"")</f>
        <v>1</v>
      </c>
      <c r="B102" s="160">
        <f>'Orçamento-base'!B102</f>
        <v>91</v>
      </c>
      <c r="C102" s="160" t="str">
        <f>IF('Orçamento-base'!C102&gt;0,'Orçamento-base'!C102,"")</f>
        <v>10.10</v>
      </c>
      <c r="D102" s="154" t="str">
        <f>IF('Orçamento-base'!G102&gt;0,'Orçamento-base'!G102,"")</f>
        <v>PISO EM PEDRA ASSENTADO SOBRE ARGAMASSA 1:3 (CIMENTO E AREIA). AF_09/2020</v>
      </c>
      <c r="E102" s="182">
        <f>IF('Orçamento-base'!H102&gt;0,'Orçamento-base'!H102,"")</f>
        <v>130</v>
      </c>
      <c r="F102" s="154" t="str">
        <f>IF('Orçamento-base'!I102&gt;0,'Orçamento-base'!I102,"")</f>
        <v>m2</v>
      </c>
      <c r="G102" s="172"/>
      <c r="H102" s="154" t="str">
        <f t="shared" si="1"/>
        <v/>
      </c>
      <c r="I102" s="146"/>
      <c r="J102" s="146"/>
      <c r="K102" s="71"/>
    </row>
    <row r="103" spans="1:11" x14ac:dyDescent="0.25">
      <c r="A103" s="160">
        <f>IF('Orçamento-base'!A103&gt;0,'Orçamento-base'!A103,"")</f>
        <v>1</v>
      </c>
      <c r="B103" s="160">
        <f>'Orçamento-base'!B103</f>
        <v>92</v>
      </c>
      <c r="C103" s="160" t="str">
        <f>IF('Orçamento-base'!C103&gt;0,'Orçamento-base'!C103,"")</f>
        <v>10.12</v>
      </c>
      <c r="D103" s="154" t="str">
        <f>IF('Orçamento-base'!G103&gt;0,'Orçamento-base'!G103,"")</f>
        <v>RODAPÉ EM GRANITO, ALTURA 10 cm. AF_09/2020</v>
      </c>
      <c r="E103" s="182">
        <f>IF('Orçamento-base'!H103&gt;0,'Orçamento-base'!H103,"")</f>
        <v>108.7</v>
      </c>
      <c r="F103" s="154" t="str">
        <f>IF('Orçamento-base'!I103&gt;0,'Orçamento-base'!I103,"")</f>
        <v>m</v>
      </c>
      <c r="G103" s="172"/>
      <c r="H103" s="154" t="str">
        <f t="shared" si="1"/>
        <v/>
      </c>
      <c r="I103" s="146"/>
      <c r="J103" s="146"/>
      <c r="K103" s="71"/>
    </row>
    <row r="104" spans="1:11" x14ac:dyDescent="0.25">
      <c r="A104" s="160">
        <f>IF('Orçamento-base'!A104&gt;0,'Orçamento-base'!A104,"")</f>
        <v>1</v>
      </c>
      <c r="B104" s="160">
        <f>'Orçamento-base'!B104</f>
        <v>93</v>
      </c>
      <c r="C104" s="160" t="str">
        <f>IF('Orçamento-base'!C104&gt;0,'Orçamento-base'!C104,"")</f>
        <v>10.13</v>
      </c>
      <c r="D104" s="154" t="str">
        <f>IF('Orçamento-base'!G104&gt;0,'Orçamento-base'!G104,"")</f>
        <v>PISO TÁTIL, DIRECIONAL OU ALERTA, EM CONCRETO, DIMENSÕES 25X25 cm, APLICADO COM ARGAMASSA, INCLUSIVE REJUNTAMENTO</v>
      </c>
      <c r="E104" s="182">
        <f>IF('Orçamento-base'!H104&gt;0,'Orçamento-base'!H104,"")</f>
        <v>30</v>
      </c>
      <c r="F104" s="154" t="str">
        <f>IF('Orçamento-base'!I104&gt;0,'Orçamento-base'!I104,"")</f>
        <v>m2</v>
      </c>
      <c r="G104" s="172"/>
      <c r="H104" s="154" t="str">
        <f t="shared" si="1"/>
        <v/>
      </c>
      <c r="I104" s="146"/>
      <c r="J104" s="146"/>
      <c r="K104" s="71"/>
    </row>
    <row r="105" spans="1:11" x14ac:dyDescent="0.25">
      <c r="A105" s="160">
        <f>IF('Orçamento-base'!A105&gt;0,'Orçamento-base'!A105,"")</f>
        <v>1</v>
      </c>
      <c r="B105" s="160">
        <f>'Orçamento-base'!B105</f>
        <v>94</v>
      </c>
      <c r="C105" s="160" t="str">
        <f>IF('Orçamento-base'!C105&gt;0,'Orçamento-base'!C105,"")</f>
        <v>11.1</v>
      </c>
      <c r="D105" s="154" t="str">
        <f>IF('Orçamento-base'!G105&gt;0,'Orçamento-base'!G105,"")</f>
        <v>SOLEIRA EM GRANITO, LARGURA 15 CM, ESPESSURA 2,0 CM. AF_09/2020</v>
      </c>
      <c r="E105" s="182">
        <f>IF('Orçamento-base'!H105&gt;0,'Orçamento-base'!H105,"")</f>
        <v>30</v>
      </c>
      <c r="F105" s="154" t="str">
        <f>IF('Orçamento-base'!I105&gt;0,'Orçamento-base'!I105,"")</f>
        <v>m</v>
      </c>
      <c r="G105" s="172"/>
      <c r="H105" s="154" t="str">
        <f t="shared" si="1"/>
        <v/>
      </c>
      <c r="I105" s="146"/>
      <c r="J105" s="146"/>
      <c r="K105" s="71"/>
    </row>
    <row r="106" spans="1:11" x14ac:dyDescent="0.25">
      <c r="A106" s="160">
        <f>IF('Orçamento-base'!A106&gt;0,'Orçamento-base'!A106,"")</f>
        <v>1</v>
      </c>
      <c r="B106" s="160">
        <f>'Orçamento-base'!B106</f>
        <v>95</v>
      </c>
      <c r="C106" s="160" t="str">
        <f>IF('Orçamento-base'!C106&gt;0,'Orçamento-base'!C106,"")</f>
        <v>11.2</v>
      </c>
      <c r="D106" s="154" t="str">
        <f>IF('Orçamento-base'!G106&gt;0,'Orçamento-base'!G106,"")</f>
        <v>PEITORIL GRANITO BRANCO POLAR</v>
      </c>
      <c r="E106" s="182">
        <f>IF('Orçamento-base'!H106&gt;0,'Orçamento-base'!H106,"")</f>
        <v>68.28</v>
      </c>
      <c r="F106" s="154" t="str">
        <f>IF('Orçamento-base'!I106&gt;0,'Orçamento-base'!I106,"")</f>
        <v>m</v>
      </c>
      <c r="G106" s="172"/>
      <c r="H106" s="154" t="str">
        <f t="shared" si="1"/>
        <v/>
      </c>
      <c r="I106" s="146"/>
      <c r="J106" s="146"/>
      <c r="K106" s="71"/>
    </row>
    <row r="107" spans="1:11" x14ac:dyDescent="0.25">
      <c r="A107" s="160">
        <f>IF('Orçamento-base'!A107&gt;0,'Orçamento-base'!A107,"")</f>
        <v>1</v>
      </c>
      <c r="B107" s="160">
        <f>'Orçamento-base'!B107</f>
        <v>96</v>
      </c>
      <c r="C107" s="160" t="str">
        <f>IF('Orçamento-base'!C107&gt;0,'Orçamento-base'!C107,"")</f>
        <v>11.3</v>
      </c>
      <c r="D107" s="154" t="str">
        <f>IF('Orçamento-base'!G107&gt;0,'Orçamento-base'!G107,"")</f>
        <v>PV01 - PORTA DE ABRIR E PAINEL FIXO EM VIDRO TEMPERADO, 8mm, INCOLOR, TRANSPARENTE E LISO, COM MOLA NO PISO E SUPERIOR. PUXADOR EM AÇO INOXIDÁVEL ESCOVADO LARGURA MÍNIMA 20cm. DIMENSÕES: 265x165cm E 160x165cm. DIMENSÕES PORTA: 100x210cm + FIXO 100x30cm</v>
      </c>
      <c r="E107" s="182">
        <f>IF('Orçamento-base'!H107&gt;0,'Orçamento-base'!H107,"")</f>
        <v>2</v>
      </c>
      <c r="F107" s="154" t="str">
        <f>IF('Orçamento-base'!I107&gt;0,'Orçamento-base'!I107,"")</f>
        <v>un</v>
      </c>
      <c r="G107" s="172"/>
      <c r="H107" s="154" t="str">
        <f t="shared" si="1"/>
        <v/>
      </c>
      <c r="I107" s="146"/>
      <c r="J107" s="146"/>
      <c r="K107" s="71"/>
    </row>
    <row r="108" spans="1:11" x14ac:dyDescent="0.25">
      <c r="A108" s="160">
        <f>IF('Orçamento-base'!A108&gt;0,'Orçamento-base'!A108,"")</f>
        <v>1</v>
      </c>
      <c r="B108" s="160">
        <f>'Orçamento-base'!B108</f>
        <v>97</v>
      </c>
      <c r="C108" s="160" t="str">
        <f>IF('Orçamento-base'!C108&gt;0,'Orçamento-base'!C108,"")</f>
        <v>11.4</v>
      </c>
      <c r="D108" s="154" t="str">
        <f>IF('Orçamento-base'!G108&gt;0,'Orçamento-base'!G108,"")</f>
        <v xml:space="preserve">PV02 - PORTA DE ABRIR E PAINEL FIXO EM VIDRO TEMPERADO, 8mm, INCOLOR, TRANSPARENTE E LISO, COM MOLA NO PISO E SUPERIOR. PUXADOR EM AÇO INOXIDÁVEL ESCOVADO LARGURA MÍNIMA 20cm. DIMENSÕES: 107,5x240cm. DIMENSÕES PORTA: 100x210cm + FIXO 100x30cm
</v>
      </c>
      <c r="E108" s="182">
        <f>IF('Orçamento-base'!H108&gt;0,'Orçamento-base'!H108,"")</f>
        <v>1</v>
      </c>
      <c r="F108" s="154" t="str">
        <f>IF('Orçamento-base'!I108&gt;0,'Orçamento-base'!I108,"")</f>
        <v>un</v>
      </c>
      <c r="G108" s="172"/>
      <c r="H108" s="154" t="str">
        <f t="shared" si="1"/>
        <v/>
      </c>
      <c r="I108" s="146"/>
      <c r="J108" s="146"/>
      <c r="K108" s="71"/>
    </row>
    <row r="109" spans="1:11" x14ac:dyDescent="0.25">
      <c r="A109" s="160">
        <f>IF('Orçamento-base'!A109&gt;0,'Orçamento-base'!A109,"")</f>
        <v>1</v>
      </c>
      <c r="B109" s="160">
        <f>'Orçamento-base'!B109</f>
        <v>98</v>
      </c>
      <c r="C109" s="160" t="str">
        <f>IF('Orçamento-base'!C109&gt;0,'Orçamento-base'!C109,"")</f>
        <v>11.5</v>
      </c>
      <c r="D109" s="154" t="str">
        <f>IF('Orçamento-base'!G109&gt;0,'Orçamento-base'!G109,"")</f>
        <v>FA01 - ESQUADRIA COM PORTA DE ABRIR DE 2 FOLHAS (80x210cm), JANELAS MAXIM-AR E JANELAS FIXAS, COM ESTRUTURA EM ALUMÍNIO COM PINTURA ELETROSTÁTICA NA COR BRANCA, VIDRO TEMPERADO INCOLOR, TRANSPARENTE E LISO, DE 8mm, MAÇANETA DE ALAVANCA COM CHAVE E TRANCA INTERNA EM UMA DAS PORTAS. DIMENSÕES (osso): 840x300cm. DIMENSÕES PORTA: 160x210cm</v>
      </c>
      <c r="E109" s="182">
        <f>IF('Orçamento-base'!H109&gt;0,'Orçamento-base'!H109,"")</f>
        <v>1</v>
      </c>
      <c r="F109" s="154" t="str">
        <f>IF('Orçamento-base'!I109&gt;0,'Orçamento-base'!I109,"")</f>
        <v>un</v>
      </c>
      <c r="G109" s="172"/>
      <c r="H109" s="154" t="str">
        <f t="shared" si="1"/>
        <v/>
      </c>
      <c r="I109" s="146"/>
      <c r="J109" s="146"/>
      <c r="K109" s="71"/>
    </row>
    <row r="110" spans="1:11" x14ac:dyDescent="0.25">
      <c r="A110" s="160">
        <f>IF('Orçamento-base'!A110&gt;0,'Orçamento-base'!A110,"")</f>
        <v>1</v>
      </c>
      <c r="B110" s="160">
        <f>'Orçamento-base'!B110</f>
        <v>99</v>
      </c>
      <c r="C110" s="160" t="str">
        <f>IF('Orçamento-base'!C110&gt;0,'Orçamento-base'!C110,"")</f>
        <v>11.6</v>
      </c>
      <c r="D110" s="154" t="str">
        <f>IF('Orçamento-base'!G110&gt;0,'Orçamento-base'!G110,"")</f>
        <v>FA02 - ESQUADRIA COM PORTA DE ABRIR DE 2 FOLHAS (80x210cm), JANELAS MAXIM-AR E JANELAS FIXAS, COM ESTRUTURA EM ALUMÍNIO COM PINTURA ELETROSTÁTICA NA COR BRANCA, VIDRO TEMPERADO INCOLOR, TRANSPARENTE E LISO, DE 8mm, MAÇANETA DE ALAVANCA COM CHAVE E TRANCA INTERNA EM UMA DAS PORTAS. DIMENSÕES (osso): 328x260cm. DIMENSÕES PORTA: 160x210cm</v>
      </c>
      <c r="E110" s="182">
        <f>IF('Orçamento-base'!H110&gt;0,'Orçamento-base'!H110,"")</f>
        <v>1</v>
      </c>
      <c r="F110" s="154" t="str">
        <f>IF('Orçamento-base'!I110&gt;0,'Orçamento-base'!I110,"")</f>
        <v>un</v>
      </c>
      <c r="G110" s="172"/>
      <c r="H110" s="154" t="str">
        <f t="shared" si="1"/>
        <v/>
      </c>
      <c r="I110" s="146"/>
      <c r="J110" s="146"/>
      <c r="K110" s="71"/>
    </row>
    <row r="111" spans="1:11" x14ac:dyDescent="0.25">
      <c r="A111" s="160">
        <f>IF('Orçamento-base'!A111&gt;0,'Orçamento-base'!A111,"")</f>
        <v>1</v>
      </c>
      <c r="B111" s="160">
        <f>'Orçamento-base'!B111</f>
        <v>100</v>
      </c>
      <c r="C111" s="160" t="str">
        <f>IF('Orçamento-base'!C111&gt;0,'Orçamento-base'!C111,"")</f>
        <v>11.7</v>
      </c>
      <c r="D111" s="154" t="str">
        <f>IF('Orçamento-base'!G111&gt;0,'Orçamento-base'!G111,"")</f>
        <v>FA03 - ESQUADRIA COM JANELAS MAXIM-AR E JANELAS FIXAS, COM ESTRUTURA EM ALUMÍNIO COM PINTURA ELETROSTÁTICA NA COR BRANCA, VIDRO TEMPERADO INCOLOR, TRANSPARENTE E LISO, DE 8mm. DIMENSÕES (osso): 328x260cm</v>
      </c>
      <c r="E111" s="182">
        <f>IF('Orçamento-base'!H111&gt;0,'Orçamento-base'!H111,"")</f>
        <v>1</v>
      </c>
      <c r="F111" s="154" t="str">
        <f>IF('Orçamento-base'!I111&gt;0,'Orçamento-base'!I111,"")</f>
        <v>un</v>
      </c>
      <c r="G111" s="172"/>
      <c r="H111" s="154" t="str">
        <f t="shared" si="1"/>
        <v/>
      </c>
      <c r="I111" s="146"/>
      <c r="J111" s="146"/>
      <c r="K111" s="71"/>
    </row>
    <row r="112" spans="1:11" x14ac:dyDescent="0.25">
      <c r="A112" s="160">
        <f>IF('Orçamento-base'!A112&gt;0,'Orçamento-base'!A112,"")</f>
        <v>1</v>
      </c>
      <c r="B112" s="160">
        <f>'Orçamento-base'!B112</f>
        <v>101</v>
      </c>
      <c r="C112" s="160" t="str">
        <f>IF('Orçamento-base'!C112&gt;0,'Orçamento-base'!C112,"")</f>
        <v>11.8</v>
      </c>
      <c r="D112" s="154" t="str">
        <f>IF('Orçamento-base'!G112&gt;0,'Orçamento-base'!G112,"")</f>
        <v>PA240 - PORTA DE ABRIR COM DUAS FOLHAS (120x210cm) COM ESTRUTURA EM ALUMÍNIO COM PINTURA ELETROSTÁTICA NA COR BRANCA, VENEZIANAS EM ALUMÍNIO COM PINTURA ELETROSTÁTICA NA COR BRANCA, TELA MILIMÉTRICA CONTRA INSETOS, MAÇANETA DE ALAVANCA COM CHAVE. DIMENSÕES (osso): 240x210cm</v>
      </c>
      <c r="E112" s="182">
        <f>IF('Orçamento-base'!H112&gt;0,'Orçamento-base'!H112,"")</f>
        <v>1</v>
      </c>
      <c r="F112" s="154" t="str">
        <f>IF('Orçamento-base'!I112&gt;0,'Orçamento-base'!I112,"")</f>
        <v>un</v>
      </c>
      <c r="G112" s="172"/>
      <c r="H112" s="154" t="str">
        <f t="shared" si="1"/>
        <v/>
      </c>
      <c r="I112" s="146"/>
      <c r="J112" s="146"/>
      <c r="K112" s="71"/>
    </row>
    <row r="113" spans="1:11" x14ac:dyDescent="0.25">
      <c r="A113" s="160">
        <f>IF('Orçamento-base'!A113&gt;0,'Orçamento-base'!A113,"")</f>
        <v>1</v>
      </c>
      <c r="B113" s="160">
        <f>'Orçamento-base'!B113</f>
        <v>102</v>
      </c>
      <c r="C113" s="160" t="str">
        <f>IF('Orçamento-base'!C113&gt;0,'Orçamento-base'!C113,"")</f>
        <v>11.9</v>
      </c>
      <c r="D113" s="154" t="str">
        <f>IF('Orçamento-base'!G113&gt;0,'Orçamento-base'!G113,"")</f>
        <v>PA160 - PORTA DE ABRIR COM DUAS FOLHAS (100x210 E 60x210cm) COM ESTRUTURA EM ALUMÍNIO DE PINTURA ELETROSTÁTICA COR BRANCA, COM BORRACHA ANTI-IMPACTO E ANTI-RUÍDO, MAÇANETA DE ALAVANCA COM CHAVE E TRANCA INTERNA EM UMA DAS PORTAS, COM VISOR DE VIDRO TEMPERADO INCOLOR, TRANSPARENTE, 8mm. JANELA SUPERIOR FIXA, VIDRO TEMPERADO 8mm, INCOLOR, TRANSPARENTE E LISO. DIMENSÕES (osso): 168x264cm. DIMENSÕES (VÃO LIVRE PORTA): 160x210cm</v>
      </c>
      <c r="E113" s="182">
        <f>IF('Orçamento-base'!H113&gt;0,'Orçamento-base'!H113,"")</f>
        <v>2</v>
      </c>
      <c r="F113" s="154" t="str">
        <f>IF('Orçamento-base'!I113&gt;0,'Orçamento-base'!I113,"")</f>
        <v>un</v>
      </c>
      <c r="G113" s="172"/>
      <c r="H113" s="154" t="str">
        <f t="shared" si="1"/>
        <v/>
      </c>
      <c r="I113" s="146"/>
      <c r="J113" s="146"/>
      <c r="K113" s="71"/>
    </row>
    <row r="114" spans="1:11" x14ac:dyDescent="0.25">
      <c r="A114" s="160">
        <f>IF('Orçamento-base'!A114&gt;0,'Orçamento-base'!A114,"")</f>
        <v>1</v>
      </c>
      <c r="B114" s="160">
        <f>'Orçamento-base'!B114</f>
        <v>103</v>
      </c>
      <c r="C114" s="160" t="str">
        <f>IF('Orçamento-base'!C114&gt;0,'Orçamento-base'!C114,"")</f>
        <v>11.10</v>
      </c>
      <c r="D114" s="154" t="str">
        <f>IF('Orçamento-base'!G114&gt;0,'Orçamento-base'!G114,"")</f>
        <v>PA147 - PORTA DE ABRIR COM DUAS FOLHAS (71x217cm) COM ESTRUTURA EM ALUMÍNIO COM PINTURA ELETROSTÁTICA NA COR BRANCA, VENEZIANAS EM ALUMÍNIO COM PINTURA ELETROSTÁTICA NA COR BRANCA, TELA MILIMÉTRICA CONTRA INSETOS, MAÇANETA DE ALAVANCA COM CHAVE. DIMENSÕES (osso): 147,5x220/15cm</v>
      </c>
      <c r="E114" s="182">
        <f>IF('Orçamento-base'!H114&gt;0,'Orçamento-base'!H114,"")</f>
        <v>12</v>
      </c>
      <c r="F114" s="154" t="str">
        <f>IF('Orçamento-base'!I114&gt;0,'Orçamento-base'!I114,"")</f>
        <v>un</v>
      </c>
      <c r="G114" s="172"/>
      <c r="H114" s="154" t="str">
        <f t="shared" si="1"/>
        <v/>
      </c>
      <c r="I114" s="146"/>
      <c r="J114" s="146"/>
      <c r="K114" s="71"/>
    </row>
    <row r="115" spans="1:11" x14ac:dyDescent="0.25">
      <c r="A115" s="160">
        <f>IF('Orçamento-base'!A115&gt;0,'Orçamento-base'!A115,"")</f>
        <v>1</v>
      </c>
      <c r="B115" s="160">
        <f>'Orçamento-base'!B115</f>
        <v>104</v>
      </c>
      <c r="C115" s="160" t="str">
        <f>IF('Orçamento-base'!C115&gt;0,'Orçamento-base'!C115,"")</f>
        <v>11.12</v>
      </c>
      <c r="D115" s="154" t="str">
        <f>IF('Orçamento-base'!G115&gt;0,'Orçamento-base'!G115,"")</f>
        <v>PORTA CORTA-FOGO CLASSE P.90 DE 100 X 210 CM, COMPLETA, COM MAÇANETA TIPO ALAVANCA</v>
      </c>
      <c r="E115" s="182">
        <f>IF('Orçamento-base'!H115&gt;0,'Orçamento-base'!H115,"")</f>
        <v>2</v>
      </c>
      <c r="F115" s="154" t="str">
        <f>IF('Orçamento-base'!I115&gt;0,'Orçamento-base'!I115,"")</f>
        <v>un</v>
      </c>
      <c r="G115" s="172"/>
      <c r="H115" s="154" t="str">
        <f t="shared" si="1"/>
        <v/>
      </c>
      <c r="I115" s="146"/>
      <c r="J115" s="146"/>
      <c r="K115" s="71"/>
    </row>
    <row r="116" spans="1:11" x14ac:dyDescent="0.25">
      <c r="A116" s="160">
        <f>IF('Orçamento-base'!A116&gt;0,'Orçamento-base'!A116,"")</f>
        <v>1</v>
      </c>
      <c r="B116" s="160">
        <f>'Orçamento-base'!B116</f>
        <v>105</v>
      </c>
      <c r="C116" s="160" t="str">
        <f>IF('Orçamento-base'!C116&gt;0,'Orçamento-base'!C116,"")</f>
        <v>11.13</v>
      </c>
      <c r="D116" s="154" t="str">
        <f>IF('Orçamento-base'!G116&gt;0,'Orçamento-base'!G116,"")</f>
        <v>PORTA CORTA-FOGO CLASSE P.90 DE 120 X 210 CM, COMPLETA, COM MAÇANETA TIPO ALAVANCA</v>
      </c>
      <c r="E116" s="182">
        <f>IF('Orçamento-base'!H116&gt;0,'Orçamento-base'!H116,"")</f>
        <v>6</v>
      </c>
      <c r="F116" s="154" t="str">
        <f>IF('Orçamento-base'!I116&gt;0,'Orçamento-base'!I116,"")</f>
        <v>un</v>
      </c>
      <c r="G116" s="172"/>
      <c r="H116" s="154" t="str">
        <f t="shared" si="1"/>
        <v/>
      </c>
      <c r="I116" s="146"/>
      <c r="J116" s="146"/>
      <c r="K116" s="71"/>
    </row>
    <row r="117" spans="1:11" x14ac:dyDescent="0.25">
      <c r="A117" s="160">
        <f>IF('Orçamento-base'!A117&gt;0,'Orçamento-base'!A117,"")</f>
        <v>1</v>
      </c>
      <c r="B117" s="160">
        <f>'Orçamento-base'!B117</f>
        <v>106</v>
      </c>
      <c r="C117" s="160" t="str">
        <f>IF('Orçamento-base'!C117&gt;0,'Orçamento-base'!C117,"")</f>
        <v>11.14</v>
      </c>
      <c r="D117" s="154" t="str">
        <f>IF('Orçamento-base'!G117&gt;0,'Orçamento-base'!G117,"")</f>
        <v>PM70 - KIT DE PORTA-PRONTA DE MADEIRA EM ACABAMENTO MELAMÍNICO BRANCO (70X210) - COMPLETA</v>
      </c>
      <c r="E117" s="182">
        <f>IF('Orçamento-base'!H117&gt;0,'Orçamento-base'!H117,"")</f>
        <v>2</v>
      </c>
      <c r="F117" s="154" t="str">
        <f>IF('Orçamento-base'!I117&gt;0,'Orçamento-base'!I117,"")</f>
        <v>un</v>
      </c>
      <c r="G117" s="172"/>
      <c r="H117" s="154" t="str">
        <f t="shared" si="1"/>
        <v/>
      </c>
      <c r="I117" s="146"/>
      <c r="J117" s="146"/>
      <c r="K117" s="71"/>
    </row>
    <row r="118" spans="1:11" x14ac:dyDescent="0.25">
      <c r="A118" s="160">
        <f>IF('Orçamento-base'!A118&gt;0,'Orçamento-base'!A118,"")</f>
        <v>1</v>
      </c>
      <c r="B118" s="160">
        <f>'Orçamento-base'!B118</f>
        <v>107</v>
      </c>
      <c r="C118" s="160" t="str">
        <f>IF('Orçamento-base'!C118&gt;0,'Orçamento-base'!C118,"")</f>
        <v>11.15</v>
      </c>
      <c r="D118" s="154" t="str">
        <f>IF('Orçamento-base'!G118&gt;0,'Orçamento-base'!G118,"")</f>
        <v>PM80 - KIT DE PORTA-PRONTA DE MADEIRA EM ACABAMENTO MELAMÍNICO BRANCO (80X210) - COMPLETA</v>
      </c>
      <c r="E118" s="182">
        <f>IF('Orçamento-base'!H118&gt;0,'Orçamento-base'!H118,"")</f>
        <v>21</v>
      </c>
      <c r="F118" s="154" t="str">
        <f>IF('Orçamento-base'!I118&gt;0,'Orçamento-base'!I118,"")</f>
        <v>un</v>
      </c>
      <c r="G118" s="172"/>
      <c r="H118" s="154" t="str">
        <f t="shared" si="1"/>
        <v/>
      </c>
      <c r="I118" s="146"/>
      <c r="J118" s="146"/>
      <c r="K118" s="71"/>
    </row>
    <row r="119" spans="1:11" x14ac:dyDescent="0.25">
      <c r="A119" s="160">
        <f>IF('Orçamento-base'!A119&gt;0,'Orçamento-base'!A119,"")</f>
        <v>1</v>
      </c>
      <c r="B119" s="160">
        <f>'Orçamento-base'!B119</f>
        <v>108</v>
      </c>
      <c r="C119" s="160" t="str">
        <f>IF('Orçamento-base'!C119&gt;0,'Orçamento-base'!C119,"")</f>
        <v>11.16</v>
      </c>
      <c r="D119" s="154" t="str">
        <f>IF('Orçamento-base'!G119&gt;0,'Orçamento-base'!G119,"")</f>
        <v>PMg80 - PORTA DE ABRIR EM MADEIRA COM ACABAMENTO EM MELAMINA NA COR BRANCA, COM BORRACHA ANTI-IMPACTO E ANTI-RUÍDO. GRELHA (VENEZIANA) EM ALUMÍNIO COM PINTURA ELETROSTÁTICA, COR BRANCA. DIMENSÕES (osso): 88x214cm. DIMENSÕES (VÃO LIVRE): 80x210cm</v>
      </c>
      <c r="E119" s="182">
        <f>IF('Orçamento-base'!H119&gt;0,'Orçamento-base'!H119,"")</f>
        <v>5</v>
      </c>
      <c r="F119" s="154" t="str">
        <f>IF('Orçamento-base'!I119&gt;0,'Orçamento-base'!I119,"")</f>
        <v>un</v>
      </c>
      <c r="G119" s="172"/>
      <c r="H119" s="154" t="str">
        <f t="shared" si="1"/>
        <v/>
      </c>
      <c r="I119" s="146"/>
      <c r="J119" s="146"/>
      <c r="K119" s="71"/>
    </row>
    <row r="120" spans="1:11" x14ac:dyDescent="0.25">
      <c r="A120" s="160">
        <f>IF('Orçamento-base'!A120&gt;0,'Orçamento-base'!A120,"")</f>
        <v>1</v>
      </c>
      <c r="B120" s="160">
        <f>'Orçamento-base'!B120</f>
        <v>109</v>
      </c>
      <c r="C120" s="160" t="str">
        <f>IF('Orçamento-base'!C120&gt;0,'Orçamento-base'!C120,"")</f>
        <v>11.17</v>
      </c>
      <c r="D120" s="154" t="str">
        <f>IF('Orçamento-base'!G120&gt;0,'Orçamento-base'!G120,"")</f>
        <v>PMp80 - PORTA DE ABRIR EM MADEIRA COM REVESTIMENTO EM CHUMBO (CONFORME ESPESSURA DO CÁLCULO DE BLINDAGEM), ACABAMENTO EM MELAMINA NA COR BRANCA, COM BORRACHA ANTI-IMPACTO E ANTI-RUÍDO. DIMENSÕES (osso): 88x214cm. DIMENSÕES (VÃO LIVRE): 80x210cm</v>
      </c>
      <c r="E120" s="182">
        <f>IF('Orçamento-base'!H120&gt;0,'Orçamento-base'!H120,"")</f>
        <v>1</v>
      </c>
      <c r="F120" s="154" t="str">
        <f>IF('Orçamento-base'!I120&gt;0,'Orçamento-base'!I120,"")</f>
        <v>un</v>
      </c>
      <c r="G120" s="172"/>
      <c r="H120" s="154" t="str">
        <f t="shared" si="1"/>
        <v/>
      </c>
      <c r="I120" s="146"/>
      <c r="J120" s="146"/>
      <c r="K120" s="71"/>
    </row>
    <row r="121" spans="1:11" x14ac:dyDescent="0.25">
      <c r="A121" s="160">
        <f>IF('Orçamento-base'!A121&gt;0,'Orçamento-base'!A121,"")</f>
        <v>1</v>
      </c>
      <c r="B121" s="160">
        <f>'Orçamento-base'!B121</f>
        <v>110</v>
      </c>
      <c r="C121" s="160" t="str">
        <f>IF('Orçamento-base'!C121&gt;0,'Orçamento-base'!C121,"")</f>
        <v>11.18</v>
      </c>
      <c r="D121" s="154" t="str">
        <f>IF('Orçamento-base'!G121&gt;0,'Orçamento-base'!G121,"")</f>
        <v>PMv80 - - PORTA DE ABRIR EM MADEIRA COM ACABAMENTO EM MELAMINA NA COR BRANCA, COM BORRACHA ANTI-IMPACTO E ANTI-RUÍDO. C/VISOR. COR BRANCA. DIMENSÕES (osso): 88x214cm. DIMENSÕES (VÃO LIVRE): 80x210cm</v>
      </c>
      <c r="E121" s="182">
        <f>IF('Orçamento-base'!H121&gt;0,'Orçamento-base'!H121,"")</f>
        <v>1</v>
      </c>
      <c r="F121" s="154" t="str">
        <f>IF('Orçamento-base'!I121&gt;0,'Orçamento-base'!I121,"")</f>
        <v>un</v>
      </c>
      <c r="G121" s="172"/>
      <c r="H121" s="154" t="str">
        <f t="shared" si="1"/>
        <v/>
      </c>
      <c r="I121" s="146"/>
      <c r="J121" s="146"/>
      <c r="K121" s="71"/>
    </row>
    <row r="122" spans="1:11" x14ac:dyDescent="0.25">
      <c r="A122" s="160">
        <f>IF('Orçamento-base'!A122&gt;0,'Orçamento-base'!A122,"")</f>
        <v>1</v>
      </c>
      <c r="B122" s="160">
        <f>'Orçamento-base'!B122</f>
        <v>111</v>
      </c>
      <c r="C122" s="160" t="str">
        <f>IF('Orçamento-base'!C122&gt;0,'Orçamento-base'!C122,"")</f>
        <v>11.19</v>
      </c>
      <c r="D122" s="154" t="str">
        <f>IF('Orçamento-base'!G122&gt;0,'Orçamento-base'!G122,"")</f>
        <v>PMcv80 - PORTA DE CORRER (TRILHO SOMENTE SUPERIOR) EM MADEIRA COM ACABAMENTO EM MELAMINA NA COR BRANCA. VISOR FIXO 4mm, VIDRO COMUM, INCOLOR, TRANSPARENTE E LISO. DIMENSÕES (osso): 88x214cm. DIMENSÕES (VÃO LIVRE): 80x210cm</v>
      </c>
      <c r="E122" s="182">
        <f>IF('Orçamento-base'!H122&gt;0,'Orçamento-base'!H122,"")</f>
        <v>2</v>
      </c>
      <c r="F122" s="154" t="str">
        <f>IF('Orçamento-base'!I122&gt;0,'Orçamento-base'!I122,"")</f>
        <v>un</v>
      </c>
      <c r="G122" s="172"/>
      <c r="H122" s="154" t="str">
        <f t="shared" si="1"/>
        <v/>
      </c>
      <c r="I122" s="146"/>
      <c r="J122" s="146"/>
      <c r="K122" s="71"/>
    </row>
    <row r="123" spans="1:11" x14ac:dyDescent="0.25">
      <c r="A123" s="160">
        <f>IF('Orçamento-base'!A123&gt;0,'Orçamento-base'!A123,"")</f>
        <v>1</v>
      </c>
      <c r="B123" s="160">
        <f>'Orçamento-base'!B123</f>
        <v>112</v>
      </c>
      <c r="C123" s="160" t="str">
        <f>IF('Orçamento-base'!C123&gt;0,'Orçamento-base'!C123,"")</f>
        <v>11.20</v>
      </c>
      <c r="D123" s="154" t="str">
        <f>IF('Orçamento-base'!G123&gt;0,'Orçamento-base'!G123,"")</f>
        <v>PMcg80 - PORTA DE CORRER (TRILHO SOMENTE SUPERIOR) EM MADEIRA COM ACABAMENTO EM MELAMINA NA COR BRANCA, COM BORRACHA ANTI-IMPACTO E ANTI-RUÍDO. GRELHA (VENEZIANA) EM ALUMÍNIO COM PINTURA ELETROSTÁTICA, COR BRANCA. DIMENSÕES (osso): 88x214cm. DIMENSÕES (VÃO LIVRE): 80x210cm</v>
      </c>
      <c r="E123" s="182">
        <f>IF('Orçamento-base'!H123&gt;0,'Orçamento-base'!H123,"")</f>
        <v>1</v>
      </c>
      <c r="F123" s="154" t="str">
        <f>IF('Orçamento-base'!I123&gt;0,'Orçamento-base'!I123,"")</f>
        <v>un</v>
      </c>
      <c r="G123" s="172"/>
      <c r="H123" s="154" t="str">
        <f t="shared" si="1"/>
        <v/>
      </c>
      <c r="I123" s="146"/>
      <c r="J123" s="146"/>
      <c r="K123" s="71"/>
    </row>
    <row r="124" spans="1:11" x14ac:dyDescent="0.25">
      <c r="A124" s="160">
        <f>IF('Orçamento-base'!A124&gt;0,'Orçamento-base'!A124,"")</f>
        <v>1</v>
      </c>
      <c r="B124" s="160">
        <f>'Orçamento-base'!B124</f>
        <v>113</v>
      </c>
      <c r="C124" s="160" t="str">
        <f>IF('Orçamento-base'!C124&gt;0,'Orçamento-base'!C124,"")</f>
        <v>11.21</v>
      </c>
      <c r="D124" s="154" t="str">
        <f>IF('Orçamento-base'!G124&gt;0,'Orçamento-base'!G124,"")</f>
        <v>PM90 - KIT DE PORTA-PRONTA DE MADEIRA EM ACABAMENTO MELAMÍNICO BRANCO, FOLHA LEVE OU MÉDIA, 90X210 - COMPLETA</v>
      </c>
      <c r="E124" s="182">
        <f>IF('Orçamento-base'!H124&gt;0,'Orçamento-base'!H124,"")</f>
        <v>6</v>
      </c>
      <c r="F124" s="154" t="str">
        <f>IF('Orçamento-base'!I124&gt;0,'Orçamento-base'!I124,"")</f>
        <v>un</v>
      </c>
      <c r="G124" s="172"/>
      <c r="H124" s="154" t="str">
        <f t="shared" si="1"/>
        <v/>
      </c>
      <c r="I124" s="146"/>
      <c r="J124" s="146"/>
      <c r="K124" s="71"/>
    </row>
    <row r="125" spans="1:11" x14ac:dyDescent="0.25">
      <c r="A125" s="160">
        <f>IF('Orçamento-base'!A125&gt;0,'Orçamento-base'!A125,"")</f>
        <v>1</v>
      </c>
      <c r="B125" s="160">
        <f>'Orçamento-base'!B125</f>
        <v>114</v>
      </c>
      <c r="C125" s="160" t="str">
        <f>IF('Orçamento-base'!C125&gt;0,'Orçamento-base'!C125,"")</f>
        <v>11.22</v>
      </c>
      <c r="D125" s="154" t="str">
        <f>IF('Orçamento-base'!G125&gt;0,'Orçamento-base'!G125,"")</f>
        <v>PMb90 - PORTA DE ABRIR EM MADEIRA COM ACABAMENTO EM MELAMINA, COR BRANCA, BORRACHA ANTI-IMPACTO E ANTI-RUÍDO. BARRA DE APOIO DE L=40cm (LADO INTERNO), EM AÇO INOXIDÁVEL ESCOVADO. DIMENSÕES (osso): 98x214cm. DIMENSÕES (VÃO LIVRE): 90x210cm</v>
      </c>
      <c r="E125" s="182">
        <f>IF('Orçamento-base'!H125&gt;0,'Orçamento-base'!H125,"")</f>
        <v>9</v>
      </c>
      <c r="F125" s="154" t="str">
        <f>IF('Orçamento-base'!I125&gt;0,'Orçamento-base'!I125,"")</f>
        <v>un</v>
      </c>
      <c r="G125" s="172"/>
      <c r="H125" s="154" t="str">
        <f t="shared" si="1"/>
        <v/>
      </c>
      <c r="I125" s="146"/>
      <c r="J125" s="146"/>
      <c r="K125" s="71"/>
    </row>
    <row r="126" spans="1:11" x14ac:dyDescent="0.25">
      <c r="A126" s="160">
        <f>IF('Orçamento-base'!A126&gt;0,'Orçamento-base'!A126,"")</f>
        <v>1</v>
      </c>
      <c r="B126" s="160">
        <f>'Orçamento-base'!B126</f>
        <v>115</v>
      </c>
      <c r="C126" s="160" t="str">
        <f>IF('Orçamento-base'!C126&gt;0,'Orçamento-base'!C126,"")</f>
        <v>11.23</v>
      </c>
      <c r="D126" s="154" t="str">
        <f>IF('Orçamento-base'!G126&gt;0,'Orçamento-base'!G126,"")</f>
        <v>PMbg90 - PORTA DE ABRIR EM MADEIRA, ACAB. EM MELAMINA, COR BRANCA, COM BORRACHA ANTI-IMPACTO E ANTI-RUÍDO. BARRA DE APOIO, L=40cm (NO LADO INTERNO) EM AÇO INOXIDÁVEL ESCOVADO. GRELHA (VENEZIANA) EM ALUMÍNIO COM PINTURA ELETROSTÁTICA, COR BRANCA. DIMENSÕES (osso): 98x214cm. DIMENSÕES (VÃO LIVRE): 90x210cm</v>
      </c>
      <c r="E126" s="182">
        <f>IF('Orçamento-base'!H126&gt;0,'Orçamento-base'!H126,"")</f>
        <v>1</v>
      </c>
      <c r="F126" s="154" t="str">
        <f>IF('Orçamento-base'!I126&gt;0,'Orçamento-base'!I126,"")</f>
        <v>un</v>
      </c>
      <c r="G126" s="172"/>
      <c r="H126" s="154" t="str">
        <f t="shared" si="1"/>
        <v/>
      </c>
      <c r="I126" s="146"/>
      <c r="J126" s="146"/>
      <c r="K126" s="71"/>
    </row>
    <row r="127" spans="1:11" x14ac:dyDescent="0.25">
      <c r="A127" s="160">
        <f>IF('Orçamento-base'!A127&gt;0,'Orçamento-base'!A127,"")</f>
        <v>1</v>
      </c>
      <c r="B127" s="160">
        <f>'Orçamento-base'!B127</f>
        <v>116</v>
      </c>
      <c r="C127" s="160" t="str">
        <f>IF('Orçamento-base'!C127&gt;0,'Orçamento-base'!C127,"")</f>
        <v>11.24</v>
      </c>
      <c r="D127" s="154" t="str">
        <f>IF('Orçamento-base'!G127&gt;0,'Orçamento-base'!G127,"")</f>
        <v>PM100 - - PORTA DE ABRIR EM MADEIRA COM ACABAMENTO EM MELAMINA NA COR BRANCA, COM BORRACHA ANTI-IMPACTO E ANTI-RUÍDO. DIMENSÕES (osso): 108x214cm. DIMENSÕES (VÃO LIVRE): 100x210cm</v>
      </c>
      <c r="E127" s="182">
        <f>IF('Orçamento-base'!H127&gt;0,'Orçamento-base'!H127,"")</f>
        <v>1</v>
      </c>
      <c r="F127" s="154" t="str">
        <f>IF('Orçamento-base'!I127&gt;0,'Orçamento-base'!I127,"")</f>
        <v>un</v>
      </c>
      <c r="G127" s="172"/>
      <c r="H127" s="154" t="str">
        <f t="shared" si="1"/>
        <v/>
      </c>
      <c r="I127" s="146"/>
      <c r="J127" s="146"/>
      <c r="K127" s="71"/>
    </row>
    <row r="128" spans="1:11" x14ac:dyDescent="0.25">
      <c r="A128" s="160">
        <f>IF('Orçamento-base'!A128&gt;0,'Orçamento-base'!A128,"")</f>
        <v>1</v>
      </c>
      <c r="B128" s="160">
        <f>'Orçamento-base'!B128</f>
        <v>117</v>
      </c>
      <c r="C128" s="160" t="str">
        <f>IF('Orçamento-base'!C128&gt;0,'Orçamento-base'!C128,"")</f>
        <v>11.25</v>
      </c>
      <c r="D128" s="154" t="str">
        <f>IF('Orçamento-base'!G128&gt;0,'Orçamento-base'!G128,"")</f>
        <v>PMg100 - PORTA DE ABRIR EM MADEIRA COM ACABAMENTO EM MELAMINA NA COR BRANCA, COM BORRACHA ANTI-IMPACTO E ANTI-RUÍDO. GRELHA (VENEZIANA) EM ALUMÍNIO COM PINTURA ELETROSTÁTICA, COR BRANCA. DIMENSÕES (osso): 108x214cm. DIMENSÕES (VÃO LIVRE): 100x210cm</v>
      </c>
      <c r="E128" s="182">
        <f>IF('Orçamento-base'!H128&gt;0,'Orçamento-base'!H128,"")</f>
        <v>2</v>
      </c>
      <c r="F128" s="154" t="str">
        <f>IF('Orçamento-base'!I128&gt;0,'Orçamento-base'!I128,"")</f>
        <v>un</v>
      </c>
      <c r="G128" s="172"/>
      <c r="H128" s="154" t="str">
        <f t="shared" si="1"/>
        <v/>
      </c>
      <c r="I128" s="146"/>
      <c r="J128" s="146"/>
      <c r="K128" s="71"/>
    </row>
    <row r="129" spans="1:11" x14ac:dyDescent="0.25">
      <c r="A129" s="160">
        <f>IF('Orçamento-base'!A129&gt;0,'Orçamento-base'!A129,"")</f>
        <v>1</v>
      </c>
      <c r="B129" s="160">
        <f>'Orçamento-base'!B129</f>
        <v>118</v>
      </c>
      <c r="C129" s="160" t="str">
        <f>IF('Orçamento-base'!C129&gt;0,'Orçamento-base'!C129,"")</f>
        <v>11.26</v>
      </c>
      <c r="D129" s="154" t="str">
        <f>IF('Orçamento-base'!G129&gt;0,'Orçamento-base'!G129,"")</f>
        <v>PM110 - PORTA DE ABRIR EM MADEIRA COM ACABAMENTO EM MELAMINA NA COR BRANCA, COM BORRACHA ANTI-IMPACTO E ANTI-RUÍDO. DIMENSÕES (osso): 118x214cm. DIMENSÕES (VÃO LIVRE): 110x210cm</v>
      </c>
      <c r="E129" s="182">
        <f>IF('Orçamento-base'!H129&gt;0,'Orçamento-base'!H129,"")</f>
        <v>2</v>
      </c>
      <c r="F129" s="154" t="str">
        <f>IF('Orçamento-base'!I129&gt;0,'Orçamento-base'!I129,"")</f>
        <v>un</v>
      </c>
      <c r="G129" s="172"/>
      <c r="H129" s="154" t="str">
        <f t="shared" si="1"/>
        <v/>
      </c>
      <c r="I129" s="146"/>
      <c r="J129" s="146"/>
      <c r="K129" s="71"/>
    </row>
    <row r="130" spans="1:11" x14ac:dyDescent="0.25">
      <c r="A130" s="160">
        <f>IF('Orçamento-base'!A130&gt;0,'Orçamento-base'!A130,"")</f>
        <v>1</v>
      </c>
      <c r="B130" s="160">
        <f>'Orçamento-base'!B130</f>
        <v>119</v>
      </c>
      <c r="C130" s="160" t="str">
        <f>IF('Orçamento-base'!C130&gt;0,'Orçamento-base'!C130,"")</f>
        <v>11.27</v>
      </c>
      <c r="D130" s="154" t="str">
        <f>IF('Orçamento-base'!G130&gt;0,'Orçamento-base'!G130,"")</f>
        <v>PMv110 - - PORTA DE ABRIR EM MADEIRA COM ACABAMENTO EM MELAMINA NA COR BRANCA, COM BORRACHA ANTI-IMPACTO E ANTI-RUÍDO. VISOR FIXO 4mm, VIDRO COMUM, INCOLOR, TRANSPARENTE E LISO. DIMENSÕES (osso): 118x214cm. DIMENSÕES (VÃO LIVRE): 110x210cm</v>
      </c>
      <c r="E130" s="182">
        <f>IF('Orçamento-base'!H130&gt;0,'Orçamento-base'!H130,"")</f>
        <v>1</v>
      </c>
      <c r="F130" s="154" t="str">
        <f>IF('Orçamento-base'!I130&gt;0,'Orçamento-base'!I130,"")</f>
        <v>un</v>
      </c>
      <c r="G130" s="172"/>
      <c r="H130" s="154" t="str">
        <f t="shared" si="1"/>
        <v/>
      </c>
      <c r="I130" s="146"/>
      <c r="J130" s="146"/>
      <c r="K130" s="71"/>
    </row>
    <row r="131" spans="1:11" x14ac:dyDescent="0.25">
      <c r="A131" s="160">
        <f>IF('Orçamento-base'!A131&gt;0,'Orçamento-base'!A131,"")</f>
        <v>1</v>
      </c>
      <c r="B131" s="160">
        <f>'Orçamento-base'!B131</f>
        <v>120</v>
      </c>
      <c r="C131" s="160" t="str">
        <f>IF('Orçamento-base'!C131&gt;0,'Orçamento-base'!C131,"")</f>
        <v>11.29</v>
      </c>
      <c r="D131" s="154" t="str">
        <f>IF('Orçamento-base'!G131&gt;0,'Orçamento-base'!G131,"")</f>
        <v>PMcv110 - PORTA DE CORRER (TRILHO SOMENTE SUPERIOR) EM MADEIRA COM ACABAMENTO EM MELAMINA NA COR BRANCA, COM BORRACHA ANTI-IMPACTO E ANTI-RUÍDO. VISOR FIXO 4mm, VIDRO COMUM, INCOLOR, TRANSPARENTE E LISO. DIMENSÕES (osso): 118x214cm. DIMENSÕES (VÃO LIVRE): 110x210cm</v>
      </c>
      <c r="E131" s="182">
        <f>IF('Orçamento-base'!H131&gt;0,'Orçamento-base'!H131,"")</f>
        <v>3</v>
      </c>
      <c r="F131" s="154" t="str">
        <f>IF('Orçamento-base'!I131&gt;0,'Orçamento-base'!I131,"")</f>
        <v>un</v>
      </c>
      <c r="G131" s="172"/>
      <c r="H131" s="154" t="str">
        <f t="shared" si="1"/>
        <v/>
      </c>
      <c r="I131" s="146"/>
      <c r="J131" s="146"/>
      <c r="K131" s="71"/>
    </row>
    <row r="132" spans="1:11" x14ac:dyDescent="0.25">
      <c r="A132" s="160">
        <f>IF('Orçamento-base'!A132&gt;0,'Orçamento-base'!A132,"")</f>
        <v>1</v>
      </c>
      <c r="B132" s="160">
        <f>'Orçamento-base'!B132</f>
        <v>121</v>
      </c>
      <c r="C132" s="160" t="str">
        <f>IF('Orçamento-base'!C132&gt;0,'Orçamento-base'!C132,"")</f>
        <v>11.30</v>
      </c>
      <c r="D132" s="154" t="str">
        <f>IF('Orçamento-base'!G132&gt;0,'Orçamento-base'!G132,"")</f>
        <v xml:space="preserve">PM120 - PORTA DE ABRIR COM 2 FOLHAS (40 E 80x210cm) EM MADEIRA COM ACABAMENTO EM MELAMINA NA COR BRANCA, COM BORRACHA ANTI-IMPACTO E ANTI-RUÍDO. DIMENSÕES (osso): 128x214cm. </v>
      </c>
      <c r="E132" s="182">
        <f>IF('Orçamento-base'!H132&gt;0,'Orçamento-base'!H132,"")</f>
        <v>4</v>
      </c>
      <c r="F132" s="154" t="str">
        <f>IF('Orçamento-base'!I132&gt;0,'Orçamento-base'!I132,"")</f>
        <v>un</v>
      </c>
      <c r="G132" s="172"/>
      <c r="H132" s="154" t="str">
        <f t="shared" si="1"/>
        <v/>
      </c>
      <c r="I132" s="146"/>
      <c r="J132" s="146"/>
      <c r="K132" s="71"/>
    </row>
    <row r="133" spans="1:11" x14ac:dyDescent="0.25">
      <c r="A133" s="160">
        <f>IF('Orçamento-base'!A133&gt;0,'Orçamento-base'!A133,"")</f>
        <v>1</v>
      </c>
      <c r="B133" s="160">
        <f>'Orçamento-base'!B133</f>
        <v>122</v>
      </c>
      <c r="C133" s="160" t="str">
        <f>IF('Orçamento-base'!C133&gt;0,'Orçamento-base'!C133,"")</f>
        <v>11.31</v>
      </c>
      <c r="D133" s="154" t="str">
        <f>IF('Orçamento-base'!G133&gt;0,'Orçamento-base'!G133,"")</f>
        <v>PMv120 - PORTA DE ABRIR COM 2 FOLHAS (40 E 80x210cm) EM MADEIRA COM ACABAMENTO EM MELAMINA NA COR BRANCA, COM BORRACHA ANTI-IMPACTO E ANTI-RUÍDO. VISOR FIXO 4mm, VIDRO COMUM, INCOLOR, TRANSPARENTE E LISO. DIMENSÕES (osso): 128x214cm. DIMENSÕES (VÃO LIVRE): 120x210cm</v>
      </c>
      <c r="E133" s="182">
        <f>IF('Orçamento-base'!H133&gt;0,'Orçamento-base'!H133,"")</f>
        <v>6</v>
      </c>
      <c r="F133" s="154" t="str">
        <f>IF('Orçamento-base'!I133&gt;0,'Orçamento-base'!I133,"")</f>
        <v>un</v>
      </c>
      <c r="G133" s="172"/>
      <c r="H133" s="154" t="str">
        <f t="shared" si="1"/>
        <v/>
      </c>
      <c r="I133" s="146"/>
      <c r="J133" s="146"/>
      <c r="K133" s="71"/>
    </row>
    <row r="134" spans="1:11" x14ac:dyDescent="0.25">
      <c r="A134" s="160">
        <f>IF('Orçamento-base'!A134&gt;0,'Orçamento-base'!A134,"")</f>
        <v>1</v>
      </c>
      <c r="B134" s="160">
        <f>'Orçamento-base'!B134</f>
        <v>123</v>
      </c>
      <c r="C134" s="160" t="str">
        <f>IF('Orçamento-base'!C134&gt;0,'Orçamento-base'!C134,"")</f>
        <v>11.32</v>
      </c>
      <c r="D134" s="154" t="str">
        <f>IF('Orçamento-base'!G134&gt;0,'Orçamento-base'!G134,"")</f>
        <v>PMp120 - PORTA DE ABRIR, 2 FOLHAS (40 E 80x210cm), EM MADEIRA COM REVEST. EM CHUMBO (CONF. ESPESSURA DO CÁLCULO DE BLINDAGEM), ACAB. EM MELAMINA COR BRANCA, COM BORRACHA ANTI-IMPACTO E ANTI-RUÍDO. DIMENSÕES (osso): 128x214cm. DIMENSÕES (VÃO LIVRE): 120x210cm</v>
      </c>
      <c r="E134" s="182">
        <f>IF('Orçamento-base'!H134&gt;0,'Orçamento-base'!H134,"")</f>
        <v>1</v>
      </c>
      <c r="F134" s="154" t="str">
        <f>IF('Orçamento-base'!I134&gt;0,'Orçamento-base'!I134,"")</f>
        <v>un</v>
      </c>
      <c r="G134" s="172"/>
      <c r="H134" s="154" t="str">
        <f t="shared" si="1"/>
        <v/>
      </c>
      <c r="I134" s="146"/>
      <c r="J134" s="146"/>
      <c r="K134" s="71"/>
    </row>
    <row r="135" spans="1:11" x14ac:dyDescent="0.25">
      <c r="A135" s="160">
        <f>IF('Orçamento-base'!A135&gt;0,'Orçamento-base'!A135,"")</f>
        <v>1</v>
      </c>
      <c r="B135" s="160">
        <f>'Orçamento-base'!B135</f>
        <v>124</v>
      </c>
      <c r="C135" s="160" t="str">
        <f>IF('Orçamento-base'!C135&gt;0,'Orçamento-base'!C135,"")</f>
        <v>11.33</v>
      </c>
      <c r="D135" s="154" t="str">
        <f>IF('Orçamento-base'!G135&gt;0,'Orçamento-base'!G135,"")</f>
        <v>PM140 - PORTA DE ABRIR COM 2 FOLHAS (50 E 90x210cm) EM MADEIRA COM ACABAMENTO EM MELAMINA NA COR BRANCA, COM BORRACHA ANTI-IMPACTO E ANTI-RUÍDO. DIMENSÕES (osso): 148x214cm. DIMENSÕES (VÃO LIVRE): 140x210cm</v>
      </c>
      <c r="E135" s="182">
        <f>IF('Orçamento-base'!H135&gt;0,'Orçamento-base'!H135,"")</f>
        <v>2</v>
      </c>
      <c r="F135" s="154" t="str">
        <f>IF('Orçamento-base'!I135&gt;0,'Orçamento-base'!I135,"")</f>
        <v>un</v>
      </c>
      <c r="G135" s="172"/>
      <c r="H135" s="154" t="str">
        <f t="shared" si="1"/>
        <v/>
      </c>
      <c r="I135" s="146"/>
      <c r="J135" s="146"/>
      <c r="K135" s="71"/>
    </row>
    <row r="136" spans="1:11" x14ac:dyDescent="0.25">
      <c r="A136" s="160">
        <f>IF('Orçamento-base'!A136&gt;0,'Orçamento-base'!A136,"")</f>
        <v>1</v>
      </c>
      <c r="B136" s="160">
        <f>'Orçamento-base'!B136</f>
        <v>125</v>
      </c>
      <c r="C136" s="160" t="str">
        <f>IF('Orçamento-base'!C136&gt;0,'Orçamento-base'!C136,"")</f>
        <v>11.34</v>
      </c>
      <c r="D136" s="154" t="str">
        <f>IF('Orçamento-base'!G136&gt;0,'Orçamento-base'!G136,"")</f>
        <v>PMv140 - PORTA DE ABRIR COM 2 FOLHAS (50 E 90x210cm) EM MADEIRA COM ACABAMENTO EM MELAMINA NA COR BRANCA, COM BORRACHA ANTI-IMPACTO E ANTI-RUÍDO. VISOR FIXO 4mm, VIDRO COMUM, INCOLOR, TRANSPARENTE E LISO. DIMENSÕES (osso): 148x214cm. DIMENSÕES (VÃO LIVRE): 140x210cm</v>
      </c>
      <c r="E136" s="182">
        <f>IF('Orçamento-base'!H136&gt;0,'Orçamento-base'!H136,"")</f>
        <v>5</v>
      </c>
      <c r="F136" s="154" t="str">
        <f>IF('Orçamento-base'!I136&gt;0,'Orçamento-base'!I136,"")</f>
        <v>un</v>
      </c>
      <c r="G136" s="172"/>
      <c r="H136" s="154" t="str">
        <f t="shared" si="1"/>
        <v/>
      </c>
      <c r="I136" s="146"/>
      <c r="J136" s="146"/>
      <c r="K136" s="71"/>
    </row>
    <row r="137" spans="1:11" x14ac:dyDescent="0.25">
      <c r="A137" s="160">
        <f>IF('Orçamento-base'!A137&gt;0,'Orçamento-base'!A137,"")</f>
        <v>1</v>
      </c>
      <c r="B137" s="160">
        <f>'Orçamento-base'!B137</f>
        <v>126</v>
      </c>
      <c r="C137" s="160" t="str">
        <f>IF('Orçamento-base'!C137&gt;0,'Orçamento-base'!C137,"")</f>
        <v>11.35</v>
      </c>
      <c r="D137" s="154" t="str">
        <f>IF('Orçamento-base'!G137&gt;0,'Orçamento-base'!G137,"")</f>
        <v>PMp140 - PORTA DE ABRIR, 2 FOLHAS (50 E 90x210cm), EM MADEIRA COM REVEST. EM CHUMBO (CONF. ESPESSURA DO CÁLCULO DE BLINDAGEM), ACAB. EM MELAMINA COR BRANCA, COM BORRACHA ANTI-IMPACTO E ANTI-RUÍDO. DIMENSÕES (osso): 148x214cm. DIMENSÕES (VÃO LIVRE): 140x210cm</v>
      </c>
      <c r="E137" s="182">
        <f>IF('Orçamento-base'!H137&gt;0,'Orçamento-base'!H137,"")</f>
        <v>1</v>
      </c>
      <c r="F137" s="154" t="str">
        <f>IF('Orçamento-base'!I137&gt;0,'Orçamento-base'!I137,"")</f>
        <v>un</v>
      </c>
      <c r="G137" s="172"/>
      <c r="H137" s="154" t="str">
        <f t="shared" si="1"/>
        <v/>
      </c>
      <c r="I137" s="146"/>
      <c r="J137" s="146"/>
      <c r="K137" s="71"/>
    </row>
    <row r="138" spans="1:11" x14ac:dyDescent="0.25">
      <c r="A138" s="160">
        <f>IF('Orçamento-base'!A138&gt;0,'Orçamento-base'!A138,"")</f>
        <v>1</v>
      </c>
      <c r="B138" s="160">
        <f>'Orçamento-base'!B138</f>
        <v>127</v>
      </c>
      <c r="C138" s="160" t="str">
        <f>IF('Orçamento-base'!C138&gt;0,'Orçamento-base'!C138,"")</f>
        <v>11.36</v>
      </c>
      <c r="D138" s="154" t="str">
        <f>IF('Orçamento-base'!G138&gt;0,'Orçamento-base'!G138,"")</f>
        <v>VFp40 - VISOR FIXO COM VIDRO PLUMBÍFERO TRANSPARENTE E LISO (CONFORME ESPESSURA DO CÁLCULO DE BLINDAGEM). DIMENSÕES (osso): 40x40/140cm</v>
      </c>
      <c r="E138" s="182">
        <f>IF('Orçamento-base'!H138&gt;0,'Orçamento-base'!H138,"")</f>
        <v>1</v>
      </c>
      <c r="F138" s="154" t="str">
        <f>IF('Orçamento-base'!I138&gt;0,'Orçamento-base'!I138,"")</f>
        <v>un</v>
      </c>
      <c r="G138" s="172"/>
      <c r="H138" s="154" t="str">
        <f t="shared" si="1"/>
        <v/>
      </c>
      <c r="I138" s="146"/>
      <c r="J138" s="146"/>
      <c r="K138" s="71"/>
    </row>
    <row r="139" spans="1:11" x14ac:dyDescent="0.25">
      <c r="A139" s="160">
        <f>IF('Orçamento-base'!A139&gt;0,'Orçamento-base'!A139,"")</f>
        <v>1</v>
      </c>
      <c r="B139" s="160">
        <f>'Orçamento-base'!B139</f>
        <v>128</v>
      </c>
      <c r="C139" s="160" t="str">
        <f>IF('Orçamento-base'!C139&gt;0,'Orçamento-base'!C139,"")</f>
        <v>11.37</v>
      </c>
      <c r="D139" s="154" t="str">
        <f>IF('Orçamento-base'!G139&gt;0,'Orçamento-base'!G139,"")</f>
        <v>VF80 - VISOR FIXO COM VIDRO TEMPERADO TRANSPARENTE, LISO E INCOLOR, COM ESPESSURA DE 6mm, COM VÃO INFERIOR DE 5cm E FURO REDONDO DE ∅10cm. ESTRUTURA EM ALUMÍNIO COM PINTURA ELETROSTÁTICA NA COR BRANCA. BANCADA EM MDF COM REVESTIMENTO MELAMÍNICO COR CINZA CLARO. DIMENSÕES (osso): 80x90/90cm</v>
      </c>
      <c r="E139" s="182">
        <f>IF('Orçamento-base'!H139&gt;0,'Orçamento-base'!H139,"")</f>
        <v>1</v>
      </c>
      <c r="F139" s="154" t="str">
        <f>IF('Orçamento-base'!I139&gt;0,'Orçamento-base'!I139,"")</f>
        <v>un</v>
      </c>
      <c r="G139" s="172"/>
      <c r="H139" s="154" t="str">
        <f t="shared" si="1"/>
        <v/>
      </c>
      <c r="I139" s="146"/>
      <c r="J139" s="146"/>
      <c r="K139" s="71"/>
    </row>
    <row r="140" spans="1:11" x14ac:dyDescent="0.25">
      <c r="A140" s="160">
        <f>IF('Orçamento-base'!A140&gt;0,'Orçamento-base'!A140,"")</f>
        <v>1</v>
      </c>
      <c r="B140" s="160">
        <f>'Orçamento-base'!B140</f>
        <v>129</v>
      </c>
      <c r="C140" s="160" t="str">
        <f>IF('Orçamento-base'!C140&gt;0,'Orçamento-base'!C140,"")</f>
        <v>11.38</v>
      </c>
      <c r="D140" s="154" t="str">
        <f>IF('Orçamento-base'!G140&gt;0,'Orçamento-base'!G140,"")</f>
        <v>VF100 - VISOR FIXO COM VIDRO TEMPERADO TRANSPARENTE, LISO E INCOLOR, COM ESPESSURA DE 6mm. ESTRUTURA EM ALUMÍNIO COM PINTURA ELETROSTÁTICA NA COR BRANCA. DIMENSÕES (osso): 100x100/110cm</v>
      </c>
      <c r="E140" s="182">
        <f>IF('Orçamento-base'!H140&gt;0,'Orçamento-base'!H140,"")</f>
        <v>4</v>
      </c>
      <c r="F140" s="154" t="str">
        <f>IF('Orçamento-base'!I140&gt;0,'Orçamento-base'!I140,"")</f>
        <v>un</v>
      </c>
      <c r="G140" s="172"/>
      <c r="H140" s="154" t="str">
        <f t="shared" si="1"/>
        <v/>
      </c>
      <c r="I140" s="146"/>
      <c r="J140" s="146"/>
      <c r="K140" s="71"/>
    </row>
    <row r="141" spans="1:11" x14ac:dyDescent="0.25">
      <c r="A141" s="160">
        <f>IF('Orçamento-base'!A141&gt;0,'Orçamento-base'!A141,"")</f>
        <v>1</v>
      </c>
      <c r="B141" s="160">
        <f>'Orçamento-base'!B141</f>
        <v>130</v>
      </c>
      <c r="C141" s="160" t="str">
        <f>IF('Orçamento-base'!C141&gt;0,'Orçamento-base'!C141,"")</f>
        <v>11.39</v>
      </c>
      <c r="D141" s="154" t="str">
        <f>IF('Orçamento-base'!G141&gt;0,'Orçamento-base'!G141,"")</f>
        <v xml:space="preserve">VF120 - VISOR FIXO COM VIDRO TEMPERADO TRANSPARENTE, LISO E INCOLOR, COM ESPESSURA DE 6mm. ESTRUTURA EM ALUMÍNIO COM PINTURA ELETROSTÁTICA NA COR BRANCA. DIMENSÕES (osso): 120x100/110cm
</v>
      </c>
      <c r="E141" s="182">
        <f>IF('Orçamento-base'!H141&gt;0,'Orçamento-base'!H141,"")</f>
        <v>1</v>
      </c>
      <c r="F141" s="154" t="str">
        <f>IF('Orçamento-base'!I141&gt;0,'Orçamento-base'!I141,"")</f>
        <v>un</v>
      </c>
      <c r="G141" s="172"/>
      <c r="H141" s="154" t="str">
        <f t="shared" si="1"/>
        <v/>
      </c>
      <c r="I141" s="146"/>
      <c r="J141" s="146"/>
      <c r="K141" s="71"/>
    </row>
    <row r="142" spans="1:11" x14ac:dyDescent="0.25">
      <c r="A142" s="160">
        <f>IF('Orçamento-base'!A142&gt;0,'Orçamento-base'!A142,"")</f>
        <v>1</v>
      </c>
      <c r="B142" s="160">
        <f>'Orçamento-base'!B142</f>
        <v>131</v>
      </c>
      <c r="C142" s="160" t="str">
        <f>IF('Orçamento-base'!C142&gt;0,'Orçamento-base'!C142,"")</f>
        <v>11.40</v>
      </c>
      <c r="D142" s="154" t="str">
        <f>IF('Orçamento-base'!G142&gt;0,'Orçamento-base'!G142,"")</f>
        <v>VFp140 - VISOR FIXO COM VIDRO PLUMBÍFERO TRANSPARENTE E LISO (CONFORME ESPESSURA DO CÁLCULO DE BLINDAGEM). DIMENSÕES (osso): 140x80/100cm</v>
      </c>
      <c r="E142" s="182">
        <f>IF('Orçamento-base'!H142&gt;0,'Orçamento-base'!H142,"")</f>
        <v>1</v>
      </c>
      <c r="F142" s="154" t="str">
        <f>IF('Orçamento-base'!I142&gt;0,'Orçamento-base'!I142,"")</f>
        <v>un</v>
      </c>
      <c r="G142" s="172"/>
      <c r="H142" s="154" t="str">
        <f t="shared" ref="H142:H205" si="2">IFERROR(IF(E142*G142&lt;&gt;0,ROUND(ROUND(E142,4)*ROUND(G142,4),2),""),"")</f>
        <v/>
      </c>
      <c r="I142" s="146"/>
      <c r="J142" s="146"/>
      <c r="K142" s="71"/>
    </row>
    <row r="143" spans="1:11" x14ac:dyDescent="0.25">
      <c r="A143" s="160">
        <f>IF('Orçamento-base'!A143&gt;0,'Orçamento-base'!A143,"")</f>
        <v>1</v>
      </c>
      <c r="B143" s="160">
        <f>'Orçamento-base'!B143</f>
        <v>132</v>
      </c>
      <c r="C143" s="160" t="str">
        <f>IF('Orçamento-base'!C143&gt;0,'Orçamento-base'!C143,"")</f>
        <v>11.41</v>
      </c>
      <c r="D143" s="154" t="str">
        <f>IF('Orçamento-base'!G143&gt;0,'Orçamento-base'!G143,"")</f>
        <v>VF180 - VISOR FIXO COM VIDRO TEMPERADO TRANSPARENTE, LISO E INCOLOR, COM ESPESSURA DE 6mm, COM VÃO INFERIOR DE 5cm E FURO REDONDO DE ∅10cm. ESTRUTURA EM ALUMÍNIO COM PINTURA ELETROSTÁTICA NA COR BRANCA. DIMENSÕES (osso): 180x70/110cm</v>
      </c>
      <c r="E143" s="182">
        <f>IF('Orçamento-base'!H143&gt;0,'Orçamento-base'!H143,"")</f>
        <v>1</v>
      </c>
      <c r="F143" s="154" t="str">
        <f>IF('Orçamento-base'!I143&gt;0,'Orçamento-base'!I143,"")</f>
        <v>un</v>
      </c>
      <c r="G143" s="172"/>
      <c r="H143" s="154" t="str">
        <f t="shared" si="2"/>
        <v/>
      </c>
      <c r="I143" s="146"/>
      <c r="J143" s="146"/>
      <c r="K143" s="71"/>
    </row>
    <row r="144" spans="1:11" x14ac:dyDescent="0.25">
      <c r="A144" s="160">
        <f>IF('Orçamento-base'!A144&gt;0,'Orçamento-base'!A144,"")</f>
        <v>1</v>
      </c>
      <c r="B144" s="160">
        <f>'Orçamento-base'!B144</f>
        <v>133</v>
      </c>
      <c r="C144" s="160" t="str">
        <f>IF('Orçamento-base'!C144&gt;0,'Orçamento-base'!C144,"")</f>
        <v>11.42</v>
      </c>
      <c r="D144" s="154" t="str">
        <f>IF('Orçamento-base'!G144&gt;0,'Orçamento-base'!G144,"")</f>
        <v>VF200 - VISOR FIXO COM VIDRO TEMPERADO TRANSPARENTE, LISO E INCOLOR, COM ESPESSURA DE 6mm, COM PELÍCULA REFLEXIVA. ESTRUTURA EM ALUMÍNIO COM PINTURA ELETROSTÁTICA NA COR BRANCA. DIMENSÕES (osso): 200x100/110cm</v>
      </c>
      <c r="E144" s="182">
        <f>IF('Orçamento-base'!H144&gt;0,'Orçamento-base'!H144,"")</f>
        <v>2</v>
      </c>
      <c r="F144" s="154" t="str">
        <f>IF('Orçamento-base'!I144&gt;0,'Orçamento-base'!I144,"")</f>
        <v>un</v>
      </c>
      <c r="G144" s="172"/>
      <c r="H144" s="154" t="str">
        <f t="shared" si="2"/>
        <v/>
      </c>
      <c r="I144" s="146"/>
      <c r="J144" s="146"/>
      <c r="K144" s="71"/>
    </row>
    <row r="145" spans="1:11" x14ac:dyDescent="0.25">
      <c r="A145" s="160">
        <f>IF('Orçamento-base'!A145&gt;0,'Orçamento-base'!A145,"")</f>
        <v>1</v>
      </c>
      <c r="B145" s="160">
        <f>'Orçamento-base'!B145</f>
        <v>134</v>
      </c>
      <c r="C145" s="160" t="str">
        <f>IF('Orçamento-base'!C145&gt;0,'Orçamento-base'!C145,"")</f>
        <v>11.44</v>
      </c>
      <c r="D145" s="154" t="str">
        <f>IF('Orçamento-base'!G145&gt;0,'Orçamento-base'!G145,"")</f>
        <v>JA02cg - JANELA COM 2 FOLHAS DE CORRER EM ALUMÍNIO COM PINTURA ELETROSTÁTICA NA COR BRANCA E TELA MILIMÉTRICA EM 1 FOLHA DE CORRER. MÓDULO SUPERIOR COM GRELHA (VENEZIANA) DE VENTILAÇÃO PERMANENTE. VIDROS COMUNS, TRANSLÚCIDOS, INCOLOR, 4mm. DIMENSÕES (osso): 140x200/95cm(TÉRREO) E 140x200/110cm(2º E 3º PAV.)</v>
      </c>
      <c r="E145" s="182">
        <f>IF('Orçamento-base'!H145&gt;0,'Orçamento-base'!H145,"")</f>
        <v>1</v>
      </c>
      <c r="F145" s="154" t="str">
        <f>IF('Orçamento-base'!I145&gt;0,'Orçamento-base'!I145,"")</f>
        <v>un</v>
      </c>
      <c r="G145" s="172"/>
      <c r="H145" s="154" t="str">
        <f t="shared" si="2"/>
        <v/>
      </c>
      <c r="I145" s="146"/>
      <c r="J145" s="146"/>
      <c r="K145" s="71"/>
    </row>
    <row r="146" spans="1:11" x14ac:dyDescent="0.25">
      <c r="A146" s="160">
        <f>IF('Orçamento-base'!A146&gt;0,'Orçamento-base'!A146,"")</f>
        <v>1</v>
      </c>
      <c r="B146" s="160">
        <f>'Orçamento-base'!B146</f>
        <v>135</v>
      </c>
      <c r="C146" s="160" t="str">
        <f>IF('Orçamento-base'!C146&gt;0,'Orçamento-base'!C146,"")</f>
        <v>11.46</v>
      </c>
      <c r="D146" s="154" t="str">
        <f>IF('Orçamento-base'!G146&gt;0,'Orçamento-base'!G146,"")</f>
        <v>JA04m - JANELA COM 1 FOLHA MAXIM-AR  EM ALUMÍNIO COM PINTURA ELETROSTÁTICA NA COR BRANCA E TELA MILIMÉTRICA RETRÁTIL (RECOLHÍVEL). VIDROS COMUNS, TRANSLÚCIDOS, INCOLOR, 4mm. DIMENSÕES (osso): 60x90/100cm</v>
      </c>
      <c r="E146" s="182">
        <f>IF('Orçamento-base'!H146&gt;0,'Orçamento-base'!H146,"")</f>
        <v>10</v>
      </c>
      <c r="F146" s="154" t="str">
        <f>IF('Orçamento-base'!I146&gt;0,'Orçamento-base'!I146,"")</f>
        <v>un</v>
      </c>
      <c r="G146" s="172"/>
      <c r="H146" s="154" t="str">
        <f t="shared" si="2"/>
        <v/>
      </c>
      <c r="I146" s="146"/>
      <c r="J146" s="146"/>
      <c r="K146" s="71"/>
    </row>
    <row r="147" spans="1:11" x14ac:dyDescent="0.25">
      <c r="A147" s="160">
        <f>IF('Orçamento-base'!A147&gt;0,'Orçamento-base'!A147,"")</f>
        <v>1</v>
      </c>
      <c r="B147" s="160">
        <f>'Orçamento-base'!B147</f>
        <v>136</v>
      </c>
      <c r="C147" s="160" t="str">
        <f>IF('Orçamento-base'!C147&gt;0,'Orçamento-base'!C147,"")</f>
        <v>11.47</v>
      </c>
      <c r="D147" s="154" t="str">
        <f>IF('Orçamento-base'!G147&gt;0,'Orçamento-base'!G147,"")</f>
        <v>JP01m - JANELA COM 1 FOLHA, MAXIM-AR EM PVC BRANCA, TELA MILIMÉTRICA RETRÁTIL (RECOLHÍVEL) E HASTE LIMITADORA DE ABERTURA. VIDRO COMUM 4mm, EM MINI BOREAL. DIMENSÕES (osso): 60x60/160cm</v>
      </c>
      <c r="E147" s="182">
        <f>IF('Orçamento-base'!H147&gt;0,'Orçamento-base'!H147,"")</f>
        <v>8</v>
      </c>
      <c r="F147" s="154" t="str">
        <f>IF('Orçamento-base'!I147&gt;0,'Orçamento-base'!I147,"")</f>
        <v>un</v>
      </c>
      <c r="G147" s="172"/>
      <c r="H147" s="154" t="str">
        <f t="shared" si="2"/>
        <v/>
      </c>
      <c r="I147" s="146"/>
      <c r="J147" s="146"/>
      <c r="K147" s="71"/>
    </row>
    <row r="148" spans="1:11" x14ac:dyDescent="0.25">
      <c r="A148" s="160">
        <f>IF('Orçamento-base'!A148&gt;0,'Orçamento-base'!A148,"")</f>
        <v>1</v>
      </c>
      <c r="B148" s="160">
        <f>'Orçamento-base'!B148</f>
        <v>137</v>
      </c>
      <c r="C148" s="160" t="str">
        <f>IF('Orçamento-base'!C148&gt;0,'Orçamento-base'!C148,"")</f>
        <v>11.48</v>
      </c>
      <c r="D148" s="154" t="str">
        <f>IF('Orçamento-base'!G148&gt;0,'Orçamento-base'!G148,"")</f>
        <v>JP02m - JANELA COM 2 FOLHAS DE CORRER EM PVC BRANCA E TELA MILIMÉTRICA RETRÁTIL (RECOLHÍVEL). MÓDULO SUPERIOR COM 2 FOLHAS MAXIM-AR COM HASTE LIMITADORA DE ABERTURA. VIDROS COMUNS, TRANSLÚCIDOS, INCOLOR, 4mm. DIMENSÕES (osso): 120x170/110cm</v>
      </c>
      <c r="E148" s="182">
        <f>IF('Orçamento-base'!H148&gt;0,'Orçamento-base'!H148,"")</f>
        <v>10</v>
      </c>
      <c r="F148" s="154" t="str">
        <f>IF('Orçamento-base'!I148&gt;0,'Orçamento-base'!I148,"")</f>
        <v>un</v>
      </c>
      <c r="G148" s="172"/>
      <c r="H148" s="154" t="str">
        <f t="shared" si="2"/>
        <v/>
      </c>
      <c r="I148" s="146"/>
      <c r="J148" s="146"/>
      <c r="K148" s="71"/>
    </row>
    <row r="149" spans="1:11" x14ac:dyDescent="0.25">
      <c r="A149" s="160">
        <f>IF('Orçamento-base'!A149&gt;0,'Orçamento-base'!A149,"")</f>
        <v>1</v>
      </c>
      <c r="B149" s="160">
        <f>'Orçamento-base'!B149</f>
        <v>138</v>
      </c>
      <c r="C149" s="160" t="str">
        <f>IF('Orçamento-base'!C149&gt;0,'Orçamento-base'!C149,"")</f>
        <v>11.50</v>
      </c>
      <c r="D149" s="154" t="str">
        <f>IF('Orçamento-base'!G149&gt;0,'Orçamento-base'!G149,"")</f>
        <v>JP04cp - JANELA COM 2 FOLHAS DE CORRER EM PVC BRANCA, TELA MILIMÉTRICA RETRÁTIL (RECOLHÍVEL) E PERSIANA EM ROLO EXTERNA. VIDROS COMUNS, TRANSLÚCIDOS, INCOLOR, 4mm. DIMENSÕES (osso): 140x120/160cm</v>
      </c>
      <c r="E149" s="182">
        <f>IF('Orçamento-base'!H149&gt;0,'Orçamento-base'!H149,"")</f>
        <v>10</v>
      </c>
      <c r="F149" s="154" t="str">
        <f>IF('Orçamento-base'!I149&gt;0,'Orçamento-base'!I149,"")</f>
        <v>un</v>
      </c>
      <c r="G149" s="172"/>
      <c r="H149" s="154" t="str">
        <f t="shared" si="2"/>
        <v/>
      </c>
      <c r="I149" s="146"/>
      <c r="J149" s="146"/>
      <c r="K149" s="71"/>
    </row>
    <row r="150" spans="1:11" x14ac:dyDescent="0.25">
      <c r="A150" s="160">
        <f>IF('Orçamento-base'!A150&gt;0,'Orçamento-base'!A150,"")</f>
        <v>1</v>
      </c>
      <c r="B150" s="160">
        <f>'Orçamento-base'!B150</f>
        <v>139</v>
      </c>
      <c r="C150" s="160" t="str">
        <f>IF('Orçamento-base'!C150&gt;0,'Orçamento-base'!C150,"")</f>
        <v>11.52</v>
      </c>
      <c r="D150" s="154" t="str">
        <f>IF('Orçamento-base'!G150&gt;0,'Orçamento-base'!G150,"")</f>
        <v>JP06cp - JANELA COM 2 FOLHAS DE CORRER EM PVC BRANCA, TELA MILIMÉTRICA RETRÁTIL (RECOLHÍVEL) E PERSIANA EM ROLO EXTERNA. VIDROS COMUNS, TRANSLÚCIDOS, INCOLOR, 4mm. DIMENSÕES (osso): 180x120/100cm</v>
      </c>
      <c r="E150" s="182">
        <f>IF('Orçamento-base'!H150&gt;0,'Orçamento-base'!H150,"")</f>
        <v>3</v>
      </c>
      <c r="F150" s="154" t="str">
        <f>IF('Orçamento-base'!I150&gt;0,'Orçamento-base'!I150,"")</f>
        <v>un</v>
      </c>
      <c r="G150" s="172"/>
      <c r="H150" s="154" t="str">
        <f t="shared" si="2"/>
        <v/>
      </c>
      <c r="I150" s="146"/>
      <c r="J150" s="146"/>
      <c r="K150" s="71"/>
    </row>
    <row r="151" spans="1:11" x14ac:dyDescent="0.25">
      <c r="A151" s="160">
        <f>IF('Orçamento-base'!A151&gt;0,'Orçamento-base'!A151,"")</f>
        <v>1</v>
      </c>
      <c r="B151" s="160">
        <f>'Orçamento-base'!B151</f>
        <v>140</v>
      </c>
      <c r="C151" s="160" t="str">
        <f>IF('Orçamento-base'!C151&gt;0,'Orçamento-base'!C151,"")</f>
        <v>11.53</v>
      </c>
      <c r="D151" s="154" t="str">
        <f>IF('Orçamento-base'!G151&gt;0,'Orçamento-base'!G151,"")</f>
        <v>JP07c - JANELA COM 2 FOLHAS DE CORRER EM PVC BRANCA E TELA MILIMÉTRICA RETRÁTIL (RECOLHÍVEL). VIDROS COMUNS, TRANSLÚCIDOS, INCOLOR, 4mm. DIMENSÕES (osso): 180x120/160cm</v>
      </c>
      <c r="E151" s="182">
        <f>IF('Orçamento-base'!H151&gt;0,'Orçamento-base'!H151,"")</f>
        <v>4</v>
      </c>
      <c r="F151" s="154" t="str">
        <f>IF('Orçamento-base'!I151&gt;0,'Orçamento-base'!I151,"")</f>
        <v>un</v>
      </c>
      <c r="G151" s="172"/>
      <c r="H151" s="154" t="str">
        <f t="shared" si="2"/>
        <v/>
      </c>
      <c r="I151" s="146"/>
      <c r="J151" s="146"/>
      <c r="K151" s="71"/>
    </row>
    <row r="152" spans="1:11" x14ac:dyDescent="0.25">
      <c r="A152" s="160">
        <f>IF('Orçamento-base'!A152&gt;0,'Orçamento-base'!A152,"")</f>
        <v>1</v>
      </c>
      <c r="B152" s="160">
        <f>'Orçamento-base'!B152</f>
        <v>141</v>
      </c>
      <c r="C152" s="160" t="str">
        <f>IF('Orçamento-base'!C152&gt;0,'Orçamento-base'!C152,"")</f>
        <v>11.54</v>
      </c>
      <c r="D152" s="154" t="str">
        <f>IF('Orçamento-base'!G152&gt;0,'Orçamento-base'!G152,"")</f>
        <v>JP08cm - JANELA COM 4 FOLHAS DE CORRER EM PVC BRANCA E TELA MILIMÉTRICA RETRÁTIL (RECOLHÍVEL) EXTERNA NO VÃO DE ABERTURA. MÓDULO SUPERIOR COM 4 FOLHAS MAXIM-AR COM HASTE LIMITADORA DE ABERTURA E TELA MILIMÉTRICA RETRÁTIL (RECOLHÍVEL) INTERNA. VIDROS COMUNS, TRANSLÚCIDOS, INCOLOR, 4mm. DIMENSÕES (osso): 200x170/110cm</v>
      </c>
      <c r="E152" s="182">
        <f>IF('Orçamento-base'!H152&gt;0,'Orçamento-base'!H152,"")</f>
        <v>2</v>
      </c>
      <c r="F152" s="154" t="str">
        <f>IF('Orçamento-base'!I152&gt;0,'Orçamento-base'!I152,"")</f>
        <v>un</v>
      </c>
      <c r="G152" s="172"/>
      <c r="H152" s="154" t="str">
        <f t="shared" si="2"/>
        <v/>
      </c>
      <c r="I152" s="146"/>
      <c r="J152" s="146"/>
      <c r="K152" s="71"/>
    </row>
    <row r="153" spans="1:11" x14ac:dyDescent="0.25">
      <c r="A153" s="160">
        <f>IF('Orçamento-base'!A153&gt;0,'Orçamento-base'!A153,"")</f>
        <v>1</v>
      </c>
      <c r="B153" s="160">
        <f>'Orçamento-base'!B153</f>
        <v>142</v>
      </c>
      <c r="C153" s="160" t="str">
        <f>IF('Orçamento-base'!C153&gt;0,'Orçamento-base'!C153,"")</f>
        <v>11.55</v>
      </c>
      <c r="D153" s="154" t="str">
        <f>IF('Orçamento-base'!G153&gt;0,'Orçamento-base'!G153,"")</f>
        <v>JP09c - JANELA COM 4 FOLHAS DE CORRER EM PVC BRANCA E TELA MILIMÉTRICA RETRÁTIL (RECOLHÍVEL). VIDROS COMUNS, TRANSLÚCIDOS, INCOLOR, 4mm. DIMENSÕES (osso): 300x120/100cm</v>
      </c>
      <c r="E153" s="182">
        <f>IF('Orçamento-base'!H153&gt;0,'Orçamento-base'!H153,"")</f>
        <v>1</v>
      </c>
      <c r="F153" s="154" t="str">
        <f>IF('Orçamento-base'!I153&gt;0,'Orçamento-base'!I153,"")</f>
        <v>un</v>
      </c>
      <c r="G153" s="172"/>
      <c r="H153" s="154" t="str">
        <f t="shared" si="2"/>
        <v/>
      </c>
      <c r="I153" s="146"/>
      <c r="J153" s="146"/>
      <c r="K153" s="71"/>
    </row>
    <row r="154" spans="1:11" x14ac:dyDescent="0.25">
      <c r="A154" s="160">
        <f>IF('Orçamento-base'!A154&gt;0,'Orçamento-base'!A154,"")</f>
        <v>1</v>
      </c>
      <c r="B154" s="160">
        <f>'Orçamento-base'!B154</f>
        <v>143</v>
      </c>
      <c r="C154" s="160" t="str">
        <f>IF('Orçamento-base'!C154&gt;0,'Orçamento-base'!C154,"")</f>
        <v>11.56</v>
      </c>
      <c r="D154" s="154" t="str">
        <f>IF('Orçamento-base'!G154&gt;0,'Orçamento-base'!G154,"")</f>
        <v>JP10cm - JANELA COM 4 FOLHAS DE CORRER EM PVC BRANCA E TELA MILIMÉTRICA RETRÁTIL (RECOLHÍVEL) EXTERNA NO VÃO DE ABERTURA. MÓDULO SUPERIOR COM 4 FOLHAS MAXIM-AR COM HASTE LIMITADORA DE ABERTURA E TELA MILIMÉTRICA RETRÁTIL (RECOLHÍVEL) INTERNA. VIDROS COMUNS, TRANSLÚCIDOS, INCOLOR, 4mm. DIMENSÕES (osso): 300x170/110cm</v>
      </c>
      <c r="E154" s="182">
        <f>IF('Orçamento-base'!H154&gt;0,'Orçamento-base'!H154,"")</f>
        <v>1</v>
      </c>
      <c r="F154" s="154" t="str">
        <f>IF('Orçamento-base'!I154&gt;0,'Orçamento-base'!I154,"")</f>
        <v>un</v>
      </c>
      <c r="G154" s="172"/>
      <c r="H154" s="154" t="str">
        <f t="shared" si="2"/>
        <v/>
      </c>
      <c r="I154" s="146"/>
      <c r="J154" s="146"/>
      <c r="K154" s="71"/>
    </row>
    <row r="155" spans="1:11" x14ac:dyDescent="0.25">
      <c r="A155" s="160">
        <f>IF('Orçamento-base'!A155&gt;0,'Orçamento-base'!A155,"")</f>
        <v>1</v>
      </c>
      <c r="B155" s="160">
        <f>'Orçamento-base'!B155</f>
        <v>144</v>
      </c>
      <c r="C155" s="160" t="str">
        <f>IF('Orçamento-base'!C155&gt;0,'Orçamento-base'!C155,"")</f>
        <v>11.57</v>
      </c>
      <c r="D155" s="154" t="str">
        <f>IF('Orçamento-base'!G155&gt;0,'Orçamento-base'!G155,"")</f>
        <v>GUARDA-CORPO DE AÇO GALVANIZADO DE 1,10M, MONTANTES TUBULARES DE 1.1/4" ESPAÇADOS DE 1,20M, TRAVESSA SUPERIOR DE 1.1/2", GRADIL FORMADO POR TUBOS HORIZONTAIS DE 1" E VERTICAIS DE 3/4", FIXADO COM CHUMBADOR MECÂNICO. AF_04/2019_P</v>
      </c>
      <c r="E155" s="182">
        <f>IF('Orçamento-base'!H155&gt;0,'Orçamento-base'!H155,"")</f>
        <v>28</v>
      </c>
      <c r="F155" s="154" t="str">
        <f>IF('Orçamento-base'!I155&gt;0,'Orçamento-base'!I155,"")</f>
        <v>m</v>
      </c>
      <c r="G155" s="172"/>
      <c r="H155" s="154" t="str">
        <f t="shared" si="2"/>
        <v/>
      </c>
      <c r="I155" s="146"/>
      <c r="J155" s="146"/>
      <c r="K155" s="71"/>
    </row>
    <row r="156" spans="1:11" x14ac:dyDescent="0.25">
      <c r="A156" s="160">
        <f>IF('Orçamento-base'!A156&gt;0,'Orçamento-base'!A156,"")</f>
        <v>1</v>
      </c>
      <c r="B156" s="160">
        <f>'Orçamento-base'!B156</f>
        <v>145</v>
      </c>
      <c r="C156" s="160" t="str">
        <f>IF('Orçamento-base'!C156&gt;0,'Orçamento-base'!C156,"")</f>
        <v>12.1</v>
      </c>
      <c r="D156" s="154" t="str">
        <f>IF('Orçamento-base'!G156&gt;0,'Orçamento-base'!G156,"")</f>
        <v>VÁLVULA DE ESFERA BRUTA, BRONZE, ROSCÁVEL, 2'' - FORNECIMENTO E INSTALAÇÃO. AF_08/2021</v>
      </c>
      <c r="E156" s="182">
        <f>IF('Orçamento-base'!H156&gt;0,'Orçamento-base'!H156,"")</f>
        <v>3</v>
      </c>
      <c r="F156" s="154" t="str">
        <f>IF('Orçamento-base'!I156&gt;0,'Orçamento-base'!I156,"")</f>
        <v>un</v>
      </c>
      <c r="G156" s="172"/>
      <c r="H156" s="154" t="str">
        <f t="shared" si="2"/>
        <v/>
      </c>
      <c r="I156" s="146"/>
      <c r="J156" s="146"/>
      <c r="K156" s="71"/>
    </row>
    <row r="157" spans="1:11" x14ac:dyDescent="0.25">
      <c r="A157" s="160">
        <f>IF('Orçamento-base'!A157&gt;0,'Orçamento-base'!A157,"")</f>
        <v>1</v>
      </c>
      <c r="B157" s="160">
        <f>'Orçamento-base'!B157</f>
        <v>146</v>
      </c>
      <c r="C157" s="160" t="str">
        <f>IF('Orçamento-base'!C157&gt;0,'Orçamento-base'!C157,"")</f>
        <v>12.2</v>
      </c>
      <c r="D157" s="154" t="str">
        <f>IF('Orçamento-base'!G157&gt;0,'Orçamento-base'!G157,"")</f>
        <v>VÁLVULA DE ESFERA BRUTA, BRONZE, ROSCÁVEL, 1 1/2'' - FORNECIMENTO E INSTALAÇÃO. AF_08/2021</v>
      </c>
      <c r="E157" s="182">
        <f>IF('Orçamento-base'!H157&gt;0,'Orçamento-base'!H157,"")</f>
        <v>10</v>
      </c>
      <c r="F157" s="154" t="str">
        <f>IF('Orçamento-base'!I157&gt;0,'Orçamento-base'!I157,"")</f>
        <v>un</v>
      </c>
      <c r="G157" s="172"/>
      <c r="H157" s="154" t="str">
        <f t="shared" si="2"/>
        <v/>
      </c>
      <c r="I157" s="146"/>
      <c r="J157" s="146"/>
      <c r="K157" s="71"/>
    </row>
    <row r="158" spans="1:11" x14ac:dyDescent="0.25">
      <c r="A158" s="160">
        <f>IF('Orçamento-base'!A158&gt;0,'Orçamento-base'!A158,"")</f>
        <v>1</v>
      </c>
      <c r="B158" s="160">
        <f>'Orçamento-base'!B158</f>
        <v>147</v>
      </c>
      <c r="C158" s="160" t="str">
        <f>IF('Orçamento-base'!C158&gt;0,'Orçamento-base'!C158,"")</f>
        <v>12.3</v>
      </c>
      <c r="D158" s="154" t="str">
        <f>IF('Orçamento-base'!G158&gt;0,'Orçamento-base'!G158,"")</f>
        <v>VÁLVULA DE ESFERA BRUTA, BRONZE, ROSCÁVEL, 1 1/4'' - FORNECIMENTO E INSTALAÇÃO. AF_08/2021</v>
      </c>
      <c r="E158" s="182">
        <f>IF('Orçamento-base'!H158&gt;0,'Orçamento-base'!H158,"")</f>
        <v>8</v>
      </c>
      <c r="F158" s="154" t="str">
        <f>IF('Orçamento-base'!I158&gt;0,'Orçamento-base'!I158,"")</f>
        <v>un</v>
      </c>
      <c r="G158" s="172"/>
      <c r="H158" s="154" t="str">
        <f t="shared" si="2"/>
        <v/>
      </c>
      <c r="I158" s="146"/>
      <c r="J158" s="146"/>
      <c r="K158" s="71"/>
    </row>
    <row r="159" spans="1:11" x14ac:dyDescent="0.25">
      <c r="A159" s="160">
        <f>IF('Orçamento-base'!A159&gt;0,'Orçamento-base'!A159,"")</f>
        <v>1</v>
      </c>
      <c r="B159" s="160">
        <f>'Orçamento-base'!B159</f>
        <v>148</v>
      </c>
      <c r="C159" s="160" t="str">
        <f>IF('Orçamento-base'!C159&gt;0,'Orçamento-base'!C159,"")</f>
        <v>12.4</v>
      </c>
      <c r="D159" s="154" t="str">
        <f>IF('Orçamento-base'!G159&gt;0,'Orçamento-base'!G159,"")</f>
        <v>VÁLVULA DE ESFERA BRUTA, BRONZE, ROSCÁVEL, 1'' - FORNECIMENTO E INSTALAÇÃO. AF_08/2021</v>
      </c>
      <c r="E159" s="182">
        <f>IF('Orçamento-base'!H159&gt;0,'Orçamento-base'!H159,"")</f>
        <v>10</v>
      </c>
      <c r="F159" s="154" t="str">
        <f>IF('Orçamento-base'!I159&gt;0,'Orçamento-base'!I159,"")</f>
        <v>un</v>
      </c>
      <c r="G159" s="172"/>
      <c r="H159" s="154" t="str">
        <f t="shared" si="2"/>
        <v/>
      </c>
      <c r="I159" s="146"/>
      <c r="J159" s="146"/>
      <c r="K159" s="71"/>
    </row>
    <row r="160" spans="1:11" x14ac:dyDescent="0.25">
      <c r="A160" s="160">
        <f>IF('Orçamento-base'!A160&gt;0,'Orçamento-base'!A160,"")</f>
        <v>1</v>
      </c>
      <c r="B160" s="160">
        <f>'Orçamento-base'!B160</f>
        <v>149</v>
      </c>
      <c r="C160" s="160" t="str">
        <f>IF('Orçamento-base'!C160&gt;0,'Orçamento-base'!C160,"")</f>
        <v>12.5</v>
      </c>
      <c r="D160" s="154" t="str">
        <f>IF('Orçamento-base'!G160&gt;0,'Orçamento-base'!G160,"")</f>
        <v>VÁLVULA DE ESFERA BRUTA, BRONZE, ROSCÁVEL, 3/4'' - FORNECIMENTO E INSTALAÇÃO. AF_08/2021</v>
      </c>
      <c r="E160" s="182">
        <f>IF('Orçamento-base'!H160&gt;0,'Orçamento-base'!H160,"")</f>
        <v>19</v>
      </c>
      <c r="F160" s="154" t="str">
        <f>IF('Orçamento-base'!I160&gt;0,'Orçamento-base'!I160,"")</f>
        <v>un</v>
      </c>
      <c r="G160" s="172"/>
      <c r="H160" s="154" t="str">
        <f t="shared" si="2"/>
        <v/>
      </c>
      <c r="I160" s="146"/>
      <c r="J160" s="146"/>
      <c r="K160" s="71"/>
    </row>
    <row r="161" spans="1:11" x14ac:dyDescent="0.25">
      <c r="A161" s="160">
        <f>IF('Orçamento-base'!A161&gt;0,'Orçamento-base'!A161,"")</f>
        <v>1</v>
      </c>
      <c r="B161" s="160">
        <f>'Orçamento-base'!B161</f>
        <v>150</v>
      </c>
      <c r="C161" s="160" t="str">
        <f>IF('Orçamento-base'!C161&gt;0,'Orçamento-base'!C161,"")</f>
        <v>12.6</v>
      </c>
      <c r="D161" s="154" t="str">
        <f>IF('Orçamento-base'!G161&gt;0,'Orçamento-base'!G161,"")</f>
        <v>VÁLVULA DE ESFERA BRUTA, BRONZE, ROSCÁVEL, 1/2" - FORNECIMENTO E INSTALAÇÃO. AF_08/2021</v>
      </c>
      <c r="E161" s="182">
        <f>IF('Orçamento-base'!H161&gt;0,'Orçamento-base'!H161,"")</f>
        <v>27</v>
      </c>
      <c r="F161" s="154" t="str">
        <f>IF('Orçamento-base'!I161&gt;0,'Orçamento-base'!I161,"")</f>
        <v>un</v>
      </c>
      <c r="G161" s="172"/>
      <c r="H161" s="154" t="str">
        <f t="shared" si="2"/>
        <v/>
      </c>
      <c r="I161" s="146"/>
      <c r="J161" s="146"/>
      <c r="K161" s="71"/>
    </row>
    <row r="162" spans="1:11" x14ac:dyDescent="0.25">
      <c r="A162" s="160">
        <f>IF('Orçamento-base'!A162&gt;0,'Orçamento-base'!A162,"")</f>
        <v>1</v>
      </c>
      <c r="B162" s="160">
        <f>'Orçamento-base'!B162</f>
        <v>151</v>
      </c>
      <c r="C162" s="160" t="str">
        <f>IF('Orçamento-base'!C162&gt;0,'Orçamento-base'!C162,"")</f>
        <v>12.7</v>
      </c>
      <c r="D162" s="154" t="str">
        <f>IF('Orçamento-base'!G162&gt;0,'Orçamento-base'!G162,"")</f>
        <v>BUCHA DE REDUÇÃO EM COBRE, DN 54 MM X 42 MM, SEM ANEL DE SOLDA, PONTA X BOLSA, INSTALADO EM PRUMADA DE HIDRÁULICA PREDIAL - FORNECIMENTO E INSTALAÇÃO. AF_04/2022</v>
      </c>
      <c r="E162" s="182">
        <f>IF('Orçamento-base'!H162&gt;0,'Orçamento-base'!H162,"")</f>
        <v>1</v>
      </c>
      <c r="F162" s="154" t="str">
        <f>IF('Orçamento-base'!I162&gt;0,'Orçamento-base'!I162,"")</f>
        <v>un</v>
      </c>
      <c r="G162" s="172"/>
      <c r="H162" s="154" t="str">
        <f t="shared" si="2"/>
        <v/>
      </c>
      <c r="I162" s="146"/>
      <c r="J162" s="146"/>
      <c r="K162" s="71"/>
    </row>
    <row r="163" spans="1:11" x14ac:dyDescent="0.25">
      <c r="A163" s="160">
        <f>IF('Orçamento-base'!A163&gt;0,'Orçamento-base'!A163,"")</f>
        <v>1</v>
      </c>
      <c r="B163" s="160">
        <f>'Orçamento-base'!B163</f>
        <v>152</v>
      </c>
      <c r="C163" s="160" t="str">
        <f>IF('Orçamento-base'!C163&gt;0,'Orçamento-base'!C163,"")</f>
        <v>12.8</v>
      </c>
      <c r="D163" s="154" t="str">
        <f>IF('Orçamento-base'!G163&gt;0,'Orçamento-base'!G163,"")</f>
        <v>BUCHA DE REDUÇÃO DE COBRE, JUNTAS SOLDADAS, DIÂM = 54mmX 35mm</v>
      </c>
      <c r="E163" s="182">
        <f>IF('Orçamento-base'!H163&gt;0,'Orçamento-base'!H163,"")</f>
        <v>1</v>
      </c>
      <c r="F163" s="154" t="str">
        <f>IF('Orçamento-base'!I163&gt;0,'Orçamento-base'!I163,"")</f>
        <v>un</v>
      </c>
      <c r="G163" s="172"/>
      <c r="H163" s="154" t="str">
        <f t="shared" si="2"/>
        <v/>
      </c>
      <c r="I163" s="146"/>
      <c r="J163" s="146"/>
      <c r="K163" s="71"/>
    </row>
    <row r="164" spans="1:11" x14ac:dyDescent="0.25">
      <c r="A164" s="160">
        <f>IF('Orçamento-base'!A164&gt;0,'Orçamento-base'!A164,"")</f>
        <v>1</v>
      </c>
      <c r="B164" s="160">
        <f>'Orçamento-base'!B164</f>
        <v>153</v>
      </c>
      <c r="C164" s="160" t="str">
        <f>IF('Orçamento-base'!C164&gt;0,'Orçamento-base'!C164,"")</f>
        <v>12.9</v>
      </c>
      <c r="D164" s="154" t="str">
        <f>IF('Orçamento-base'!G164&gt;0,'Orçamento-base'!G164,"")</f>
        <v>BUCHA DE REDUÇÃO EM COBRE, DN 42 MM X 35 MM, SEM ANEL DE SOLDA, PONTA X BOLSA, INSTALADO EM PRUMADA DE HIDRÁULICA PREDIAL - FORNECIMENTO E INSTALAÇÃO. AF_04/2022</v>
      </c>
      <c r="E164" s="182">
        <f>IF('Orçamento-base'!H164&gt;0,'Orçamento-base'!H164,"")</f>
        <v>1</v>
      </c>
      <c r="F164" s="154" t="str">
        <f>IF('Orçamento-base'!I164&gt;0,'Orçamento-base'!I164,"")</f>
        <v>un</v>
      </c>
      <c r="G164" s="172"/>
      <c r="H164" s="154" t="str">
        <f t="shared" si="2"/>
        <v/>
      </c>
      <c r="I164" s="146"/>
      <c r="J164" s="146"/>
      <c r="K164" s="71"/>
    </row>
    <row r="165" spans="1:11" x14ac:dyDescent="0.25">
      <c r="A165" s="160">
        <f>IF('Orçamento-base'!A165&gt;0,'Orçamento-base'!A165,"")</f>
        <v>1</v>
      </c>
      <c r="B165" s="160">
        <f>'Orçamento-base'!B165</f>
        <v>154</v>
      </c>
      <c r="C165" s="160" t="str">
        <f>IF('Orçamento-base'!C165&gt;0,'Orçamento-base'!C165,"")</f>
        <v>12.10</v>
      </c>
      <c r="D165" s="154" t="str">
        <f>IF('Orçamento-base'!G165&gt;0,'Orçamento-base'!G165,"")</f>
        <v>BUCHA DE REDUÇÃO DE COBRE, JUNTAS SOLDADAS, DIÂM = 42mm X 28mm</v>
      </c>
      <c r="E165" s="182">
        <f>IF('Orçamento-base'!H165&gt;0,'Orçamento-base'!H165,"")</f>
        <v>1</v>
      </c>
      <c r="F165" s="154" t="str">
        <f>IF('Orçamento-base'!I165&gt;0,'Orçamento-base'!I165,"")</f>
        <v>un</v>
      </c>
      <c r="G165" s="172"/>
      <c r="H165" s="154" t="str">
        <f t="shared" si="2"/>
        <v/>
      </c>
      <c r="I165" s="146"/>
      <c r="J165" s="146"/>
      <c r="K165" s="71"/>
    </row>
    <row r="166" spans="1:11" x14ac:dyDescent="0.25">
      <c r="A166" s="160">
        <f>IF('Orçamento-base'!A166&gt;0,'Orçamento-base'!A166,"")</f>
        <v>1</v>
      </c>
      <c r="B166" s="160">
        <f>'Orçamento-base'!B166</f>
        <v>155</v>
      </c>
      <c r="C166" s="160" t="str">
        <f>IF('Orçamento-base'!C166&gt;0,'Orçamento-base'!C166,"")</f>
        <v>12.11</v>
      </c>
      <c r="D166" s="154" t="str">
        <f>IF('Orçamento-base'!G166&gt;0,'Orçamento-base'!G166,"")</f>
        <v>BUCHA DE REDUÇÃO EM COBRE, DN 35 MM X 28 MM, SEM ANEL DE SOLDA, PONTA X BOLSA, INSTALADO EM PRUMADA DE HIDRÁULICA PREDIAL - FORNECIMENTO E INSTALAÇÃO. AF_04/2022</v>
      </c>
      <c r="E166" s="182">
        <f>IF('Orçamento-base'!H166&gt;0,'Orçamento-base'!H166,"")</f>
        <v>3</v>
      </c>
      <c r="F166" s="154" t="str">
        <f>IF('Orçamento-base'!I166&gt;0,'Orçamento-base'!I166,"")</f>
        <v>un</v>
      </c>
      <c r="G166" s="172"/>
      <c r="H166" s="154" t="str">
        <f t="shared" si="2"/>
        <v/>
      </c>
      <c r="I166" s="146"/>
      <c r="J166" s="146"/>
      <c r="K166" s="71"/>
    </row>
    <row r="167" spans="1:11" x14ac:dyDescent="0.25">
      <c r="A167" s="160">
        <f>IF('Orçamento-base'!A167&gt;0,'Orçamento-base'!A167,"")</f>
        <v>1</v>
      </c>
      <c r="B167" s="160">
        <f>'Orçamento-base'!B167</f>
        <v>156</v>
      </c>
      <c r="C167" s="160" t="str">
        <f>IF('Orçamento-base'!C167&gt;0,'Orçamento-base'!C167,"")</f>
        <v>12.12</v>
      </c>
      <c r="D167" s="154" t="str">
        <f>IF('Orçamento-base'!G167&gt;0,'Orçamento-base'!G167,"")</f>
        <v>BUCHA DE REDUÇÃO EM COBRE, DN 28 MM X 22 MM, SEM ANEL DE SOLDA, INSTALADO EM RAMAL E SUB-RAMAL DE AQUECIMENTO SOLAR - FORNECIMENTO E INSTALAÇÃO. AF_04/2022</v>
      </c>
      <c r="E167" s="182">
        <f>IF('Orçamento-base'!H167&gt;0,'Orçamento-base'!H167,"")</f>
        <v>2</v>
      </c>
      <c r="F167" s="154" t="str">
        <f>IF('Orçamento-base'!I167&gt;0,'Orçamento-base'!I167,"")</f>
        <v>un</v>
      </c>
      <c r="G167" s="172"/>
      <c r="H167" s="154" t="str">
        <f t="shared" si="2"/>
        <v/>
      </c>
      <c r="I167" s="146"/>
      <c r="J167" s="146"/>
      <c r="K167" s="71"/>
    </row>
    <row r="168" spans="1:11" x14ac:dyDescent="0.25">
      <c r="A168" s="160">
        <f>IF('Orçamento-base'!A168&gt;0,'Orçamento-base'!A168,"")</f>
        <v>1</v>
      </c>
      <c r="B168" s="160">
        <f>'Orçamento-base'!B168</f>
        <v>157</v>
      </c>
      <c r="C168" s="160" t="str">
        <f>IF('Orçamento-base'!C168&gt;0,'Orçamento-base'!C168,"")</f>
        <v>12.13</v>
      </c>
      <c r="D168" s="154" t="str">
        <f>IF('Orçamento-base'!G168&gt;0,'Orçamento-base'!G168,"")</f>
        <v>CONECTOR DE LATÃO, COBRE OU BRONZE D = 54mm X 2"UN</v>
      </c>
      <c r="E168" s="182">
        <f>IF('Orçamento-base'!H168&gt;0,'Orçamento-base'!H168,"")</f>
        <v>6</v>
      </c>
      <c r="F168" s="154" t="str">
        <f>IF('Orçamento-base'!I168&gt;0,'Orçamento-base'!I168,"")</f>
        <v>un</v>
      </c>
      <c r="G168" s="172"/>
      <c r="H168" s="154" t="str">
        <f t="shared" si="2"/>
        <v/>
      </c>
      <c r="I168" s="146"/>
      <c r="J168" s="146"/>
      <c r="K168" s="71"/>
    </row>
    <row r="169" spans="1:11" x14ac:dyDescent="0.25">
      <c r="A169" s="160">
        <f>IF('Orçamento-base'!A169&gt;0,'Orçamento-base'!A169,"")</f>
        <v>1</v>
      </c>
      <c r="B169" s="160">
        <f>'Orçamento-base'!B169</f>
        <v>158</v>
      </c>
      <c r="C169" s="160" t="str">
        <f>IF('Orçamento-base'!C169&gt;0,'Orçamento-base'!C169,"")</f>
        <v>12.14</v>
      </c>
      <c r="D169" s="154" t="str">
        <f>IF('Orçamento-base'!G169&gt;0,'Orçamento-base'!G169,"")</f>
        <v xml:space="preserve">CONEXAO FIXA, ROSCA FEMEA, METALICA, COM ANEL DESLIZANTE, DN 42mm x 1.1/2"                                                                                                                                                                                                                                                                                                       </v>
      </c>
      <c r="E169" s="182">
        <f>IF('Orçamento-base'!H169&gt;0,'Orçamento-base'!H169,"")</f>
        <v>20</v>
      </c>
      <c r="F169" s="154" t="str">
        <f>IF('Orçamento-base'!I169&gt;0,'Orçamento-base'!I169,"")</f>
        <v>un</v>
      </c>
      <c r="G169" s="172"/>
      <c r="H169" s="154" t="str">
        <f t="shared" si="2"/>
        <v/>
      </c>
      <c r="I169" s="146"/>
      <c r="J169" s="146"/>
      <c r="K169" s="71"/>
    </row>
    <row r="170" spans="1:11" x14ac:dyDescent="0.25">
      <c r="A170" s="160">
        <f>IF('Orçamento-base'!A170&gt;0,'Orçamento-base'!A170,"")</f>
        <v>1</v>
      </c>
      <c r="B170" s="160">
        <f>'Orçamento-base'!B170</f>
        <v>159</v>
      </c>
      <c r="C170" s="160" t="str">
        <f>IF('Orçamento-base'!C170&gt;0,'Orçamento-base'!C170,"")</f>
        <v>12.15</v>
      </c>
      <c r="D170" s="154" t="str">
        <f>IF('Orçamento-base'!G170&gt;0,'Orçamento-base'!G170,"")</f>
        <v xml:space="preserve">CONEXAO FIXA, ROSCA FEMEA, METALICA, COM ANEL DESLIZANTE, DN 35mmx1.1/4"                                                                                                                                                                                                                                                                                                           </v>
      </c>
      <c r="E170" s="182">
        <f>IF('Orçamento-base'!H170&gt;0,'Orçamento-base'!H170,"")</f>
        <v>16</v>
      </c>
      <c r="F170" s="154" t="str">
        <f>IF('Orçamento-base'!I170&gt;0,'Orçamento-base'!I170,"")</f>
        <v>un</v>
      </c>
      <c r="G170" s="172"/>
      <c r="H170" s="154" t="str">
        <f t="shared" si="2"/>
        <v/>
      </c>
      <c r="I170" s="146"/>
      <c r="J170" s="146"/>
      <c r="K170" s="71"/>
    </row>
    <row r="171" spans="1:11" x14ac:dyDescent="0.25">
      <c r="A171" s="160">
        <f>IF('Orçamento-base'!A171&gt;0,'Orçamento-base'!A171,"")</f>
        <v>1</v>
      </c>
      <c r="B171" s="160">
        <f>'Orçamento-base'!B171</f>
        <v>160</v>
      </c>
      <c r="C171" s="160" t="str">
        <f>IF('Orçamento-base'!C171&gt;0,'Orçamento-base'!C171,"")</f>
        <v>12.16</v>
      </c>
      <c r="D171" s="154" t="str">
        <f>IF('Orçamento-base'!G171&gt;0,'Orçamento-base'!G171,"")</f>
        <v xml:space="preserve">CONECTOR BRONZE/LATAO (REF 603) SEM ANEL DE SOLDA, BOLSA X ROSCA F, 28 mm X 1/2"                                                                                                                                                                                                                                                                                                                                                                                                                          </v>
      </c>
      <c r="E171" s="182">
        <f>IF('Orçamento-base'!H171&gt;0,'Orçamento-base'!H171,"")</f>
        <v>20</v>
      </c>
      <c r="F171" s="154" t="str">
        <f>IF('Orçamento-base'!I171&gt;0,'Orçamento-base'!I171,"")</f>
        <v>un</v>
      </c>
      <c r="G171" s="172"/>
      <c r="H171" s="154" t="str">
        <f t="shared" si="2"/>
        <v/>
      </c>
      <c r="I171" s="146"/>
      <c r="J171" s="146"/>
      <c r="K171" s="71"/>
    </row>
    <row r="172" spans="1:11" x14ac:dyDescent="0.25">
      <c r="A172" s="160">
        <f>IF('Orçamento-base'!A172&gt;0,'Orçamento-base'!A172,"")</f>
        <v>1</v>
      </c>
      <c r="B172" s="160">
        <f>'Orçamento-base'!B172</f>
        <v>161</v>
      </c>
      <c r="C172" s="160" t="str">
        <f>IF('Orçamento-base'!C172&gt;0,'Orçamento-base'!C172,"")</f>
        <v>12.17</v>
      </c>
      <c r="D172" s="154" t="str">
        <f>IF('Orçamento-base'!G172&gt;0,'Orçamento-base'!G172,"")</f>
        <v xml:space="preserve">CONECTOR BRONZE/LATAO (REF 603) SEM ANEL DE SOLDA, BOLSA X ROSCA F, 22 mm X 3/4"                                                                                                                                                                                                                                                                                                                                                                                                                          </v>
      </c>
      <c r="E172" s="182">
        <f>IF('Orçamento-base'!H172&gt;0,'Orçamento-base'!H172,"")</f>
        <v>40</v>
      </c>
      <c r="F172" s="154" t="str">
        <f>IF('Orçamento-base'!I172&gt;0,'Orçamento-base'!I172,"")</f>
        <v>un</v>
      </c>
      <c r="G172" s="172"/>
      <c r="H172" s="154" t="str">
        <f t="shared" si="2"/>
        <v/>
      </c>
      <c r="I172" s="146"/>
      <c r="J172" s="146"/>
      <c r="K172" s="71"/>
    </row>
    <row r="173" spans="1:11" x14ac:dyDescent="0.25">
      <c r="A173" s="160">
        <f>IF('Orçamento-base'!A173&gt;0,'Orçamento-base'!A173,"")</f>
        <v>1</v>
      </c>
      <c r="B173" s="160">
        <f>'Orçamento-base'!B173</f>
        <v>162</v>
      </c>
      <c r="C173" s="160" t="str">
        <f>IF('Orçamento-base'!C173&gt;0,'Orçamento-base'!C173,"")</f>
        <v>12.18</v>
      </c>
      <c r="D173" s="154" t="str">
        <f>IF('Orçamento-base'!G173&gt;0,'Orçamento-base'!G173,"")</f>
        <v xml:space="preserve">CONECTOR BRONZE/LATAO (REF 603) SEM ANEL DE SOLDA, BOLSA X ROSCA F, 15 mm X 1/2"                                                                                                                                                                                                                                                                                                                                                                                                                          </v>
      </c>
      <c r="E173" s="182">
        <f>IF('Orçamento-base'!H173&gt;0,'Orçamento-base'!H173,"")</f>
        <v>56</v>
      </c>
      <c r="F173" s="154" t="str">
        <f>IF('Orçamento-base'!I173&gt;0,'Orçamento-base'!I173,"")</f>
        <v>un</v>
      </c>
      <c r="G173" s="172"/>
      <c r="H173" s="154" t="str">
        <f t="shared" si="2"/>
        <v/>
      </c>
      <c r="I173" s="146"/>
      <c r="J173" s="146"/>
      <c r="K173" s="71"/>
    </row>
    <row r="174" spans="1:11" x14ac:dyDescent="0.25">
      <c r="A174" s="160">
        <f>IF('Orçamento-base'!A174&gt;0,'Orçamento-base'!A174,"")</f>
        <v>1</v>
      </c>
      <c r="B174" s="160">
        <f>'Orçamento-base'!B174</f>
        <v>163</v>
      </c>
      <c r="C174" s="160" t="str">
        <f>IF('Orçamento-base'!C174&gt;0,'Orçamento-base'!C174,"")</f>
        <v>12.19</v>
      </c>
      <c r="D174" s="154" t="str">
        <f>IF('Orçamento-base'!G174&gt;0,'Orçamento-base'!G174,"")</f>
        <v>COTOVELO EM COBRE, DN 54 mm, 90 GRAUS, SEM ANEL DE SOLDA, INSTALADO EM RESERVAÇÃO DE ÁGUA DE EDIFICAÇÃO QUE POSSUA RESERVATÓRIO DE FIBRA/FIBROCIMENTO  FORNECIMENTO E INSTALAÇÃO. AF_06/2016</v>
      </c>
      <c r="E174" s="182">
        <f>IF('Orçamento-base'!H174&gt;0,'Orçamento-base'!H174,"")</f>
        <v>6</v>
      </c>
      <c r="F174" s="154" t="str">
        <f>IF('Orçamento-base'!I174&gt;0,'Orçamento-base'!I174,"")</f>
        <v>un</v>
      </c>
      <c r="G174" s="172"/>
      <c r="H174" s="154" t="str">
        <f t="shared" si="2"/>
        <v/>
      </c>
      <c r="I174" s="146"/>
      <c r="J174" s="146"/>
      <c r="K174" s="71"/>
    </row>
    <row r="175" spans="1:11" x14ac:dyDescent="0.25">
      <c r="A175" s="160">
        <f>IF('Orçamento-base'!A175&gt;0,'Orçamento-base'!A175,"")</f>
        <v>1</v>
      </c>
      <c r="B175" s="160">
        <f>'Orçamento-base'!B175</f>
        <v>164</v>
      </c>
      <c r="C175" s="160" t="str">
        <f>IF('Orçamento-base'!C175&gt;0,'Orçamento-base'!C175,"")</f>
        <v>12.20</v>
      </c>
      <c r="D175" s="154" t="str">
        <f>IF('Orçamento-base'!G175&gt;0,'Orçamento-base'!G175,"")</f>
        <v>COTOVELO EM COBRE, DN 42 mm, 90 GRAUS, SEM ANEL DE SOLDA, INSTALADO EM PRUMADA DE HIDRÁULICA PREDIAL - FORNECIMENTO E INSTALAÇÃO. AF_04/2022</v>
      </c>
      <c r="E175" s="182">
        <f>IF('Orçamento-base'!H175&gt;0,'Orçamento-base'!H175,"")</f>
        <v>25</v>
      </c>
      <c r="F175" s="154" t="str">
        <f>IF('Orçamento-base'!I175&gt;0,'Orçamento-base'!I175,"")</f>
        <v>un</v>
      </c>
      <c r="G175" s="172"/>
      <c r="H175" s="154" t="str">
        <f t="shared" si="2"/>
        <v/>
      </c>
      <c r="I175" s="146"/>
      <c r="J175" s="146"/>
      <c r="K175" s="71"/>
    </row>
    <row r="176" spans="1:11" x14ac:dyDescent="0.25">
      <c r="A176" s="160">
        <f>IF('Orçamento-base'!A176&gt;0,'Orçamento-base'!A176,"")</f>
        <v>1</v>
      </c>
      <c r="B176" s="160">
        <f>'Orçamento-base'!B176</f>
        <v>165</v>
      </c>
      <c r="C176" s="160" t="str">
        <f>IF('Orçamento-base'!C176&gt;0,'Orçamento-base'!C176,"")</f>
        <v>12.21</v>
      </c>
      <c r="D176" s="154" t="str">
        <f>IF('Orçamento-base'!G176&gt;0,'Orçamento-base'!G176,"")</f>
        <v>COTOVELO EM COBRE, DN 35 mm, 90 GRAUS, SEM ANEL DE SOLDA, INSTALADO EM PRUMADA DE HIDRÁULICA PREDIAL - FORNECIMENTO E INSTALAÇÃO. AF_04/2022</v>
      </c>
      <c r="E176" s="182">
        <f>IF('Orçamento-base'!H176&gt;0,'Orçamento-base'!H176,"")</f>
        <v>43</v>
      </c>
      <c r="F176" s="154" t="str">
        <f>IF('Orçamento-base'!I176&gt;0,'Orçamento-base'!I176,"")</f>
        <v>un</v>
      </c>
      <c r="G176" s="172"/>
      <c r="H176" s="154" t="str">
        <f t="shared" si="2"/>
        <v/>
      </c>
      <c r="I176" s="146"/>
      <c r="J176" s="146"/>
      <c r="K176" s="71"/>
    </row>
    <row r="177" spans="1:11" x14ac:dyDescent="0.25">
      <c r="A177" s="160">
        <f>IF('Orçamento-base'!A177&gt;0,'Orçamento-base'!A177,"")</f>
        <v>1</v>
      </c>
      <c r="B177" s="160">
        <f>'Orçamento-base'!B177</f>
        <v>166</v>
      </c>
      <c r="C177" s="160" t="str">
        <f>IF('Orçamento-base'!C177&gt;0,'Orçamento-base'!C177,"")</f>
        <v>12.22</v>
      </c>
      <c r="D177" s="154" t="str">
        <f>IF('Orçamento-base'!G177&gt;0,'Orçamento-base'!G177,"")</f>
        <v>COTOVELO EM COBRE, DN 28 m, 90 GRAUS, SEM ANEL DE SOLDA, INSTALADO EM RAMAL E SUB-RAMAL DE GÁS COMBUSTÍVEL - FORNECIMENTO E INSTALAÇÃO. AF_04/2022</v>
      </c>
      <c r="E177" s="182">
        <f>IF('Orçamento-base'!H177&gt;0,'Orçamento-base'!H177,"")</f>
        <v>54</v>
      </c>
      <c r="F177" s="154" t="str">
        <f>IF('Orçamento-base'!I177&gt;0,'Orçamento-base'!I177,"")</f>
        <v>un</v>
      </c>
      <c r="G177" s="172"/>
      <c r="H177" s="154" t="str">
        <f t="shared" si="2"/>
        <v/>
      </c>
      <c r="I177" s="146"/>
      <c r="J177" s="146"/>
      <c r="K177" s="71"/>
    </row>
    <row r="178" spans="1:11" x14ac:dyDescent="0.25">
      <c r="A178" s="160">
        <f>IF('Orçamento-base'!A178&gt;0,'Orçamento-base'!A178,"")</f>
        <v>1</v>
      </c>
      <c r="B178" s="160">
        <f>'Orçamento-base'!B178</f>
        <v>167</v>
      </c>
      <c r="C178" s="160" t="str">
        <f>IF('Orçamento-base'!C178&gt;0,'Orçamento-base'!C178,"")</f>
        <v>12.23</v>
      </c>
      <c r="D178" s="154" t="str">
        <f>IF('Orçamento-base'!G178&gt;0,'Orçamento-base'!G178,"")</f>
        <v>COTOVELO EM COBRE, DN 22 mm, 90 GRAUS, SEM ANEL DE SOLDA, INSTALADO EM RAMAL E SUB-RAMAL DE GÁS COMBUSTÍVEL - FORNECIMENTO E INSTALAÇÃO. AF_04/2022</v>
      </c>
      <c r="E178" s="182">
        <f>IF('Orçamento-base'!H178&gt;0,'Orçamento-base'!H178,"")</f>
        <v>49</v>
      </c>
      <c r="F178" s="154" t="str">
        <f>IF('Orçamento-base'!I178&gt;0,'Orçamento-base'!I178,"")</f>
        <v>un</v>
      </c>
      <c r="G178" s="172"/>
      <c r="H178" s="154" t="str">
        <f t="shared" si="2"/>
        <v/>
      </c>
      <c r="I178" s="146"/>
      <c r="J178" s="146"/>
      <c r="K178" s="71"/>
    </row>
    <row r="179" spans="1:11" x14ac:dyDescent="0.25">
      <c r="A179" s="160">
        <f>IF('Orçamento-base'!A179&gt;0,'Orçamento-base'!A179,"")</f>
        <v>1</v>
      </c>
      <c r="B179" s="160">
        <f>'Orçamento-base'!B179</f>
        <v>168</v>
      </c>
      <c r="C179" s="160" t="str">
        <f>IF('Orçamento-base'!C179&gt;0,'Orçamento-base'!C179,"")</f>
        <v>12.24</v>
      </c>
      <c r="D179" s="154" t="str">
        <f>IF('Orçamento-base'!G179&gt;0,'Orçamento-base'!G179,"")</f>
        <v>COTOVELO EM COBRE, DN 15 mm, 90 GRAUS, SEM ANEL DE SOLDA, INSTALADO EM RAMAL E SUB-RAMAL DE GÁS COMBUSTÍVEL - FORNECIMENTO E INSTALAÇÃO. AF_04/2022</v>
      </c>
      <c r="E179" s="182">
        <f>IF('Orçamento-base'!H179&gt;0,'Orçamento-base'!H179,"")</f>
        <v>266</v>
      </c>
      <c r="F179" s="154" t="str">
        <f>IF('Orçamento-base'!I179&gt;0,'Orçamento-base'!I179,"")</f>
        <v>un</v>
      </c>
      <c r="G179" s="172"/>
      <c r="H179" s="154" t="str">
        <f t="shared" si="2"/>
        <v/>
      </c>
      <c r="I179" s="146"/>
      <c r="J179" s="146"/>
      <c r="K179" s="71"/>
    </row>
    <row r="180" spans="1:11" x14ac:dyDescent="0.25">
      <c r="A180" s="160">
        <f>IF('Orçamento-base'!A180&gt;0,'Orçamento-base'!A180,"")</f>
        <v>1</v>
      </c>
      <c r="B180" s="160">
        <f>'Orçamento-base'!B180</f>
        <v>169</v>
      </c>
      <c r="C180" s="160" t="str">
        <f>IF('Orçamento-base'!C180&gt;0,'Orçamento-base'!C180,"")</f>
        <v>12.25</v>
      </c>
      <c r="D180" s="154" t="str">
        <f>IF('Orçamento-base'!G180&gt;0,'Orçamento-base'!G180,"")</f>
        <v>TAMPÃO 28mm</v>
      </c>
      <c r="E180" s="182">
        <f>IF('Orçamento-base'!H180&gt;0,'Orçamento-base'!H180,"")</f>
        <v>1</v>
      </c>
      <c r="F180" s="154" t="str">
        <f>IF('Orçamento-base'!I180&gt;0,'Orçamento-base'!I180,"")</f>
        <v>un</v>
      </c>
      <c r="G180" s="172"/>
      <c r="H180" s="154" t="str">
        <f t="shared" si="2"/>
        <v/>
      </c>
      <c r="I180" s="146"/>
      <c r="J180" s="146"/>
      <c r="K180" s="71"/>
    </row>
    <row r="181" spans="1:11" x14ac:dyDescent="0.25">
      <c r="A181" s="160">
        <f>IF('Orçamento-base'!A181&gt;0,'Orçamento-base'!A181,"")</f>
        <v>1</v>
      </c>
      <c r="B181" s="160">
        <f>'Orçamento-base'!B181</f>
        <v>170</v>
      </c>
      <c r="C181" s="160" t="str">
        <f>IF('Orçamento-base'!C181&gt;0,'Orçamento-base'!C181,"")</f>
        <v>12.26</v>
      </c>
      <c r="D181" s="154" t="str">
        <f>IF('Orçamento-base'!G181&gt;0,'Orçamento-base'!G181,"")</f>
        <v>TAMPÃO 22mm</v>
      </c>
      <c r="E181" s="182">
        <f>IF('Orçamento-base'!H181&gt;0,'Orçamento-base'!H181,"")</f>
        <v>24</v>
      </c>
      <c r="F181" s="154" t="str">
        <f>IF('Orçamento-base'!I181&gt;0,'Orçamento-base'!I181,"")</f>
        <v>un</v>
      </c>
      <c r="G181" s="172"/>
      <c r="H181" s="154" t="str">
        <f t="shared" si="2"/>
        <v/>
      </c>
      <c r="I181" s="146"/>
      <c r="J181" s="146"/>
      <c r="K181" s="71"/>
    </row>
    <row r="182" spans="1:11" x14ac:dyDescent="0.25">
      <c r="A182" s="160">
        <f>IF('Orçamento-base'!A182&gt;0,'Orçamento-base'!A182,"")</f>
        <v>1</v>
      </c>
      <c r="B182" s="160">
        <f>'Orçamento-base'!B182</f>
        <v>171</v>
      </c>
      <c r="C182" s="160" t="str">
        <f>IF('Orçamento-base'!C182&gt;0,'Orçamento-base'!C182,"")</f>
        <v>12.28</v>
      </c>
      <c r="D182" s="154" t="str">
        <f>IF('Orçamento-base'!G182&gt;0,'Orçamento-base'!G182,"")</f>
        <v>TE EM COBRE, DN 54 mm, SEM ANEL DE SOLDA, INSTALADO EM PRUMADA DE HIDRÁULICA PREDIAL - FORNECIMENTO E INSTALAÇÃO. AF_04/2022</v>
      </c>
      <c r="E182" s="182">
        <f>IF('Orçamento-base'!H182&gt;0,'Orçamento-base'!H182,"")</f>
        <v>2</v>
      </c>
      <c r="F182" s="154" t="str">
        <f>IF('Orçamento-base'!I182&gt;0,'Orçamento-base'!I182,"")</f>
        <v>un</v>
      </c>
      <c r="G182" s="172"/>
      <c r="H182" s="154" t="str">
        <f t="shared" si="2"/>
        <v/>
      </c>
      <c r="I182" s="146"/>
      <c r="J182" s="146"/>
      <c r="K182" s="71"/>
    </row>
    <row r="183" spans="1:11" x14ac:dyDescent="0.25">
      <c r="A183" s="160">
        <f>IF('Orçamento-base'!A183&gt;0,'Orçamento-base'!A183,"")</f>
        <v>1</v>
      </c>
      <c r="B183" s="160">
        <f>'Orçamento-base'!B183</f>
        <v>172</v>
      </c>
      <c r="C183" s="160" t="str">
        <f>IF('Orçamento-base'!C183&gt;0,'Orçamento-base'!C183,"")</f>
        <v>12.29</v>
      </c>
      <c r="D183" s="154" t="str">
        <f>IF('Orçamento-base'!G183&gt;0,'Orçamento-base'!G183,"")</f>
        <v>TE EM COBRE, DN 42 mm, SEM ANEL DE SOLDA, INSTALADO EM PRUMADA DE HIDRÁULICA PREDIAL - FORNECIMENTO E INSTALAÇÃO. AF_04/2022</v>
      </c>
      <c r="E183" s="182">
        <f>IF('Orçamento-base'!H183&gt;0,'Orçamento-base'!H183,"")</f>
        <v>4</v>
      </c>
      <c r="F183" s="154" t="str">
        <f>IF('Orçamento-base'!I183&gt;0,'Orçamento-base'!I183,"")</f>
        <v>un</v>
      </c>
      <c r="G183" s="172"/>
      <c r="H183" s="154" t="str">
        <f t="shared" si="2"/>
        <v/>
      </c>
      <c r="I183" s="146"/>
      <c r="J183" s="146"/>
      <c r="K183" s="71"/>
    </row>
    <row r="184" spans="1:11" x14ac:dyDescent="0.25">
      <c r="A184" s="160">
        <f>IF('Orçamento-base'!A184&gt;0,'Orçamento-base'!A184,"")</f>
        <v>1</v>
      </c>
      <c r="B184" s="160">
        <f>'Orçamento-base'!B184</f>
        <v>173</v>
      </c>
      <c r="C184" s="160" t="str">
        <f>IF('Orçamento-base'!C184&gt;0,'Orçamento-base'!C184,"")</f>
        <v>12.30</v>
      </c>
      <c r="D184" s="154" t="str">
        <f>IF('Orçamento-base'!G184&gt;0,'Orçamento-base'!G184,"")</f>
        <v>TE EM COBRE, DN 28 mm, SEM ANEL DE SOLDA, INSTALADO EM RAMAL E SUB-RAMAL DE HIDRÁULICA PREDIAL - FORNECIMENTO E INSTALAÇÃO. AF_04/2022</v>
      </c>
      <c r="E184" s="182">
        <f>IF('Orçamento-base'!H184&gt;0,'Orçamento-base'!H184,"")</f>
        <v>2</v>
      </c>
      <c r="F184" s="154" t="str">
        <f>IF('Orçamento-base'!I184&gt;0,'Orçamento-base'!I184,"")</f>
        <v>un</v>
      </c>
      <c r="G184" s="172"/>
      <c r="H184" s="154" t="str">
        <f t="shared" si="2"/>
        <v/>
      </c>
      <c r="I184" s="146"/>
      <c r="J184" s="146"/>
      <c r="K184" s="71"/>
    </row>
    <row r="185" spans="1:11" x14ac:dyDescent="0.25">
      <c r="A185" s="160">
        <f>IF('Orçamento-base'!A185&gt;0,'Orçamento-base'!A185,"")</f>
        <v>1</v>
      </c>
      <c r="B185" s="160">
        <f>'Orçamento-base'!B185</f>
        <v>174</v>
      </c>
      <c r="C185" s="160" t="str">
        <f>IF('Orçamento-base'!C185&gt;0,'Orçamento-base'!C185,"")</f>
        <v>12.31</v>
      </c>
      <c r="D185" s="154" t="str">
        <f>IF('Orçamento-base'!G185&gt;0,'Orçamento-base'!G185,"")</f>
        <v>TE EM COBRE, DN 22 mm, SEM ANEL DE SOLDA, INSTALADO EM RAMAL E SUB-RAMAL DE HIDRÁULICA PREDIAL - FORNECIMENTO E INSTALAÇÃO. AF_04/2022</v>
      </c>
      <c r="E185" s="182">
        <f>IF('Orçamento-base'!H185&gt;0,'Orçamento-base'!H185,"")</f>
        <v>13</v>
      </c>
      <c r="F185" s="154" t="str">
        <f>IF('Orçamento-base'!I185&gt;0,'Orçamento-base'!I185,"")</f>
        <v>un</v>
      </c>
      <c r="G185" s="172"/>
      <c r="H185" s="154" t="str">
        <f t="shared" si="2"/>
        <v/>
      </c>
      <c r="I185" s="146"/>
      <c r="J185" s="146"/>
      <c r="K185" s="71"/>
    </row>
    <row r="186" spans="1:11" x14ac:dyDescent="0.25">
      <c r="A186" s="160">
        <f>IF('Orçamento-base'!A186&gt;0,'Orçamento-base'!A186,"")</f>
        <v>1</v>
      </c>
      <c r="B186" s="160">
        <f>'Orçamento-base'!B186</f>
        <v>175</v>
      </c>
      <c r="C186" s="160" t="str">
        <f>IF('Orçamento-base'!C186&gt;0,'Orçamento-base'!C186,"")</f>
        <v>12.32</v>
      </c>
      <c r="D186" s="154" t="str">
        <f>IF('Orçamento-base'!G186&gt;0,'Orçamento-base'!G186,"")</f>
        <v>TE EM COBRE, DN 15 mm, SEM ANEL DE SOLDA, INSTALADO EM RAMAL E SUB-RAMAL DE HIDRÁULICA PREDIAL - FORNECIMENTO E INSTALAÇÃO. AF_04/2022</v>
      </c>
      <c r="E186" s="182">
        <f>IF('Orçamento-base'!H186&gt;0,'Orçamento-base'!H186,"")</f>
        <v>10</v>
      </c>
      <c r="F186" s="154" t="str">
        <f>IF('Orçamento-base'!I186&gt;0,'Orçamento-base'!I186,"")</f>
        <v>un</v>
      </c>
      <c r="G186" s="172"/>
      <c r="H186" s="154" t="str">
        <f t="shared" si="2"/>
        <v/>
      </c>
      <c r="I186" s="146"/>
      <c r="J186" s="146"/>
      <c r="K186" s="71"/>
    </row>
    <row r="187" spans="1:11" x14ac:dyDescent="0.25">
      <c r="A187" s="160">
        <f>IF('Orçamento-base'!A187&gt;0,'Orçamento-base'!A187,"")</f>
        <v>1</v>
      </c>
      <c r="B187" s="160">
        <f>'Orçamento-base'!B187</f>
        <v>176</v>
      </c>
      <c r="C187" s="160" t="str">
        <f>IF('Orçamento-base'!C187&gt;0,'Orçamento-base'!C187,"")</f>
        <v>12.33</v>
      </c>
      <c r="D187" s="154" t="str">
        <f>IF('Orçamento-base'!G187&gt;0,'Orçamento-base'!G187,"")</f>
        <v>TE COM REDUCAO CENTRAL COBRE 611 RC 54mm x42mm</v>
      </c>
      <c r="E187" s="182">
        <f>IF('Orçamento-base'!H187&gt;0,'Orçamento-base'!H187,"")</f>
        <v>1</v>
      </c>
      <c r="F187" s="154" t="str">
        <f>IF('Orçamento-base'!I187&gt;0,'Orçamento-base'!I187,"")</f>
        <v>un</v>
      </c>
      <c r="G187" s="172"/>
      <c r="H187" s="154" t="str">
        <f t="shared" si="2"/>
        <v/>
      </c>
      <c r="I187" s="146"/>
      <c r="J187" s="146"/>
      <c r="K187" s="71"/>
    </row>
    <row r="188" spans="1:11" x14ac:dyDescent="0.25">
      <c r="A188" s="160">
        <f>IF('Orçamento-base'!A188&gt;0,'Orçamento-base'!A188,"")</f>
        <v>1</v>
      </c>
      <c r="B188" s="160">
        <f>'Orçamento-base'!B188</f>
        <v>177</v>
      </c>
      <c r="C188" s="160" t="str">
        <f>IF('Orçamento-base'!C188&gt;0,'Orçamento-base'!C188,"")</f>
        <v>12.34</v>
      </c>
      <c r="D188" s="154" t="str">
        <f>IF('Orçamento-base'!G188&gt;0,'Orçamento-base'!G188,"")</f>
        <v>TE COM REDUCAO CENTRAL COBRE 611 RC 42mm x 35mm</v>
      </c>
      <c r="E188" s="182">
        <f>IF('Orçamento-base'!H188&gt;0,'Orçamento-base'!H188,"")</f>
        <v>3</v>
      </c>
      <c r="F188" s="154" t="str">
        <f>IF('Orçamento-base'!I188&gt;0,'Orçamento-base'!I188,"")</f>
        <v>un</v>
      </c>
      <c r="G188" s="172"/>
      <c r="H188" s="154" t="str">
        <f t="shared" si="2"/>
        <v/>
      </c>
      <c r="I188" s="146"/>
      <c r="J188" s="146"/>
      <c r="K188" s="71"/>
    </row>
    <row r="189" spans="1:11" x14ac:dyDescent="0.25">
      <c r="A189" s="160">
        <f>IF('Orçamento-base'!A189&gt;0,'Orçamento-base'!A189,"")</f>
        <v>1</v>
      </c>
      <c r="B189" s="160">
        <f>'Orçamento-base'!B189</f>
        <v>178</v>
      </c>
      <c r="C189" s="160" t="str">
        <f>IF('Orçamento-base'!C189&gt;0,'Orçamento-base'!C189,"")</f>
        <v>12.35</v>
      </c>
      <c r="D189" s="154" t="str">
        <f>IF('Orçamento-base'!G189&gt;0,'Orçamento-base'!G189,"")</f>
        <v>TE COM REDUCAO CENTRAL COBRE 35 x 28mm</v>
      </c>
      <c r="E189" s="182">
        <f>IF('Orçamento-base'!H189&gt;0,'Orçamento-base'!H189,"")</f>
        <v>2</v>
      </c>
      <c r="F189" s="154" t="str">
        <f>IF('Orçamento-base'!I189&gt;0,'Orçamento-base'!I189,"")</f>
        <v>un</v>
      </c>
      <c r="G189" s="172"/>
      <c r="H189" s="154" t="str">
        <f t="shared" si="2"/>
        <v/>
      </c>
      <c r="I189" s="146"/>
      <c r="J189" s="146"/>
      <c r="K189" s="71"/>
    </row>
    <row r="190" spans="1:11" x14ac:dyDescent="0.25">
      <c r="A190" s="160">
        <f>IF('Orçamento-base'!A190&gt;0,'Orçamento-base'!A190,"")</f>
        <v>1</v>
      </c>
      <c r="B190" s="160">
        <f>'Orçamento-base'!B190</f>
        <v>179</v>
      </c>
      <c r="C190" s="160" t="str">
        <f>IF('Orçamento-base'!C190&gt;0,'Orçamento-base'!C190,"")</f>
        <v>12.36</v>
      </c>
      <c r="D190" s="154" t="str">
        <f>IF('Orçamento-base'!G190&gt;0,'Orçamento-base'!G190,"")</f>
        <v>TE COM REDUCAO CENTRAL COBRE 611 RC 35mm x 15mm</v>
      </c>
      <c r="E190" s="182">
        <f>IF('Orçamento-base'!H190&gt;0,'Orçamento-base'!H190,"")</f>
        <v>1</v>
      </c>
      <c r="F190" s="154" t="str">
        <f>IF('Orçamento-base'!I190&gt;0,'Orçamento-base'!I190,"")</f>
        <v>un</v>
      </c>
      <c r="G190" s="172"/>
      <c r="H190" s="154" t="str">
        <f t="shared" si="2"/>
        <v/>
      </c>
      <c r="I190" s="146"/>
      <c r="J190" s="146"/>
      <c r="K190" s="71"/>
    </row>
    <row r="191" spans="1:11" x14ac:dyDescent="0.25">
      <c r="A191" s="160">
        <f>IF('Orçamento-base'!A191&gt;0,'Orçamento-base'!A191,"")</f>
        <v>1</v>
      </c>
      <c r="B191" s="160">
        <f>'Orçamento-base'!B191</f>
        <v>180</v>
      </c>
      <c r="C191" s="160" t="str">
        <f>IF('Orçamento-base'!C191&gt;0,'Orçamento-base'!C191,"")</f>
        <v>12.37</v>
      </c>
      <c r="D191" s="154" t="str">
        <f>IF('Orçamento-base'!G191&gt;0,'Orçamento-base'!G191,"")</f>
        <v>TE COM REDUCAO CENTRAL COBRE 28 x 22mm</v>
      </c>
      <c r="E191" s="182">
        <f>IF('Orçamento-base'!H191&gt;0,'Orçamento-base'!H191,"")</f>
        <v>9</v>
      </c>
      <c r="F191" s="154" t="str">
        <f>IF('Orçamento-base'!I191&gt;0,'Orçamento-base'!I191,"")</f>
        <v>un</v>
      </c>
      <c r="G191" s="172"/>
      <c r="H191" s="154" t="str">
        <f t="shared" si="2"/>
        <v/>
      </c>
      <c r="I191" s="146"/>
      <c r="J191" s="146"/>
      <c r="K191" s="71"/>
    </row>
    <row r="192" spans="1:11" x14ac:dyDescent="0.25">
      <c r="A192" s="160">
        <f>IF('Orçamento-base'!A192&gt;0,'Orçamento-base'!A192,"")</f>
        <v>1</v>
      </c>
      <c r="B192" s="160">
        <f>'Orçamento-base'!B192</f>
        <v>181</v>
      </c>
      <c r="C192" s="160" t="str">
        <f>IF('Orçamento-base'!C192&gt;0,'Orçamento-base'!C192,"")</f>
        <v>12.38</v>
      </c>
      <c r="D192" s="154" t="str">
        <f>IF('Orçamento-base'!G192&gt;0,'Orçamento-base'!G192,"")</f>
        <v>TE COM REDUCAO CENTRAL COBRE 611 RC 28mm x 15mm</v>
      </c>
      <c r="E192" s="182">
        <f>IF('Orçamento-base'!H192&gt;0,'Orçamento-base'!H192,"")</f>
        <v>70</v>
      </c>
      <c r="F192" s="154" t="str">
        <f>IF('Orçamento-base'!I192&gt;0,'Orçamento-base'!I192,"")</f>
        <v>un</v>
      </c>
      <c r="G192" s="172"/>
      <c r="H192" s="154" t="str">
        <f t="shared" si="2"/>
        <v/>
      </c>
      <c r="I192" s="146"/>
      <c r="J192" s="146"/>
      <c r="K192" s="71"/>
    </row>
    <row r="193" spans="1:11" x14ac:dyDescent="0.25">
      <c r="A193" s="160">
        <f>IF('Orçamento-base'!A193&gt;0,'Orçamento-base'!A193,"")</f>
        <v>1</v>
      </c>
      <c r="B193" s="160">
        <f>'Orçamento-base'!B193</f>
        <v>182</v>
      </c>
      <c r="C193" s="160" t="str">
        <f>IF('Orçamento-base'!C193&gt;0,'Orçamento-base'!C193,"")</f>
        <v>12.39</v>
      </c>
      <c r="D193" s="154" t="str">
        <f>IF('Orçamento-base'!G193&gt;0,'Orçamento-base'!G193,"")</f>
        <v>TUBO EM COBRE RÍGIDO, DN 54 mm, CLASSE E, SEM ISOLAMENTO, INSTALADO EM PRUMADA DE HIDRÁULICA PREDIAL - FORNECIMENTO E INSTALAÇÃO. AF_04/2022</v>
      </c>
      <c r="E193" s="182">
        <f>IF('Orçamento-base'!H193&gt;0,'Orçamento-base'!H193,"")</f>
        <v>60</v>
      </c>
      <c r="F193" s="154" t="str">
        <f>IF('Orçamento-base'!I193&gt;0,'Orçamento-base'!I193,"")</f>
        <v>m</v>
      </c>
      <c r="G193" s="172"/>
      <c r="H193" s="154" t="str">
        <f t="shared" si="2"/>
        <v/>
      </c>
      <c r="I193" s="146"/>
      <c r="J193" s="146"/>
      <c r="K193" s="71"/>
    </row>
    <row r="194" spans="1:11" x14ac:dyDescent="0.25">
      <c r="A194" s="160">
        <f>IF('Orçamento-base'!A194&gt;0,'Orçamento-base'!A194,"")</f>
        <v>1</v>
      </c>
      <c r="B194" s="160">
        <f>'Orçamento-base'!B194</f>
        <v>183</v>
      </c>
      <c r="C194" s="160" t="str">
        <f>IF('Orçamento-base'!C194&gt;0,'Orçamento-base'!C194,"")</f>
        <v>12.40</v>
      </c>
      <c r="D194" s="154" t="str">
        <f>IF('Orçamento-base'!G194&gt;0,'Orçamento-base'!G194,"")</f>
        <v>TUBO EM COBRE RÍGIDO, DN 42 mm, CLASSE E, SEM ISOLAMENTO, INSTALADO EM PRUMADA DE HIDRÁULICA PREDIAL - FORNECIMENTO E INSTALAÇÃO. AF_04/2022</v>
      </c>
      <c r="E194" s="182">
        <f>IF('Orçamento-base'!H194&gt;0,'Orçamento-base'!H194,"")</f>
        <v>180</v>
      </c>
      <c r="F194" s="154" t="str">
        <f>IF('Orçamento-base'!I194&gt;0,'Orçamento-base'!I194,"")</f>
        <v>m</v>
      </c>
      <c r="G194" s="172"/>
      <c r="H194" s="154" t="str">
        <f t="shared" si="2"/>
        <v/>
      </c>
      <c r="I194" s="146"/>
      <c r="J194" s="146"/>
      <c r="K194" s="71"/>
    </row>
    <row r="195" spans="1:11" x14ac:dyDescent="0.25">
      <c r="A195" s="160">
        <f>IF('Orçamento-base'!A195&gt;0,'Orçamento-base'!A195,"")</f>
        <v>1</v>
      </c>
      <c r="B195" s="160">
        <f>'Orçamento-base'!B195</f>
        <v>184</v>
      </c>
      <c r="C195" s="160" t="str">
        <f>IF('Orçamento-base'!C195&gt;0,'Orçamento-base'!C195,"")</f>
        <v>12.41</v>
      </c>
      <c r="D195" s="154" t="str">
        <f>IF('Orçamento-base'!G195&gt;0,'Orçamento-base'!G195,"")</f>
        <v>TUBO EM COBRE RÍGIDO, DN 35 mm, CLASSE E, SEM ISOLAMENTO, INSTALADO EM PRUMADA DE HIDRÁULICA PREDIAL - FORNECIMENTO E INSTALAÇÃO. AF_04/2022</v>
      </c>
      <c r="E195" s="182">
        <f>IF('Orçamento-base'!H195&gt;0,'Orçamento-base'!H195,"")</f>
        <v>161</v>
      </c>
      <c r="F195" s="154" t="str">
        <f>IF('Orçamento-base'!I195&gt;0,'Orçamento-base'!I195,"")</f>
        <v>m</v>
      </c>
      <c r="G195" s="172"/>
      <c r="H195" s="154" t="str">
        <f t="shared" si="2"/>
        <v/>
      </c>
      <c r="I195" s="146"/>
      <c r="J195" s="146"/>
      <c r="K195" s="71"/>
    </row>
    <row r="196" spans="1:11" x14ac:dyDescent="0.25">
      <c r="A196" s="160">
        <f>IF('Orçamento-base'!A196&gt;0,'Orçamento-base'!A196,"")</f>
        <v>1</v>
      </c>
      <c r="B196" s="160">
        <f>'Orçamento-base'!B196</f>
        <v>185</v>
      </c>
      <c r="C196" s="160" t="str">
        <f>IF('Orçamento-base'!C196&gt;0,'Orçamento-base'!C196,"")</f>
        <v>12.42</v>
      </c>
      <c r="D196" s="154" t="str">
        <f>IF('Orçamento-base'!G196&gt;0,'Orçamento-base'!G196,"")</f>
        <v>TUBO EM COBRE RÍGIDO, DN 22 mm, CLASSE A, SEM ISOLAMENTO, INSTALADO EM RAMAL E SUB-RAMAL DE GÁS MEDICINAL - FORNECIMENTO E INSTALAÇÃO. AF_04/2022</v>
      </c>
      <c r="E196" s="182">
        <f>IF('Orçamento-base'!H196&gt;0,'Orçamento-base'!H196,"")</f>
        <v>295.20000000000005</v>
      </c>
      <c r="F196" s="154" t="str">
        <f>IF('Orçamento-base'!I196&gt;0,'Orçamento-base'!I196,"")</f>
        <v>m</v>
      </c>
      <c r="G196" s="172"/>
      <c r="H196" s="154" t="str">
        <f t="shared" si="2"/>
        <v/>
      </c>
      <c r="I196" s="146"/>
      <c r="J196" s="146"/>
      <c r="K196" s="71"/>
    </row>
    <row r="197" spans="1:11" x14ac:dyDescent="0.25">
      <c r="A197" s="160">
        <f>IF('Orçamento-base'!A197&gt;0,'Orçamento-base'!A197,"")</f>
        <v>1</v>
      </c>
      <c r="B197" s="160">
        <f>'Orçamento-base'!B197</f>
        <v>186</v>
      </c>
      <c r="C197" s="160" t="str">
        <f>IF('Orçamento-base'!C197&gt;0,'Orçamento-base'!C197,"")</f>
        <v>12.43</v>
      </c>
      <c r="D197" s="154" t="str">
        <f>IF('Orçamento-base'!G197&gt;0,'Orçamento-base'!G197,"")</f>
        <v>TUBO EM COBRE RÍGIDO, DN 15 mm, CLASSE A, SEM ISOLAMENTO, INSTALADO EM RAMAL E SUB-RAMAL DE GÁS MEDICINAL - FORNECIMENTO E INSTALAÇÃO. AF_04/2022</v>
      </c>
      <c r="E197" s="182">
        <f>IF('Orçamento-base'!H197&gt;0,'Orçamento-base'!H197,"")</f>
        <v>465.9</v>
      </c>
      <c r="F197" s="154" t="str">
        <f>IF('Orçamento-base'!I197&gt;0,'Orçamento-base'!I197,"")</f>
        <v>m</v>
      </c>
      <c r="G197" s="172"/>
      <c r="H197" s="154" t="str">
        <f t="shared" si="2"/>
        <v/>
      </c>
      <c r="I197" s="146"/>
      <c r="J197" s="146"/>
      <c r="K197" s="71"/>
    </row>
    <row r="198" spans="1:11" x14ac:dyDescent="0.25">
      <c r="A198" s="160">
        <f>IF('Orçamento-base'!A198&gt;0,'Orçamento-base'!A198,"")</f>
        <v>1</v>
      </c>
      <c r="B198" s="160">
        <f>'Orçamento-base'!B198</f>
        <v>187</v>
      </c>
      <c r="C198" s="160" t="str">
        <f>IF('Orçamento-base'!C198&gt;0,'Orçamento-base'!C198,"")</f>
        <v>12.44</v>
      </c>
      <c r="D198" s="154" t="str">
        <f>IF('Orçamento-base'!G198&gt;0,'Orçamento-base'!G198,"")</f>
        <v>TUBO EM COBRE RÍGIDO, DN 28 mm, CLASSE A, SEM ISOLAMENTO, INSTALADO EM RAMAL E SUB-RAMAL DE GÁS MEDICINAL - FORNECIMENTO E INSTALAÇÃO. AF_04/2022</v>
      </c>
      <c r="E198" s="182">
        <f>IF('Orçamento-base'!H198&gt;0,'Orçamento-base'!H198,"")</f>
        <v>153</v>
      </c>
      <c r="F198" s="154" t="str">
        <f>IF('Orçamento-base'!I198&gt;0,'Orçamento-base'!I198,"")</f>
        <v>m</v>
      </c>
      <c r="G198" s="172"/>
      <c r="H198" s="154" t="str">
        <f t="shared" si="2"/>
        <v/>
      </c>
      <c r="I198" s="146"/>
      <c r="J198" s="146"/>
      <c r="K198" s="71"/>
    </row>
    <row r="199" spans="1:11" x14ac:dyDescent="0.25">
      <c r="A199" s="160">
        <f>IF('Orçamento-base'!A199&gt;0,'Orçamento-base'!A199,"")</f>
        <v>1</v>
      </c>
      <c r="B199" s="160">
        <f>'Orçamento-base'!B199</f>
        <v>188</v>
      </c>
      <c r="C199" s="160" t="str">
        <f>IF('Orçamento-base'!C199&gt;0,'Orçamento-base'!C199,"")</f>
        <v>12.46</v>
      </c>
      <c r="D199" s="154" t="str">
        <f>IF('Orçamento-base'!G199&gt;0,'Orçamento-base'!G199,"")</f>
        <v>RÉGUA DE GASES PARA SALA DE EXAMES E CURATIVOS (E PARA SALA DE OBSERVAÇÃO)</v>
      </c>
      <c r="E199" s="182">
        <f>IF('Orçamento-base'!H199&gt;0,'Orçamento-base'!H199,"")</f>
        <v>15</v>
      </c>
      <c r="F199" s="154" t="str">
        <f>IF('Orçamento-base'!I199&gt;0,'Orçamento-base'!I199,"")</f>
        <v>un</v>
      </c>
      <c r="G199" s="172"/>
      <c r="H199" s="154" t="str">
        <f t="shared" si="2"/>
        <v/>
      </c>
      <c r="I199" s="146"/>
      <c r="J199" s="146"/>
      <c r="K199" s="71"/>
    </row>
    <row r="200" spans="1:11" x14ac:dyDescent="0.25">
      <c r="A200" s="160">
        <f>IF('Orçamento-base'!A200&gt;0,'Orçamento-base'!A200,"")</f>
        <v>1</v>
      </c>
      <c r="B200" s="160">
        <f>'Orçamento-base'!B200</f>
        <v>189</v>
      </c>
      <c r="C200" s="160" t="str">
        <f>IF('Orçamento-base'!C200&gt;0,'Orçamento-base'!C200,"")</f>
        <v>12.47</v>
      </c>
      <c r="D200" s="154" t="str">
        <f>IF('Orçamento-base'!G200&gt;0,'Orçamento-base'!G200,"")</f>
        <v>RÉGUA DE GASES PARA SALA DE EMERGÊNCIA</v>
      </c>
      <c r="E200" s="182">
        <f>IF('Orçamento-base'!H200&gt;0,'Orçamento-base'!H200,"")</f>
        <v>2</v>
      </c>
      <c r="F200" s="154" t="str">
        <f>IF('Orçamento-base'!I200&gt;0,'Orçamento-base'!I200,"")</f>
        <v>un</v>
      </c>
      <c r="G200" s="172"/>
      <c r="H200" s="154" t="str">
        <f t="shared" si="2"/>
        <v/>
      </c>
      <c r="I200" s="146"/>
      <c r="J200" s="146"/>
      <c r="K200" s="71"/>
    </row>
    <row r="201" spans="1:11" x14ac:dyDescent="0.25">
      <c r="A201" s="160">
        <f>IF('Orçamento-base'!A201&gt;0,'Orçamento-base'!A201,"")</f>
        <v>1</v>
      </c>
      <c r="B201" s="160">
        <f>'Orçamento-base'!B201</f>
        <v>190</v>
      </c>
      <c r="C201" s="160" t="str">
        <f>IF('Orçamento-base'!C201&gt;0,'Orçamento-base'!C201,"")</f>
        <v>12.48</v>
      </c>
      <c r="D201" s="154" t="str">
        <f>IF('Orçamento-base'!G201&gt;0,'Orçamento-base'!G201,"")</f>
        <v>RÉGUA DE GASES PARA SALA DE RECUPERAÇÃO E INDUÇÃO</v>
      </c>
      <c r="E201" s="182">
        <f>IF('Orçamento-base'!H201&gt;0,'Orçamento-base'!H201,"")</f>
        <v>3</v>
      </c>
      <c r="F201" s="154" t="str">
        <f>IF('Orçamento-base'!I201&gt;0,'Orçamento-base'!I201,"")</f>
        <v>un</v>
      </c>
      <c r="G201" s="172"/>
      <c r="H201" s="154" t="str">
        <f t="shared" si="2"/>
        <v/>
      </c>
      <c r="I201" s="146"/>
      <c r="J201" s="146"/>
      <c r="K201" s="71"/>
    </row>
    <row r="202" spans="1:11" x14ac:dyDescent="0.25">
      <c r="A202" s="160">
        <f>IF('Orçamento-base'!A202&gt;0,'Orçamento-base'!A202,"")</f>
        <v>1</v>
      </c>
      <c r="B202" s="160">
        <f>'Orçamento-base'!B202</f>
        <v>191</v>
      </c>
      <c r="C202" s="160" t="str">
        <f>IF('Orçamento-base'!C202&gt;0,'Orçamento-base'!C202,"")</f>
        <v>12.49</v>
      </c>
      <c r="D202" s="154" t="str">
        <f>IF('Orçamento-base'!G202&gt;0,'Orçamento-base'!G202,"")</f>
        <v>POSTO DE UTILIZAÇÃO PARA AR COMPRIMIDO</v>
      </c>
      <c r="E202" s="182">
        <f>IF('Orçamento-base'!H202&gt;0,'Orçamento-base'!H202,"")</f>
        <v>4</v>
      </c>
      <c r="F202" s="154" t="str">
        <f>IF('Orçamento-base'!I202&gt;0,'Orçamento-base'!I202,"")</f>
        <v>un</v>
      </c>
      <c r="G202" s="172"/>
      <c r="H202" s="154" t="str">
        <f t="shared" si="2"/>
        <v/>
      </c>
      <c r="I202" s="146"/>
      <c r="J202" s="146"/>
      <c r="K202" s="71"/>
    </row>
    <row r="203" spans="1:11" x14ac:dyDescent="0.25">
      <c r="A203" s="160">
        <f>IF('Orçamento-base'!A203&gt;0,'Orçamento-base'!A203,"")</f>
        <v>1</v>
      </c>
      <c r="B203" s="160">
        <f>'Orçamento-base'!B203</f>
        <v>192</v>
      </c>
      <c r="C203" s="160" t="str">
        <f>IF('Orçamento-base'!C203&gt;0,'Orçamento-base'!C203,"")</f>
        <v>12.50</v>
      </c>
      <c r="D203" s="154" t="str">
        <f>IF('Orçamento-base'!G203&gt;0,'Orçamento-base'!G203,"")</f>
        <v>POSTO DE UTILIZAÇÃO PARA OXIGÊNIO</v>
      </c>
      <c r="E203" s="182">
        <f>IF('Orçamento-base'!H203&gt;0,'Orçamento-base'!H203,"")</f>
        <v>4</v>
      </c>
      <c r="F203" s="154" t="str">
        <f>IF('Orçamento-base'!I203&gt;0,'Orçamento-base'!I203,"")</f>
        <v>un</v>
      </c>
      <c r="G203" s="172"/>
      <c r="H203" s="154" t="str">
        <f t="shared" si="2"/>
        <v/>
      </c>
      <c r="I203" s="146"/>
      <c r="J203" s="146"/>
      <c r="K203" s="71"/>
    </row>
    <row r="204" spans="1:11" x14ac:dyDescent="0.25">
      <c r="A204" s="160">
        <f>IF('Orçamento-base'!A204&gt;0,'Orçamento-base'!A204,"")</f>
        <v>1</v>
      </c>
      <c r="B204" s="160">
        <f>'Orçamento-base'!B204</f>
        <v>193</v>
      </c>
      <c r="C204" s="160" t="str">
        <f>IF('Orçamento-base'!C204&gt;0,'Orçamento-base'!C204,"")</f>
        <v>12.52</v>
      </c>
      <c r="D204" s="154" t="str">
        <f>IF('Orçamento-base'!G204&gt;0,'Orçamento-base'!G204,"")</f>
        <v>POSTO DE UTILIZAÇÃO PARA ÓXIDO NITROSO</v>
      </c>
      <c r="E204" s="182">
        <f>IF('Orçamento-base'!H204&gt;0,'Orçamento-base'!H204,"")</f>
        <v>1</v>
      </c>
      <c r="F204" s="154" t="str">
        <f>IF('Orçamento-base'!I204&gt;0,'Orçamento-base'!I204,"")</f>
        <v>un</v>
      </c>
      <c r="G204" s="172"/>
      <c r="H204" s="154" t="str">
        <f t="shared" si="2"/>
        <v/>
      </c>
      <c r="I204" s="146"/>
      <c r="J204" s="146"/>
      <c r="K204" s="71"/>
    </row>
    <row r="205" spans="1:11" x14ac:dyDescent="0.25">
      <c r="A205" s="160">
        <f>IF('Orçamento-base'!A205&gt;0,'Orçamento-base'!A205,"")</f>
        <v>1</v>
      </c>
      <c r="B205" s="160">
        <f>'Orçamento-base'!B205</f>
        <v>194</v>
      </c>
      <c r="C205" s="160" t="str">
        <f>IF('Orçamento-base'!C205&gt;0,'Orçamento-base'!C205,"")</f>
        <v>12.53</v>
      </c>
      <c r="D205" s="154" t="str">
        <f>IF('Orçamento-base'!G205&gt;0,'Orçamento-base'!G205,"")</f>
        <v>CANALETA EM ALVENARIA COM TAMPO DE PLACA DE CONCRETO 60x20cm</v>
      </c>
      <c r="E205" s="182">
        <f>IF('Orçamento-base'!H205&gt;0,'Orçamento-base'!H205,"")</f>
        <v>75</v>
      </c>
      <c r="F205" s="154" t="str">
        <f>IF('Orçamento-base'!I205&gt;0,'Orçamento-base'!I205,"")</f>
        <v>m</v>
      </c>
      <c r="G205" s="172"/>
      <c r="H205" s="154" t="str">
        <f t="shared" si="2"/>
        <v/>
      </c>
      <c r="I205" s="146"/>
      <c r="J205" s="146"/>
      <c r="K205" s="71"/>
    </row>
    <row r="206" spans="1:11" x14ac:dyDescent="0.25">
      <c r="A206" s="160">
        <f>IF('Orçamento-base'!A206&gt;0,'Orçamento-base'!A206,"")</f>
        <v>1</v>
      </c>
      <c r="B206" s="160">
        <f>'Orçamento-base'!B206</f>
        <v>195</v>
      </c>
      <c r="C206" s="160" t="str">
        <f>IF('Orçamento-base'!C206&gt;0,'Orçamento-base'!C206,"")</f>
        <v>13.1</v>
      </c>
      <c r="D206" s="154" t="str">
        <f>IF('Orçamento-base'!G206&gt;0,'Orçamento-base'!G206,"")</f>
        <v>CAIXA ENTERRADA HIDRÁULICA RETANGULAR EM ALVENARIA COM TIJOLOS CERÂMICOS MACIÇOS, DIMENSÕES INTERNAS: 0,6X0,6X0,6 m PARA REDE DE DRENAGEM. AF_12/2020</v>
      </c>
      <c r="E206" s="182">
        <f>IF('Orçamento-base'!H206&gt;0,'Orçamento-base'!H206,"")</f>
        <v>20</v>
      </c>
      <c r="F206" s="154" t="str">
        <f>IF('Orçamento-base'!I206&gt;0,'Orçamento-base'!I206,"")</f>
        <v>un</v>
      </c>
      <c r="G206" s="172"/>
      <c r="H206" s="154" t="str">
        <f t="shared" ref="H206:H269" si="3">IFERROR(IF(E206*G206&lt;&gt;0,ROUND(ROUND(E206,4)*ROUND(G206,4),2),""),"")</f>
        <v/>
      </c>
      <c r="I206" s="146"/>
      <c r="J206" s="146"/>
      <c r="K206" s="71"/>
    </row>
    <row r="207" spans="1:11" x14ac:dyDescent="0.25">
      <c r="A207" s="160">
        <f>IF('Orçamento-base'!A207&gt;0,'Orçamento-base'!A207,"")</f>
        <v>1</v>
      </c>
      <c r="B207" s="160">
        <f>'Orçamento-base'!B207</f>
        <v>196</v>
      </c>
      <c r="C207" s="160" t="str">
        <f>IF('Orçamento-base'!C207&gt;0,'Orçamento-base'!C207,"")</f>
        <v>13.2</v>
      </c>
      <c r="D207" s="154" t="str">
        <f>IF('Orçamento-base'!G207&gt;0,'Orçamento-base'!G207,"")</f>
        <v>CAIXA DE DRENAGEM DE INSPEÇÃO/PASSAGEM EM ALVENARIA (60X60X100CM), REVESTIMENTO EM ARGAMASSA COM ADITIVO IMPERMEABILIZANTE, COM TAMPA EM GRELHA, INCLUSIVE ESCAVAÇÃO, REATERRO E TRANSPORTE E RETIRADA DO MATERIAL ESCAVADO (EM CAÇAMBA)</v>
      </c>
      <c r="E207" s="182">
        <f>IF('Orçamento-base'!H207&gt;0,'Orçamento-base'!H207,"")</f>
        <v>2</v>
      </c>
      <c r="F207" s="154" t="str">
        <f>IF('Orçamento-base'!I207&gt;0,'Orçamento-base'!I207,"")</f>
        <v>un</v>
      </c>
      <c r="G207" s="172"/>
      <c r="H207" s="154" t="str">
        <f t="shared" si="3"/>
        <v/>
      </c>
      <c r="I207" s="146"/>
      <c r="J207" s="146"/>
      <c r="K207" s="71"/>
    </row>
    <row r="208" spans="1:11" x14ac:dyDescent="0.25">
      <c r="A208" s="160">
        <f>IF('Orçamento-base'!A208&gt;0,'Orçamento-base'!A208,"")</f>
        <v>1</v>
      </c>
      <c r="B208" s="160">
        <f>'Orçamento-base'!B208</f>
        <v>197</v>
      </c>
      <c r="C208" s="160" t="str">
        <f>IF('Orçamento-base'!C208&gt;0,'Orçamento-base'!C208,"")</f>
        <v>13.3</v>
      </c>
      <c r="D208" s="154" t="str">
        <f>IF('Orçamento-base'!G208&gt;0,'Orçamento-base'!G208,"")</f>
        <v>CAIXA ENTERRADA HIDRÁULICA RETANGULAR EM ALVENARIA COM TIJOLOS CERÂMICOS MACIÇOS, DIMENSÕES INTERNAS: 0,6X0,6X0,6 m PARA REDE DE ESGOTO. AF_12/2020</v>
      </c>
      <c r="E208" s="182">
        <f>IF('Orçamento-base'!H208&gt;0,'Orçamento-base'!H208,"")</f>
        <v>17</v>
      </c>
      <c r="F208" s="154" t="str">
        <f>IF('Orçamento-base'!I208&gt;0,'Orçamento-base'!I208,"")</f>
        <v>un</v>
      </c>
      <c r="G208" s="172"/>
      <c r="H208" s="154" t="str">
        <f t="shared" si="3"/>
        <v/>
      </c>
      <c r="I208" s="146"/>
      <c r="J208" s="146"/>
      <c r="K208" s="71"/>
    </row>
    <row r="209" spans="1:11" x14ac:dyDescent="0.25">
      <c r="A209" s="160">
        <f>IF('Orçamento-base'!A209&gt;0,'Orçamento-base'!A209,"")</f>
        <v>1</v>
      </c>
      <c r="B209" s="160">
        <f>'Orçamento-base'!B209</f>
        <v>198</v>
      </c>
      <c r="C209" s="160" t="str">
        <f>IF('Orçamento-base'!C209&gt;0,'Orçamento-base'!C209,"")</f>
        <v>13.4</v>
      </c>
      <c r="D209" s="154" t="str">
        <f>IF('Orçamento-base'!G209&gt;0,'Orçamento-base'!G209,"")</f>
        <v>CAIXA DE GORDURA SIMPLES, CIRCULAR, EM CONCRETO PRÉ-MOLDADO, DIÂMETRO INTERNO = 0,4 m, ALTURA INTERNA = 0,4 m. AF_12/2020</v>
      </c>
      <c r="E209" s="182">
        <f>IF('Orçamento-base'!H209&gt;0,'Orçamento-base'!H209,"")</f>
        <v>1</v>
      </c>
      <c r="F209" s="154" t="str">
        <f>IF('Orçamento-base'!I209&gt;0,'Orçamento-base'!I209,"")</f>
        <v>un</v>
      </c>
      <c r="G209" s="172"/>
      <c r="H209" s="154" t="str">
        <f t="shared" si="3"/>
        <v/>
      </c>
      <c r="I209" s="146"/>
      <c r="J209" s="146"/>
      <c r="K209" s="71"/>
    </row>
    <row r="210" spans="1:11" x14ac:dyDescent="0.25">
      <c r="A210" s="160">
        <f>IF('Orçamento-base'!A210&gt;0,'Orçamento-base'!A210,"")</f>
        <v>1</v>
      </c>
      <c r="B210" s="160">
        <f>'Orçamento-base'!B210</f>
        <v>199</v>
      </c>
      <c r="C210" s="160" t="str">
        <f>IF('Orçamento-base'!C210&gt;0,'Orçamento-base'!C210,"")</f>
        <v>13.5</v>
      </c>
      <c r="D210" s="154" t="str">
        <f>IF('Orçamento-base'!G210&gt;0,'Orçamento-base'!G210,"")</f>
        <v>POÇO DE VISITA EM CONRETO ARMADO FCK=21MPa, INCLUSIVE TAMPA</v>
      </c>
      <c r="E210" s="182">
        <f>IF('Orçamento-base'!H210&gt;0,'Orçamento-base'!H210,"")</f>
        <v>1</v>
      </c>
      <c r="F210" s="154" t="str">
        <f>IF('Orçamento-base'!I210&gt;0,'Orçamento-base'!I210,"")</f>
        <v>un</v>
      </c>
      <c r="G210" s="172"/>
      <c r="H210" s="154" t="str">
        <f t="shared" si="3"/>
        <v/>
      </c>
      <c r="I210" s="146"/>
      <c r="J210" s="146"/>
      <c r="K210" s="71"/>
    </row>
    <row r="211" spans="1:11" x14ac:dyDescent="0.25">
      <c r="A211" s="160">
        <f>IF('Orçamento-base'!A211&gt;0,'Orçamento-base'!A211,"")</f>
        <v>1</v>
      </c>
      <c r="B211" s="160">
        <f>'Orçamento-base'!B211</f>
        <v>200</v>
      </c>
      <c r="C211" s="160" t="str">
        <f>IF('Orçamento-base'!C211&gt;0,'Orçamento-base'!C211,"")</f>
        <v>13.6</v>
      </c>
      <c r="D211" s="154" t="str">
        <f>IF('Orçamento-base'!G211&gt;0,'Orçamento-base'!G211,"")</f>
        <v>POÇO DE RECALQUE EM CONRETO ARMADO FCK=21MPa, INCLUSIVE TAMPA</v>
      </c>
      <c r="E211" s="182">
        <f>IF('Orçamento-base'!H211&gt;0,'Orçamento-base'!H211,"")</f>
        <v>1</v>
      </c>
      <c r="F211" s="154" t="str">
        <f>IF('Orçamento-base'!I211&gt;0,'Orçamento-base'!I211,"")</f>
        <v>un</v>
      </c>
      <c r="G211" s="172"/>
      <c r="H211" s="154" t="str">
        <f t="shared" si="3"/>
        <v/>
      </c>
      <c r="I211" s="146"/>
      <c r="J211" s="146"/>
      <c r="K211" s="71"/>
    </row>
    <row r="212" spans="1:11" x14ac:dyDescent="0.25">
      <c r="A212" s="160">
        <f>IF('Orçamento-base'!A212&gt;0,'Orçamento-base'!A212,"")</f>
        <v>1</v>
      </c>
      <c r="B212" s="160">
        <f>'Orçamento-base'!B212</f>
        <v>201</v>
      </c>
      <c r="C212" s="160" t="str">
        <f>IF('Orçamento-base'!C212&gt;0,'Orçamento-base'!C212,"")</f>
        <v>13.7</v>
      </c>
      <c r="D212" s="154" t="str">
        <f>IF('Orçamento-base'!G212&gt;0,'Orçamento-base'!G212,"")</f>
        <v>CAIXA SIFONADA, COM GRELHA REDONDA, PVC, DN 150 X 150 X 50 mm, JUNTA SOLDÁVEL, FORNECIDA E INSTALADA EM RAMAL DE DESCARGA OU EM RAMAL DE ESGOTO SANITÁRIO. AF_08/2022</v>
      </c>
      <c r="E212" s="182">
        <f>IF('Orçamento-base'!H212&gt;0,'Orçamento-base'!H212,"")</f>
        <v>23</v>
      </c>
      <c r="F212" s="154" t="str">
        <f>IF('Orçamento-base'!I212&gt;0,'Orçamento-base'!I212,"")</f>
        <v>un</v>
      </c>
      <c r="G212" s="172"/>
      <c r="H212" s="154" t="str">
        <f t="shared" si="3"/>
        <v/>
      </c>
      <c r="I212" s="146"/>
      <c r="J212" s="146"/>
      <c r="K212" s="71"/>
    </row>
    <row r="213" spans="1:11" x14ac:dyDescent="0.25">
      <c r="A213" s="160">
        <f>IF('Orçamento-base'!A213&gt;0,'Orçamento-base'!A213,"")</f>
        <v>1</v>
      </c>
      <c r="B213" s="160">
        <f>'Orçamento-base'!B213</f>
        <v>202</v>
      </c>
      <c r="C213" s="160" t="str">
        <f>IF('Orçamento-base'!C213&gt;0,'Orçamento-base'!C213,"")</f>
        <v>13.8</v>
      </c>
      <c r="D213" s="154" t="str">
        <f>IF('Orçamento-base'!G213&gt;0,'Orçamento-base'!G213,"")</f>
        <v>RALO SIFONADO REDONDO, PVC, DN 100 X 40 mm, JUNTA SOLDÁVEL, FORNECIDO E INSTALADO EM RAMAL DE DESCARGA OU EM RAMAL DE ESGOTO SANITÁRIO. AF_08/2022</v>
      </c>
      <c r="E213" s="182">
        <f>IF('Orçamento-base'!H213&gt;0,'Orçamento-base'!H213,"")</f>
        <v>7</v>
      </c>
      <c r="F213" s="154" t="str">
        <f>IF('Orçamento-base'!I213&gt;0,'Orçamento-base'!I213,"")</f>
        <v>un</v>
      </c>
      <c r="G213" s="172"/>
      <c r="H213" s="154" t="str">
        <f t="shared" si="3"/>
        <v/>
      </c>
      <c r="I213" s="146"/>
      <c r="J213" s="146"/>
      <c r="K213" s="71"/>
    </row>
    <row r="214" spans="1:11" x14ac:dyDescent="0.25">
      <c r="A214" s="160">
        <f>IF('Orçamento-base'!A214&gt;0,'Orçamento-base'!A214,"")</f>
        <v>1</v>
      </c>
      <c r="B214" s="160">
        <f>'Orçamento-base'!B214</f>
        <v>203</v>
      </c>
      <c r="C214" s="160" t="str">
        <f>IF('Orçamento-base'!C214&gt;0,'Orçamento-base'!C214,"")</f>
        <v>13.9</v>
      </c>
      <c r="D214" s="154" t="str">
        <f>IF('Orçamento-base'!G214&gt;0,'Orçamento-base'!G214,"")</f>
        <v>RALO SIFONADO METÁLICO ESCAMOTEÁVEL, REDONDO 100x53x40, FORNECIDO E INSTALADO EM RAMAL DE DESCARGA</v>
      </c>
      <c r="E214" s="182">
        <f>IF('Orçamento-base'!H214&gt;0,'Orçamento-base'!H214,"")</f>
        <v>14</v>
      </c>
      <c r="F214" s="154" t="str">
        <f>IF('Orçamento-base'!I214&gt;0,'Orçamento-base'!I214,"")</f>
        <v>un</v>
      </c>
      <c r="G214" s="172"/>
      <c r="H214" s="154" t="str">
        <f t="shared" si="3"/>
        <v/>
      </c>
      <c r="I214" s="146"/>
      <c r="J214" s="146"/>
      <c r="K214" s="71"/>
    </row>
    <row r="215" spans="1:11" x14ac:dyDescent="0.25">
      <c r="A215" s="160">
        <f>IF('Orçamento-base'!A215&gt;0,'Orçamento-base'!A215,"")</f>
        <v>1</v>
      </c>
      <c r="B215" s="160">
        <f>'Orçamento-base'!B215</f>
        <v>204</v>
      </c>
      <c r="C215" s="160" t="str">
        <f>IF('Orçamento-base'!C215&gt;0,'Orçamento-base'!C215,"")</f>
        <v>13.10</v>
      </c>
      <c r="D215" s="154" t="str">
        <f>IF('Orçamento-base'!G215&gt;0,'Orçamento-base'!G215,"")</f>
        <v>JOELHO 90 GRAUS, PVC, SERIE NORMAL, ESGOTO PREDIAL, DN 40 mm, JUNTA SOLDÁVEL, FORNECIDO E INSTALADO EM RAMAL DE DESCARGA OU RAMAL DE ESGOTO SANITÁRIO. AF_08/2022</v>
      </c>
      <c r="E215" s="182">
        <f>IF('Orçamento-base'!H215&gt;0,'Orçamento-base'!H215,"")</f>
        <v>54</v>
      </c>
      <c r="F215" s="154" t="str">
        <f>IF('Orçamento-base'!I215&gt;0,'Orçamento-base'!I215,"")</f>
        <v>un</v>
      </c>
      <c r="G215" s="172"/>
      <c r="H215" s="154" t="str">
        <f t="shared" si="3"/>
        <v/>
      </c>
      <c r="I215" s="146"/>
      <c r="J215" s="146"/>
      <c r="K215" s="71"/>
    </row>
    <row r="216" spans="1:11" x14ac:dyDescent="0.25">
      <c r="A216" s="160">
        <f>IF('Orçamento-base'!A216&gt;0,'Orçamento-base'!A216,"")</f>
        <v>1</v>
      </c>
      <c r="B216" s="160">
        <f>'Orçamento-base'!B216</f>
        <v>205</v>
      </c>
      <c r="C216" s="160" t="str">
        <f>IF('Orçamento-base'!C216&gt;0,'Orçamento-base'!C216,"")</f>
        <v>13.11</v>
      </c>
      <c r="D216" s="154" t="str">
        <f>IF('Orçamento-base'!G216&gt;0,'Orçamento-base'!G216,"")</f>
        <v>REDUÇÃO EXCÊNTRICA, PVC, SERIE R, ÁGUA PLUVIAL, DN 150 X 100 MM, JUNTA ELÁ STICA, FORNECIDO E INSTALADO EM RAMAL DE ENCAMINHAMENTO. AF_06/2022</v>
      </c>
      <c r="E216" s="182">
        <f>IF('Orçamento-base'!H216&gt;0,'Orçamento-base'!H216,"")</f>
        <v>10</v>
      </c>
      <c r="F216" s="154" t="str">
        <f>IF('Orçamento-base'!I216&gt;0,'Orçamento-base'!I216,"")</f>
        <v>un</v>
      </c>
      <c r="G216" s="172"/>
      <c r="H216" s="154" t="str">
        <f t="shared" si="3"/>
        <v/>
      </c>
      <c r="I216" s="146"/>
      <c r="J216" s="146"/>
      <c r="K216" s="71"/>
    </row>
    <row r="217" spans="1:11" x14ac:dyDescent="0.25">
      <c r="A217" s="160">
        <f>IF('Orçamento-base'!A217&gt;0,'Orçamento-base'!A217,"")</f>
        <v>1</v>
      </c>
      <c r="B217" s="160">
        <f>'Orçamento-base'!B217</f>
        <v>206</v>
      </c>
      <c r="C217" s="160" t="str">
        <f>IF('Orçamento-base'!C217&gt;0,'Orçamento-base'!C217,"")</f>
        <v>13.14</v>
      </c>
      <c r="D217" s="154" t="str">
        <f>IF('Orçamento-base'!G217&gt;0,'Orçamento-base'!G217,"")</f>
        <v>ADAPTADOR, PVC PBA, A BOLSA DEFOFO JE DN 100 / DE 110mm</v>
      </c>
      <c r="E217" s="182">
        <f>IF('Orçamento-base'!H217&gt;0,'Orçamento-base'!H217,"")</f>
        <v>49</v>
      </c>
      <c r="F217" s="154" t="str">
        <f>IF('Orçamento-base'!I217&gt;0,'Orçamento-base'!I217,"")</f>
        <v>un</v>
      </c>
      <c r="G217" s="172"/>
      <c r="H217" s="154" t="str">
        <f t="shared" si="3"/>
        <v/>
      </c>
      <c r="I217" s="146"/>
      <c r="J217" s="146"/>
      <c r="K217" s="71"/>
    </row>
    <row r="218" spans="1:11" x14ac:dyDescent="0.25">
      <c r="A218" s="160">
        <f>IF('Orçamento-base'!A218&gt;0,'Orçamento-base'!A218,"")</f>
        <v>1</v>
      </c>
      <c r="B218" s="160">
        <f>'Orçamento-base'!B218</f>
        <v>207</v>
      </c>
      <c r="C218" s="160" t="str">
        <f>IF('Orçamento-base'!C218&gt;0,'Orçamento-base'!C218,"")</f>
        <v>13.15</v>
      </c>
      <c r="D218" s="154" t="str">
        <f>IF('Orçamento-base'!G218&gt;0,'Orçamento-base'!G218,"")</f>
        <v>CAP PVC ESGOTO 100mm</v>
      </c>
      <c r="E218" s="182">
        <f>IF('Orçamento-base'!H218&gt;0,'Orçamento-base'!H218,"")</f>
        <v>1</v>
      </c>
      <c r="F218" s="154" t="str">
        <f>IF('Orçamento-base'!I218&gt;0,'Orçamento-base'!I218,"")</f>
        <v>un</v>
      </c>
      <c r="G218" s="172"/>
      <c r="H218" s="154" t="str">
        <f t="shared" si="3"/>
        <v/>
      </c>
      <c r="I218" s="146"/>
      <c r="J218" s="146"/>
      <c r="K218" s="71"/>
    </row>
    <row r="219" spans="1:11" x14ac:dyDescent="0.25">
      <c r="A219" s="160">
        <f>IF('Orçamento-base'!A219&gt;0,'Orçamento-base'!A219,"")</f>
        <v>1</v>
      </c>
      <c r="B219" s="160">
        <f>'Orçamento-base'!B219</f>
        <v>208</v>
      </c>
      <c r="C219" s="160" t="str">
        <f>IF('Orçamento-base'!C219&gt;0,'Orçamento-base'!C219,"")</f>
        <v>13.16</v>
      </c>
      <c r="D219" s="154" t="str">
        <f>IF('Orçamento-base'!G219&gt;0,'Orçamento-base'!G219,"")</f>
        <v>CAP PVC ESGOTO 75mm</v>
      </c>
      <c r="E219" s="182">
        <f>IF('Orçamento-base'!H219&gt;0,'Orçamento-base'!H219,"")</f>
        <v>9</v>
      </c>
      <c r="F219" s="154" t="str">
        <f>IF('Orçamento-base'!I219&gt;0,'Orçamento-base'!I219,"")</f>
        <v>un</v>
      </c>
      <c r="G219" s="172"/>
      <c r="H219" s="154" t="str">
        <f t="shared" si="3"/>
        <v/>
      </c>
      <c r="I219" s="146"/>
      <c r="J219" s="146"/>
      <c r="K219" s="71"/>
    </row>
    <row r="220" spans="1:11" x14ac:dyDescent="0.25">
      <c r="A220" s="160">
        <f>IF('Orçamento-base'!A220&gt;0,'Orçamento-base'!A220,"")</f>
        <v>1</v>
      </c>
      <c r="B220" s="160">
        <f>'Orçamento-base'!B220</f>
        <v>209</v>
      </c>
      <c r="C220" s="160" t="str">
        <f>IF('Orçamento-base'!C220&gt;0,'Orçamento-base'!C220,"")</f>
        <v>13.17</v>
      </c>
      <c r="D220" s="154" t="str">
        <f>IF('Orçamento-base'!G220&gt;0,'Orçamento-base'!G220,"")</f>
        <v>CAP PVC ESGOTO 50mm</v>
      </c>
      <c r="E220" s="182">
        <f>IF('Orçamento-base'!H220&gt;0,'Orçamento-base'!H220,"")</f>
        <v>9</v>
      </c>
      <c r="F220" s="154" t="str">
        <f>IF('Orçamento-base'!I220&gt;0,'Orçamento-base'!I220,"")</f>
        <v>un</v>
      </c>
      <c r="G220" s="172"/>
      <c r="H220" s="154" t="str">
        <f t="shared" si="3"/>
        <v/>
      </c>
      <c r="I220" s="146"/>
      <c r="J220" s="146"/>
      <c r="K220" s="71"/>
    </row>
    <row r="221" spans="1:11" x14ac:dyDescent="0.25">
      <c r="A221" s="160">
        <f>IF('Orçamento-base'!A221&gt;0,'Orçamento-base'!A221,"")</f>
        <v>1</v>
      </c>
      <c r="B221" s="160">
        <f>'Orçamento-base'!B221</f>
        <v>210</v>
      </c>
      <c r="C221" s="160" t="str">
        <f>IF('Orçamento-base'!C221&gt;0,'Orçamento-base'!C221,"")</f>
        <v>13.18</v>
      </c>
      <c r="D221" s="154" t="str">
        <f>IF('Orçamento-base'!G221&gt;0,'Orçamento-base'!G221,"")</f>
        <v>BUCHA DE REDUÇÃO LONGA, PVC, SERIE R, ÁGUA PLUVIAL, DN 50 X 40 mm, JUNTA ELÁSTICA, FORNECIDO E INSTALADO EM RAMAL DE ENCAMINHAMENTO. AF_12/2014</v>
      </c>
      <c r="E221" s="182">
        <f>IF('Orçamento-base'!H221&gt;0,'Orçamento-base'!H221,"")</f>
        <v>30</v>
      </c>
      <c r="F221" s="154" t="str">
        <f>IF('Orçamento-base'!I221&gt;0,'Orçamento-base'!I221,"")</f>
        <v>un</v>
      </c>
      <c r="G221" s="172"/>
      <c r="H221" s="154" t="str">
        <f t="shared" si="3"/>
        <v/>
      </c>
      <c r="I221" s="146"/>
      <c r="J221" s="146"/>
      <c r="K221" s="71"/>
    </row>
    <row r="222" spans="1:11" x14ac:dyDescent="0.25">
      <c r="A222" s="160">
        <f>IF('Orçamento-base'!A222&gt;0,'Orçamento-base'!A222,"")</f>
        <v>1</v>
      </c>
      <c r="B222" s="160">
        <f>'Orçamento-base'!B222</f>
        <v>211</v>
      </c>
      <c r="C222" s="160" t="str">
        <f>IF('Orçamento-base'!C222&gt;0,'Orçamento-base'!C222,"")</f>
        <v>13.19</v>
      </c>
      <c r="D222" s="154" t="str">
        <f>IF('Orçamento-base'!G222&gt;0,'Orçamento-base'!G222,"")</f>
        <v>CURVA 87 GRAUS E 30 MINUTOS, PVC, SERIE R, ÁGUA PLUVIAL, DN 100 mm, JUNTA ELÁSTICA, FORNECIDO E INSTALADO EM CONDUTORES VERTICAIS DE ÁGUAS PLUVIAIS. AF_12/2014</v>
      </c>
      <c r="E222" s="182">
        <f>IF('Orçamento-base'!H222&gt;0,'Orçamento-base'!H222,"")</f>
        <v>48</v>
      </c>
      <c r="F222" s="154" t="str">
        <f>IF('Orçamento-base'!I222&gt;0,'Orçamento-base'!I222,"")</f>
        <v>un</v>
      </c>
      <c r="G222" s="172"/>
      <c r="H222" s="154" t="str">
        <f t="shared" si="3"/>
        <v/>
      </c>
      <c r="I222" s="146"/>
      <c r="J222" s="146"/>
      <c r="K222" s="71"/>
    </row>
    <row r="223" spans="1:11" x14ac:dyDescent="0.25">
      <c r="A223" s="160">
        <f>IF('Orçamento-base'!A223&gt;0,'Orçamento-base'!A223,"")</f>
        <v>1</v>
      </c>
      <c r="B223" s="160">
        <f>'Orçamento-base'!B223</f>
        <v>212</v>
      </c>
      <c r="C223" s="160" t="str">
        <f>IF('Orçamento-base'!C223&gt;0,'Orçamento-base'!C223,"")</f>
        <v>13.20</v>
      </c>
      <c r="D223" s="154" t="str">
        <f>IF('Orçamento-base'!G223&gt;0,'Orçamento-base'!G223,"")</f>
        <v>JOELHO 45 GRAUS, PVC, SERIE R, ÁGUA PLUVIAL, DN 100 mm, JUNTA ELÁSTICA, FORNECIDO E INSTALADO EM CONDUTORES VERTICAIS DE ÁGUAS PLUVIAIS. AF_06/2022</v>
      </c>
      <c r="E223" s="182">
        <f>IF('Orçamento-base'!H223&gt;0,'Orçamento-base'!H223,"")</f>
        <v>54</v>
      </c>
      <c r="F223" s="154" t="str">
        <f>IF('Orçamento-base'!I223&gt;0,'Orçamento-base'!I223,"")</f>
        <v>un</v>
      </c>
      <c r="G223" s="172"/>
      <c r="H223" s="154" t="str">
        <f t="shared" si="3"/>
        <v/>
      </c>
      <c r="I223" s="146"/>
      <c r="J223" s="146"/>
      <c r="K223" s="71"/>
    </row>
    <row r="224" spans="1:11" x14ac:dyDescent="0.25">
      <c r="A224" s="160">
        <f>IF('Orçamento-base'!A224&gt;0,'Orçamento-base'!A224,"")</f>
        <v>1</v>
      </c>
      <c r="B224" s="160">
        <f>'Orçamento-base'!B224</f>
        <v>213</v>
      </c>
      <c r="C224" s="160" t="str">
        <f>IF('Orçamento-base'!C224&gt;0,'Orçamento-base'!C224,"")</f>
        <v>13.21</v>
      </c>
      <c r="D224" s="154" t="str">
        <f>IF('Orçamento-base'!G224&gt;0,'Orçamento-base'!G224,"")</f>
        <v>JOELHO 45 GRAUS, PVC, SERIE R, ÁGUA PLUVIAL, DN 75 mm, JUNTA ELÁSTICA, FORNECIDO E INSTALADO EM CONDUTORES VERTICAIS DE ÁGUAS PLUVIAIS. AF_06/2022</v>
      </c>
      <c r="E224" s="182">
        <f>IF('Orçamento-base'!H224&gt;0,'Orçamento-base'!H224,"")</f>
        <v>28</v>
      </c>
      <c r="F224" s="154" t="str">
        <f>IF('Orçamento-base'!I224&gt;0,'Orçamento-base'!I224,"")</f>
        <v>un</v>
      </c>
      <c r="G224" s="172"/>
      <c r="H224" s="154" t="str">
        <f t="shared" si="3"/>
        <v/>
      </c>
      <c r="I224" s="146"/>
      <c r="J224" s="146"/>
      <c r="K224" s="71"/>
    </row>
    <row r="225" spans="1:11" x14ac:dyDescent="0.25">
      <c r="A225" s="160">
        <f>IF('Orçamento-base'!A225&gt;0,'Orçamento-base'!A225,"")</f>
        <v>1</v>
      </c>
      <c r="B225" s="160">
        <f>'Orçamento-base'!B225</f>
        <v>214</v>
      </c>
      <c r="C225" s="160" t="str">
        <f>IF('Orçamento-base'!C225&gt;0,'Orçamento-base'!C225,"")</f>
        <v>13.22</v>
      </c>
      <c r="D225" s="154" t="str">
        <f>IF('Orçamento-base'!G225&gt;0,'Orçamento-base'!G225,"")</f>
        <v>JOELHO 45 GRAUS, PVC, SERIE R, ÁGUA PLUVIAL, DN 50 mm, JUNTA ELÁSTICA, FORNECIDO E INSTALADO EM RAMAL DE ENCAMINHAMENTO. AF_06/2022</v>
      </c>
      <c r="E225" s="182">
        <f>IF('Orçamento-base'!H225&gt;0,'Orçamento-base'!H225,"")</f>
        <v>34</v>
      </c>
      <c r="F225" s="154" t="str">
        <f>IF('Orçamento-base'!I225&gt;0,'Orçamento-base'!I225,"")</f>
        <v>un</v>
      </c>
      <c r="G225" s="172"/>
      <c r="H225" s="154" t="str">
        <f t="shared" si="3"/>
        <v/>
      </c>
      <c r="I225" s="146"/>
      <c r="J225" s="146"/>
      <c r="K225" s="71"/>
    </row>
    <row r="226" spans="1:11" x14ac:dyDescent="0.25">
      <c r="A226" s="160">
        <f>IF('Orçamento-base'!A226&gt;0,'Orçamento-base'!A226,"")</f>
        <v>1</v>
      </c>
      <c r="B226" s="160">
        <f>'Orçamento-base'!B226</f>
        <v>215</v>
      </c>
      <c r="C226" s="160" t="str">
        <f>IF('Orçamento-base'!C226&gt;0,'Orçamento-base'!C226,"")</f>
        <v>13.23</v>
      </c>
      <c r="D226" s="154" t="str">
        <f>IF('Orçamento-base'!G226&gt;0,'Orçamento-base'!G226,"")</f>
        <v>JOELHO 45 GRAUS, PVC, SERIE R, ÁGUA PLUVIAL, DN 40 mm, JUNTA SOLDÁVEL, FORNECIDO E INSTALADO EM RAMAL DE ENCAMINHAMENTO. AF_06/2022</v>
      </c>
      <c r="E226" s="182">
        <f>IF('Orçamento-base'!H226&gt;0,'Orçamento-base'!H226,"")</f>
        <v>32</v>
      </c>
      <c r="F226" s="154" t="str">
        <f>IF('Orçamento-base'!I226&gt;0,'Orçamento-base'!I226,"")</f>
        <v>un</v>
      </c>
      <c r="G226" s="172"/>
      <c r="H226" s="154" t="str">
        <f t="shared" si="3"/>
        <v/>
      </c>
      <c r="I226" s="146"/>
      <c r="J226" s="146"/>
      <c r="K226" s="71"/>
    </row>
    <row r="227" spans="1:11" x14ac:dyDescent="0.25">
      <c r="A227" s="160">
        <f>IF('Orçamento-base'!A227&gt;0,'Orçamento-base'!A227,"")</f>
        <v>1</v>
      </c>
      <c r="B227" s="160">
        <f>'Orçamento-base'!B227</f>
        <v>216</v>
      </c>
      <c r="C227" s="160" t="str">
        <f>IF('Orçamento-base'!C227&gt;0,'Orçamento-base'!C227,"")</f>
        <v>13.24</v>
      </c>
      <c r="D227" s="154" t="str">
        <f>IF('Orçamento-base'!G227&gt;0,'Orçamento-base'!G227,"")</f>
        <v>JOELHO 90 GRAUS, PVC, SERIE R, ÁGUA PLUVIAL, DN 100 mm, JUNTA ELÁSTICA, FORNECIDO E INSTALADO EM CONDUTORES VERTICAIS DE ÁGUAS PLUVIAIS. AF_06/2022</v>
      </c>
      <c r="E227" s="182">
        <f>IF('Orçamento-base'!H227&gt;0,'Orçamento-base'!H227,"")</f>
        <v>19</v>
      </c>
      <c r="F227" s="154" t="str">
        <f>IF('Orçamento-base'!I227&gt;0,'Orçamento-base'!I227,"")</f>
        <v>un</v>
      </c>
      <c r="G227" s="172"/>
      <c r="H227" s="154" t="str">
        <f t="shared" si="3"/>
        <v/>
      </c>
      <c r="I227" s="146"/>
      <c r="J227" s="146"/>
      <c r="K227" s="71"/>
    </row>
    <row r="228" spans="1:11" x14ac:dyDescent="0.25">
      <c r="A228" s="160">
        <f>IF('Orçamento-base'!A228&gt;0,'Orçamento-base'!A228,"")</f>
        <v>1</v>
      </c>
      <c r="B228" s="160">
        <f>'Orçamento-base'!B228</f>
        <v>217</v>
      </c>
      <c r="C228" s="160" t="str">
        <f>IF('Orçamento-base'!C228&gt;0,'Orçamento-base'!C228,"")</f>
        <v>13.25</v>
      </c>
      <c r="D228" s="154" t="str">
        <f>IF('Orçamento-base'!G228&gt;0,'Orçamento-base'!G228,"")</f>
        <v>JOELHO 90 GRAUS, PVC, SERIE R, ÁGUA PLUVIAL, DN 75 mm, JUNTA ELÁSTICA, FORNECIDO E INSTALADO EM CONDUTORES VERTICAIS DE ÁGUAS PLUVIAIS. AF_06/2022</v>
      </c>
      <c r="E228" s="182">
        <f>IF('Orçamento-base'!H228&gt;0,'Orçamento-base'!H228,"")</f>
        <v>10</v>
      </c>
      <c r="F228" s="154" t="str">
        <f>IF('Orçamento-base'!I228&gt;0,'Orçamento-base'!I228,"")</f>
        <v>un</v>
      </c>
      <c r="G228" s="172"/>
      <c r="H228" s="154" t="str">
        <f t="shared" si="3"/>
        <v/>
      </c>
      <c r="I228" s="146"/>
      <c r="J228" s="146"/>
      <c r="K228" s="71"/>
    </row>
    <row r="229" spans="1:11" x14ac:dyDescent="0.25">
      <c r="A229" s="160">
        <f>IF('Orçamento-base'!A229&gt;0,'Orçamento-base'!A229,"")</f>
        <v>1</v>
      </c>
      <c r="B229" s="160">
        <f>'Orçamento-base'!B229</f>
        <v>218</v>
      </c>
      <c r="C229" s="160" t="str">
        <f>IF('Orçamento-base'!C229&gt;0,'Orçamento-base'!C229,"")</f>
        <v>13.26</v>
      </c>
      <c r="D229" s="154" t="str">
        <f>IF('Orçamento-base'!G229&gt;0,'Orçamento-base'!G229,"")</f>
        <v>JOELHO 90 GRAUS, PVC, SERIE R, ÁGUA PLUVIAL, DN 50 mm, JUNTA ELÁSTICA, FORNECIDO E INSTALADO EM RAMAL DE ENCAMINHAMENTO. AF_06/2022</v>
      </c>
      <c r="E229" s="182">
        <f>IF('Orçamento-base'!H229&gt;0,'Orçamento-base'!H229,"")</f>
        <v>67</v>
      </c>
      <c r="F229" s="154" t="str">
        <f>IF('Orçamento-base'!I229&gt;0,'Orçamento-base'!I229,"")</f>
        <v>un</v>
      </c>
      <c r="G229" s="172"/>
      <c r="H229" s="154" t="str">
        <f t="shared" si="3"/>
        <v/>
      </c>
      <c r="I229" s="146"/>
      <c r="J229" s="146"/>
      <c r="K229" s="71"/>
    </row>
    <row r="230" spans="1:11" x14ac:dyDescent="0.25">
      <c r="A230" s="160">
        <f>IF('Orçamento-base'!A230&gt;0,'Orçamento-base'!A230,"")</f>
        <v>1</v>
      </c>
      <c r="B230" s="160">
        <f>'Orçamento-base'!B230</f>
        <v>219</v>
      </c>
      <c r="C230" s="160" t="str">
        <f>IF('Orçamento-base'!C230&gt;0,'Orçamento-base'!C230,"")</f>
        <v>13.27</v>
      </c>
      <c r="D230" s="154" t="str">
        <f>IF('Orçamento-base'!G230&gt;0,'Orçamento-base'!G230,"")</f>
        <v>JOELHO 90 GRAUS, PVC, SERIE R, ÁGUA PLUVIAL, DN 40 mm, JUNTA SOLDÁVEL, FORNECIDO E INSTALADO EM RAMAL DE ENCAMINHAMENTO. AF_06/2022</v>
      </c>
      <c r="E230" s="182">
        <f>IF('Orçamento-base'!H230&gt;0,'Orçamento-base'!H230,"")</f>
        <v>64</v>
      </c>
      <c r="F230" s="154" t="str">
        <f>IF('Orçamento-base'!I230&gt;0,'Orçamento-base'!I230,"")</f>
        <v>un</v>
      </c>
      <c r="G230" s="172"/>
      <c r="H230" s="154" t="str">
        <f t="shared" si="3"/>
        <v/>
      </c>
      <c r="I230" s="146"/>
      <c r="J230" s="146"/>
      <c r="K230" s="71"/>
    </row>
    <row r="231" spans="1:11" x14ac:dyDescent="0.25">
      <c r="A231" s="160">
        <f>IF('Orçamento-base'!A231&gt;0,'Orçamento-base'!A231,"")</f>
        <v>1</v>
      </c>
      <c r="B231" s="160">
        <f>'Orçamento-base'!B231</f>
        <v>220</v>
      </c>
      <c r="C231" s="160" t="str">
        <f>IF('Orçamento-base'!C231&gt;0,'Orçamento-base'!C231,"")</f>
        <v>13.31</v>
      </c>
      <c r="D231" s="154" t="str">
        <f>IF('Orçamento-base'!G231&gt;0,'Orçamento-base'!G231,"")</f>
        <v>JUNÇÃO SIMPLES, PVC, SERIE R, ÁGUA PLUVIAL, DN 100 X 100 mm, JUNTA ELÁSTICA, FORNECIDO E INSTALADO EM RAMAL DE ENCAMINHAMENTO. AF_12/2014</v>
      </c>
      <c r="E231" s="182">
        <f>IF('Orçamento-base'!H231&gt;0,'Orçamento-base'!H231,"")</f>
        <v>32</v>
      </c>
      <c r="F231" s="154" t="str">
        <f>IF('Orçamento-base'!I231&gt;0,'Orçamento-base'!I231,"")</f>
        <v>un</v>
      </c>
      <c r="G231" s="172"/>
      <c r="H231" s="154" t="str">
        <f t="shared" si="3"/>
        <v/>
      </c>
      <c r="I231" s="146"/>
      <c r="J231" s="146"/>
      <c r="K231" s="71"/>
    </row>
    <row r="232" spans="1:11" x14ac:dyDescent="0.25">
      <c r="A232" s="160">
        <f>IF('Orçamento-base'!A232&gt;0,'Orçamento-base'!A232,"")</f>
        <v>1</v>
      </c>
      <c r="B232" s="160">
        <f>'Orçamento-base'!B232</f>
        <v>221</v>
      </c>
      <c r="C232" s="160" t="str">
        <f>IF('Orçamento-base'!C232&gt;0,'Orçamento-base'!C232,"")</f>
        <v>13.32</v>
      </c>
      <c r="D232" s="154" t="str">
        <f>IF('Orçamento-base'!G232&gt;0,'Orçamento-base'!G232,"")</f>
        <v>JUNÇÃO SIMPLES, PVC, SERIE R, ÁGUA PLUVIAL, DN 100 X 75 mm, JUNTA ELÁSTICA, FORNECIDO E INSTALADO EM RAMAL DE ENCAMINHAMENTO. AF_12/2014</v>
      </c>
      <c r="E232" s="182">
        <f>IF('Orçamento-base'!H232&gt;0,'Orçamento-base'!H232,"")</f>
        <v>3</v>
      </c>
      <c r="F232" s="154" t="str">
        <f>IF('Orçamento-base'!I232&gt;0,'Orçamento-base'!I232,"")</f>
        <v>un</v>
      </c>
      <c r="G232" s="172"/>
      <c r="H232" s="154" t="str">
        <f t="shared" si="3"/>
        <v/>
      </c>
      <c r="I232" s="146"/>
      <c r="J232" s="146"/>
      <c r="K232" s="71"/>
    </row>
    <row r="233" spans="1:11" x14ac:dyDescent="0.25">
      <c r="A233" s="160">
        <f>IF('Orçamento-base'!A233&gt;0,'Orçamento-base'!A233,"")</f>
        <v>1</v>
      </c>
      <c r="B233" s="160">
        <f>'Orçamento-base'!B233</f>
        <v>222</v>
      </c>
      <c r="C233" s="160" t="str">
        <f>IF('Orçamento-base'!C233&gt;0,'Orçamento-base'!C233,"")</f>
        <v>13.33</v>
      </c>
      <c r="D233" s="154" t="str">
        <f>IF('Orçamento-base'!G233&gt;0,'Orçamento-base'!G233,"")</f>
        <v>JUNÇÃO SIMPLES, PVC, SERIE R, ÁGUA PLUVIAL, DN 100 X 50 mm, JUNTA ELÁSTICA, FORNECIDO E INSTALADO EM CONDUTORES VERTICAIS DE ÁGUAS PLUVIAIS. AF_12/2014</v>
      </c>
      <c r="E233" s="182">
        <f>IF('Orçamento-base'!H233&gt;0,'Orçamento-base'!H233,"")</f>
        <v>21</v>
      </c>
      <c r="F233" s="154" t="str">
        <f>IF('Orçamento-base'!I233&gt;0,'Orçamento-base'!I233,"")</f>
        <v>un</v>
      </c>
      <c r="G233" s="172"/>
      <c r="H233" s="154" t="str">
        <f t="shared" si="3"/>
        <v/>
      </c>
      <c r="I233" s="146"/>
      <c r="J233" s="146"/>
      <c r="K233" s="71"/>
    </row>
    <row r="234" spans="1:11" x14ac:dyDescent="0.25">
      <c r="A234" s="160">
        <f>IF('Orçamento-base'!A234&gt;0,'Orçamento-base'!A234,"")</f>
        <v>1</v>
      </c>
      <c r="B234" s="160">
        <f>'Orçamento-base'!B234</f>
        <v>223</v>
      </c>
      <c r="C234" s="160" t="str">
        <f>IF('Orçamento-base'!C234&gt;0,'Orçamento-base'!C234,"")</f>
        <v>13.35</v>
      </c>
      <c r="D234" s="154" t="str">
        <f>IF('Orçamento-base'!G234&gt;0,'Orçamento-base'!G234,"")</f>
        <v>JUNÇÃO SIMPLES, PVC, SERIE R, ÁGUA PLUVIAL, DN 75 X 50 mm, JUNTA ELÁSTICA, FORNECIDO E INSTALADO EM CONDUTORES VERTICAIS DE ÁGUAS PLUVIAIS. AF_12/2014</v>
      </c>
      <c r="E234" s="182">
        <f>IF('Orçamento-base'!H234&gt;0,'Orçamento-base'!H234,"")</f>
        <v>13</v>
      </c>
      <c r="F234" s="154" t="str">
        <f>IF('Orçamento-base'!I234&gt;0,'Orçamento-base'!I234,"")</f>
        <v>un</v>
      </c>
      <c r="G234" s="172"/>
      <c r="H234" s="154" t="str">
        <f t="shared" si="3"/>
        <v/>
      </c>
      <c r="I234" s="146"/>
      <c r="J234" s="146"/>
      <c r="K234" s="71"/>
    </row>
    <row r="235" spans="1:11" x14ac:dyDescent="0.25">
      <c r="A235" s="160">
        <f>IF('Orçamento-base'!A235&gt;0,'Orçamento-base'!A235,"")</f>
        <v>1</v>
      </c>
      <c r="B235" s="160">
        <f>'Orçamento-base'!B235</f>
        <v>224</v>
      </c>
      <c r="C235" s="160" t="str">
        <f>IF('Orçamento-base'!C235&gt;0,'Orçamento-base'!C235,"")</f>
        <v>13.36</v>
      </c>
      <c r="D235" s="154" t="str">
        <f>IF('Orçamento-base'!G235&gt;0,'Orçamento-base'!G235,"")</f>
        <v>JUNÇÃO SIMPLES, PVC, SERIE R, ÁGUA PLUVIAL, DN 50 X 50 mm, JUNTA ELÁSTICA, FORNECIDO E INSTALADO EM RAMAL DE ENCAMINHAMENTO. AF_12/2014</v>
      </c>
      <c r="E235" s="182">
        <f>IF('Orçamento-base'!H235&gt;0,'Orçamento-base'!H235,"")</f>
        <v>17</v>
      </c>
      <c r="F235" s="154" t="str">
        <f>IF('Orçamento-base'!I235&gt;0,'Orçamento-base'!I235,"")</f>
        <v>un</v>
      </c>
      <c r="G235" s="172"/>
      <c r="H235" s="154" t="str">
        <f t="shared" si="3"/>
        <v/>
      </c>
      <c r="I235" s="146"/>
      <c r="J235" s="146"/>
      <c r="K235" s="71"/>
    </row>
    <row r="236" spans="1:11" x14ac:dyDescent="0.25">
      <c r="A236" s="160">
        <f>IF('Orçamento-base'!A236&gt;0,'Orçamento-base'!A236,"")</f>
        <v>1</v>
      </c>
      <c r="B236" s="160">
        <f>'Orçamento-base'!B236</f>
        <v>225</v>
      </c>
      <c r="C236" s="160" t="str">
        <f>IF('Orçamento-base'!C236&gt;0,'Orçamento-base'!C236,"")</f>
        <v>13.37</v>
      </c>
      <c r="D236" s="154" t="str">
        <f>IF('Orçamento-base'!G236&gt;0,'Orçamento-base'!G236,"")</f>
        <v>LUVA DE CORRER, PVC, SERIE R, ÁGUA PLUVIAL, DN 100 mm, JUNTA ELÁSTICA, FORNECIDO E INSTALADO EM CONDUTORES VERTICAIS DE ÁGUAS PLUVIAIS. AF_06/2022</v>
      </c>
      <c r="E236" s="182">
        <f>IF('Orçamento-base'!H236&gt;0,'Orçamento-base'!H236,"")</f>
        <v>7</v>
      </c>
      <c r="F236" s="154" t="str">
        <f>IF('Orçamento-base'!I236&gt;0,'Orçamento-base'!I236,"")</f>
        <v>un</v>
      </c>
      <c r="G236" s="172"/>
      <c r="H236" s="154" t="str">
        <f t="shared" si="3"/>
        <v/>
      </c>
      <c r="I236" s="146"/>
      <c r="J236" s="146"/>
      <c r="K236" s="71"/>
    </row>
    <row r="237" spans="1:11" x14ac:dyDescent="0.25">
      <c r="A237" s="160">
        <f>IF('Orçamento-base'!A237&gt;0,'Orçamento-base'!A237,"")</f>
        <v>1</v>
      </c>
      <c r="B237" s="160">
        <f>'Orçamento-base'!B237</f>
        <v>226</v>
      </c>
      <c r="C237" s="160" t="str">
        <f>IF('Orçamento-base'!C237&gt;0,'Orçamento-base'!C237,"")</f>
        <v>13.38</v>
      </c>
      <c r="D237" s="154" t="str">
        <f>IF('Orçamento-base'!G237&gt;0,'Orçamento-base'!G237,"")</f>
        <v>REDUÇÃO EXCÊNTRICA, PVC, SERIE R, ÁGUA PLUVIAL, DN 100 X 75 mm, JUNTA ELÁSTICA, FORNECIDO E INSTALADO EM CONDUTORES VERTICAIS DE ÁGUAS PLUVIAIS. AF_06/2022</v>
      </c>
      <c r="E237" s="182">
        <f>IF('Orçamento-base'!H237&gt;0,'Orçamento-base'!H237,"")</f>
        <v>3</v>
      </c>
      <c r="F237" s="154" t="str">
        <f>IF('Orçamento-base'!I237&gt;0,'Orçamento-base'!I237,"")</f>
        <v>un</v>
      </c>
      <c r="G237" s="172"/>
      <c r="H237" s="154" t="str">
        <f t="shared" si="3"/>
        <v/>
      </c>
      <c r="I237" s="146"/>
      <c r="J237" s="146"/>
      <c r="K237" s="71"/>
    </row>
    <row r="238" spans="1:11" x14ac:dyDescent="0.25">
      <c r="A238" s="160">
        <f>IF('Orçamento-base'!A238&gt;0,'Orçamento-base'!A238,"")</f>
        <v>1</v>
      </c>
      <c r="B238" s="160">
        <f>'Orçamento-base'!B238</f>
        <v>227</v>
      </c>
      <c r="C238" s="160" t="str">
        <f>IF('Orçamento-base'!C238&gt;0,'Orçamento-base'!C238,"")</f>
        <v>13.39</v>
      </c>
      <c r="D238" s="154" t="str">
        <f>IF('Orçamento-base'!G238&gt;0,'Orçamento-base'!G238,"")</f>
        <v>REDUÇÃO EXCÊNTRICA, PVC, SERIE R, ÁGUA PLUVIAL, DN 75 X 50 mm, JUNTA ELÁSTICA, FORNECIDO E INSTALADO EM RAMAL DE ENCAMINHAMENTO. AF_06/2022</v>
      </c>
      <c r="E238" s="182">
        <f>IF('Orçamento-base'!H238&gt;0,'Orçamento-base'!H238,"")</f>
        <v>21</v>
      </c>
      <c r="F238" s="154" t="str">
        <f>IF('Orçamento-base'!I238&gt;0,'Orçamento-base'!I238,"")</f>
        <v>un</v>
      </c>
      <c r="G238" s="172"/>
      <c r="H238" s="154" t="str">
        <f t="shared" si="3"/>
        <v/>
      </c>
      <c r="I238" s="146"/>
      <c r="J238" s="146"/>
      <c r="K238" s="71"/>
    </row>
    <row r="239" spans="1:11" x14ac:dyDescent="0.25">
      <c r="A239" s="160">
        <f>IF('Orçamento-base'!A239&gt;0,'Orçamento-base'!A239,"")</f>
        <v>1</v>
      </c>
      <c r="B239" s="160">
        <f>'Orçamento-base'!B239</f>
        <v>228</v>
      </c>
      <c r="C239" s="160" t="str">
        <f>IF('Orçamento-base'!C239&gt;0,'Orçamento-base'!C239,"")</f>
        <v>13.40</v>
      </c>
      <c r="D239" s="154" t="str">
        <f>IF('Orçamento-base'!G239&gt;0,'Orçamento-base'!G239,"")</f>
        <v>TÊ, PVC, SERIE R, ÁGUA PLUVIAL, DN 100 X 50 mm, JUNTA ELÁSTICA, FORNECIDO E INSTALADO EM CONDUTORES VERTICAIS DE ÁGUAS PLUVIAIS. AF_06/2022</v>
      </c>
      <c r="E239" s="182">
        <f>IF('Orçamento-base'!H239&gt;0,'Orçamento-base'!H239,"")</f>
        <v>15</v>
      </c>
      <c r="F239" s="154" t="str">
        <f>IF('Orçamento-base'!I239&gt;0,'Orçamento-base'!I239,"")</f>
        <v>un</v>
      </c>
      <c r="G239" s="172"/>
      <c r="H239" s="154" t="str">
        <f t="shared" si="3"/>
        <v/>
      </c>
      <c r="I239" s="146"/>
      <c r="J239" s="146"/>
      <c r="K239" s="71"/>
    </row>
    <row r="240" spans="1:11" x14ac:dyDescent="0.25">
      <c r="A240" s="160">
        <f>IF('Orçamento-base'!A240&gt;0,'Orçamento-base'!A240,"")</f>
        <v>1</v>
      </c>
      <c r="B240" s="160">
        <f>'Orçamento-base'!B240</f>
        <v>229</v>
      </c>
      <c r="C240" s="160" t="str">
        <f>IF('Orçamento-base'!C240&gt;0,'Orçamento-base'!C240,"")</f>
        <v>13.41</v>
      </c>
      <c r="D240" s="154" t="str">
        <f>IF('Orçamento-base'!G240&gt;0,'Orçamento-base'!G240,"")</f>
        <v>TÊ, PVC, SERIE R, ÁGUA PLUVIAL, DN 75 X 75 mm, JUNTA ELÁSTICA, FORNECIDO E INSTALADO EM CONDUTORES VERTICAIS DE ÁGUAS PLUVIAIS. AF_06/2022</v>
      </c>
      <c r="E240" s="182">
        <f>IF('Orçamento-base'!H240&gt;0,'Orçamento-base'!H240,"")</f>
        <v>4</v>
      </c>
      <c r="F240" s="154" t="str">
        <f>IF('Orçamento-base'!I240&gt;0,'Orçamento-base'!I240,"")</f>
        <v>un</v>
      </c>
      <c r="G240" s="172"/>
      <c r="H240" s="154" t="str">
        <f t="shared" si="3"/>
        <v/>
      </c>
      <c r="I240" s="146"/>
      <c r="J240" s="146"/>
      <c r="K240" s="71"/>
    </row>
    <row r="241" spans="1:11" x14ac:dyDescent="0.25">
      <c r="A241" s="160">
        <f>IF('Orçamento-base'!A241&gt;0,'Orçamento-base'!A241,"")</f>
        <v>1</v>
      </c>
      <c r="B241" s="160">
        <f>'Orçamento-base'!B241</f>
        <v>230</v>
      </c>
      <c r="C241" s="160" t="str">
        <f>IF('Orçamento-base'!C241&gt;0,'Orçamento-base'!C241,"")</f>
        <v>13.42</v>
      </c>
      <c r="D241" s="154" t="str">
        <f>IF('Orçamento-base'!G241&gt;0,'Orçamento-base'!G241,"")</f>
        <v>TÊ, PVC, SERIE R, ÁGUA PLUVIAL, DN 75 X 50 mm, JUNTA ELÁSTICA, FORNECIDO E INSTALADO EM CONDUTORES VERTICAIS DE ÁGUAS PLUVIAIS. AF_06/2022</v>
      </c>
      <c r="E241" s="182">
        <f>IF('Orçamento-base'!H241&gt;0,'Orçamento-base'!H241,"")</f>
        <v>11</v>
      </c>
      <c r="F241" s="154" t="str">
        <f>IF('Orçamento-base'!I241&gt;0,'Orçamento-base'!I241,"")</f>
        <v>un</v>
      </c>
      <c r="G241" s="172"/>
      <c r="H241" s="154" t="str">
        <f t="shared" si="3"/>
        <v/>
      </c>
      <c r="I241" s="146"/>
      <c r="J241" s="146"/>
      <c r="K241" s="71"/>
    </row>
    <row r="242" spans="1:11" x14ac:dyDescent="0.25">
      <c r="A242" s="160">
        <f>IF('Orçamento-base'!A242&gt;0,'Orçamento-base'!A242,"")</f>
        <v>1</v>
      </c>
      <c r="B242" s="160">
        <f>'Orçamento-base'!B242</f>
        <v>231</v>
      </c>
      <c r="C242" s="160" t="str">
        <f>IF('Orçamento-base'!C242&gt;0,'Orçamento-base'!C242,"")</f>
        <v>13.43</v>
      </c>
      <c r="D242" s="154" t="str">
        <f>IF('Orçamento-base'!G242&gt;0,'Orçamento-base'!G242,"")</f>
        <v>TE, PVC, SERIE NORMAL, ESGOTO PREDIAL, DN 50 X 50 mm, JUNTA ELÁSTICA, FORNECIDO E INSTALADO EM PRUMADA DE ESGOTO SANITÁRIO OU VENTILAÇÃO. AF_08/2022</v>
      </c>
      <c r="E242" s="182">
        <f>IF('Orçamento-base'!H242&gt;0,'Orçamento-base'!H242,"")</f>
        <v>52</v>
      </c>
      <c r="F242" s="154" t="str">
        <f>IF('Orçamento-base'!I242&gt;0,'Orçamento-base'!I242,"")</f>
        <v>un</v>
      </c>
      <c r="G242" s="172"/>
      <c r="H242" s="154" t="str">
        <f t="shared" si="3"/>
        <v/>
      </c>
      <c r="I242" s="146"/>
      <c r="J242" s="146"/>
      <c r="K242" s="71"/>
    </row>
    <row r="243" spans="1:11" x14ac:dyDescent="0.25">
      <c r="A243" s="160">
        <f>IF('Orçamento-base'!A243&gt;0,'Orçamento-base'!A243,"")</f>
        <v>1</v>
      </c>
      <c r="B243" s="160">
        <f>'Orçamento-base'!B243</f>
        <v>232</v>
      </c>
      <c r="C243" s="160" t="str">
        <f>IF('Orçamento-base'!C243&gt;0,'Orçamento-base'!C243,"")</f>
        <v>13.44</v>
      </c>
      <c r="D243" s="154" t="str">
        <f>IF('Orçamento-base'!G243&gt;0,'Orçamento-base'!G243,"")</f>
        <v>TÊ DE INSPEÇÃO, PVC, SERIE R, ÁGUA PLUVIAL, DN 100 x 75mm, JUNTA ELÁSTICA, FORNECIDO E INSTALADO EM RAMAL DE ENCAMINHAMENTO. AF_06/2022</v>
      </c>
      <c r="E243" s="182">
        <f>IF('Orçamento-base'!H243&gt;0,'Orçamento-base'!H243,"")</f>
        <v>52</v>
      </c>
      <c r="F243" s="154" t="str">
        <f>IF('Orçamento-base'!I243&gt;0,'Orçamento-base'!I243,"")</f>
        <v>un</v>
      </c>
      <c r="G243" s="172"/>
      <c r="H243" s="154" t="str">
        <f t="shared" si="3"/>
        <v/>
      </c>
      <c r="I243" s="146"/>
      <c r="J243" s="146"/>
      <c r="K243" s="71"/>
    </row>
    <row r="244" spans="1:11" x14ac:dyDescent="0.25">
      <c r="A244" s="160">
        <f>IF('Orçamento-base'!A244&gt;0,'Orçamento-base'!A244,"")</f>
        <v>1</v>
      </c>
      <c r="B244" s="160">
        <f>'Orçamento-base'!B244</f>
        <v>233</v>
      </c>
      <c r="C244" s="160" t="str">
        <f>IF('Orçamento-base'!C244&gt;0,'Orçamento-base'!C244,"")</f>
        <v>13.45</v>
      </c>
      <c r="D244" s="154" t="str">
        <f>IF('Orçamento-base'!G244&gt;0,'Orçamento-base'!G244,"")</f>
        <v>TUBO PVC, SÉRIE R, ÁGUA PLUVIAL, DN 150 mm, FORNECIDO E INSTALADO EM RAMAL DE ENCAMINHAMENTO. AF_06/2022</v>
      </c>
      <c r="E244" s="182">
        <f>IF('Orçamento-base'!H244&gt;0,'Orçamento-base'!H244,"")</f>
        <v>121.4</v>
      </c>
      <c r="F244" s="154" t="str">
        <f>IF('Orçamento-base'!I244&gt;0,'Orçamento-base'!I244,"")</f>
        <v>m</v>
      </c>
      <c r="G244" s="172"/>
      <c r="H244" s="154" t="str">
        <f t="shared" si="3"/>
        <v/>
      </c>
      <c r="I244" s="146"/>
      <c r="J244" s="146"/>
      <c r="K244" s="71"/>
    </row>
    <row r="245" spans="1:11" x14ac:dyDescent="0.25">
      <c r="A245" s="160">
        <f>IF('Orçamento-base'!A245&gt;0,'Orçamento-base'!A245,"")</f>
        <v>1</v>
      </c>
      <c r="B245" s="160">
        <f>'Orçamento-base'!B245</f>
        <v>234</v>
      </c>
      <c r="C245" s="160" t="str">
        <f>IF('Orçamento-base'!C245&gt;0,'Orçamento-base'!C245,"")</f>
        <v>13.46</v>
      </c>
      <c r="D245" s="154" t="str">
        <f>IF('Orçamento-base'!G245&gt;0,'Orçamento-base'!G245,"")</f>
        <v>TUBO PVC, SÉRIE R, ÁGUA PLUVIAL, DN 100 mm, FORNECIDO E INSTALADO EM RAMAL DE ENCAMINHAMENTO. AF_06/2022</v>
      </c>
      <c r="E245" s="182">
        <f>IF('Orçamento-base'!H245&gt;0,'Orçamento-base'!H245,"")</f>
        <v>528.10000000000014</v>
      </c>
      <c r="F245" s="154" t="str">
        <f>IF('Orçamento-base'!I245&gt;0,'Orçamento-base'!I245,"")</f>
        <v>m</v>
      </c>
      <c r="G245" s="172"/>
      <c r="H245" s="154" t="str">
        <f t="shared" si="3"/>
        <v/>
      </c>
      <c r="I245" s="146"/>
      <c r="J245" s="146"/>
      <c r="K245" s="71"/>
    </row>
    <row r="246" spans="1:11" x14ac:dyDescent="0.25">
      <c r="A246" s="160">
        <f>IF('Orçamento-base'!A246&gt;0,'Orçamento-base'!A246,"")</f>
        <v>1</v>
      </c>
      <c r="B246" s="160">
        <f>'Orçamento-base'!B246</f>
        <v>235</v>
      </c>
      <c r="C246" s="160" t="str">
        <f>IF('Orçamento-base'!C246&gt;0,'Orçamento-base'!C246,"")</f>
        <v>13.47</v>
      </c>
      <c r="D246" s="154" t="str">
        <f>IF('Orçamento-base'!G246&gt;0,'Orçamento-base'!G246,"")</f>
        <v>TUBO PVC, SÉRIE R, ÁGUA PLUVIAL, DN 75 mm, FORNECIDO E INSTALADO EM RAMAL DE ENCAMINHAMENTO. AF_06/2022</v>
      </c>
      <c r="E246" s="182">
        <f>IF('Orçamento-base'!H246&gt;0,'Orçamento-base'!H246,"")</f>
        <v>52</v>
      </c>
      <c r="F246" s="154" t="str">
        <f>IF('Orçamento-base'!I246&gt;0,'Orçamento-base'!I246,"")</f>
        <v>m</v>
      </c>
      <c r="G246" s="172"/>
      <c r="H246" s="154" t="str">
        <f t="shared" si="3"/>
        <v/>
      </c>
      <c r="I246" s="146"/>
      <c r="J246" s="146"/>
      <c r="K246" s="71"/>
    </row>
    <row r="247" spans="1:11" x14ac:dyDescent="0.25">
      <c r="A247" s="160">
        <f>IF('Orçamento-base'!A247&gt;0,'Orçamento-base'!A247,"")</f>
        <v>1</v>
      </c>
      <c r="B247" s="160">
        <f>'Orçamento-base'!B247</f>
        <v>236</v>
      </c>
      <c r="C247" s="160" t="str">
        <f>IF('Orçamento-base'!C247&gt;0,'Orçamento-base'!C247,"")</f>
        <v>13.48</v>
      </c>
      <c r="D247" s="154" t="str">
        <f>IF('Orçamento-base'!G247&gt;0,'Orçamento-base'!G247,"")</f>
        <v>TUBO PVC, SÉRIE R, ÁGUA PLUVIAL, DN 50 mm, FORNECIDO E INSTALADO EM RAMAL DE ENCAMINHAMENTO. AF_06/2022</v>
      </c>
      <c r="E247" s="182">
        <f>IF('Orçamento-base'!H247&gt;0,'Orçamento-base'!H247,"")</f>
        <v>150.80000000000004</v>
      </c>
      <c r="F247" s="154" t="str">
        <f>IF('Orçamento-base'!I247&gt;0,'Orçamento-base'!I247,"")</f>
        <v>m</v>
      </c>
      <c r="G247" s="172"/>
      <c r="H247" s="154" t="str">
        <f t="shared" si="3"/>
        <v/>
      </c>
      <c r="I247" s="146"/>
      <c r="J247" s="146"/>
      <c r="K247" s="71"/>
    </row>
    <row r="248" spans="1:11" x14ac:dyDescent="0.25">
      <c r="A248" s="160">
        <f>IF('Orçamento-base'!A248&gt;0,'Orçamento-base'!A248,"")</f>
        <v>1</v>
      </c>
      <c r="B248" s="160">
        <f>'Orçamento-base'!B248</f>
        <v>237</v>
      </c>
      <c r="C248" s="160" t="str">
        <f>IF('Orçamento-base'!C248&gt;0,'Orçamento-base'!C248,"")</f>
        <v>13.49</v>
      </c>
      <c r="D248" s="154" t="str">
        <f>IF('Orçamento-base'!G248&gt;0,'Orçamento-base'!G248,"")</f>
        <v>TUBO PVC, SÉRIE R, ÁGUA PLUVIAL, DN 40 mm, FORNECIDO E INSTALADO EM RAMAL DE ENCAMINHAMENTO. AF_06/2022</v>
      </c>
      <c r="E248" s="182">
        <f>IF('Orçamento-base'!H248&gt;0,'Orçamento-base'!H248,"")</f>
        <v>68.900000000000006</v>
      </c>
      <c r="F248" s="154" t="str">
        <f>IF('Orçamento-base'!I248&gt;0,'Orçamento-base'!I248,"")</f>
        <v>m</v>
      </c>
      <c r="G248" s="172"/>
      <c r="H248" s="154" t="str">
        <f t="shared" si="3"/>
        <v/>
      </c>
      <c r="I248" s="146"/>
      <c r="J248" s="146"/>
      <c r="K248" s="71"/>
    </row>
    <row r="249" spans="1:11" x14ac:dyDescent="0.25">
      <c r="A249" s="160">
        <f>IF('Orçamento-base'!A249&gt;0,'Orçamento-base'!A249,"")</f>
        <v>1</v>
      </c>
      <c r="B249" s="160">
        <f>'Orçamento-base'!B249</f>
        <v>238</v>
      </c>
      <c r="C249" s="160" t="str">
        <f>IF('Orçamento-base'!C249&gt;0,'Orçamento-base'!C249,"")</f>
        <v>13.50</v>
      </c>
      <c r="D249" s="154" t="str">
        <f>IF('Orçamento-base'!G249&gt;0,'Orçamento-base'!G249,"")</f>
        <v>TUBO DE FERRO FUNDIDO CLASSE K-9 COM JUNTA ELÁSTICA, DN= 100mm, INCLUSIVE CONEXÕES</v>
      </c>
      <c r="E249" s="182">
        <f>IF('Orçamento-base'!H249&gt;0,'Orçamento-base'!H249,"")</f>
        <v>25.6</v>
      </c>
      <c r="F249" s="154" t="str">
        <f>IF('Orçamento-base'!I249&gt;0,'Orçamento-base'!I249,"")</f>
        <v>m</v>
      </c>
      <c r="G249" s="172"/>
      <c r="H249" s="154" t="str">
        <f t="shared" si="3"/>
        <v/>
      </c>
      <c r="I249" s="146"/>
      <c r="J249" s="146"/>
      <c r="K249" s="71"/>
    </row>
    <row r="250" spans="1:11" x14ac:dyDescent="0.25">
      <c r="A250" s="160">
        <f>IF('Orçamento-base'!A250&gt;0,'Orçamento-base'!A250,"")</f>
        <v>1</v>
      </c>
      <c r="B250" s="160">
        <f>'Orçamento-base'!B250</f>
        <v>239</v>
      </c>
      <c r="C250" s="160" t="str">
        <f>IF('Orçamento-base'!C250&gt;0,'Orçamento-base'!C250,"")</f>
        <v>13.51</v>
      </c>
      <c r="D250" s="154" t="str">
        <f>IF('Orçamento-base'!G250&gt;0,'Orçamento-base'!G250,"")</f>
        <v>TUBO DE PVC P/REDE COLETORA ESGOTO, JEI, PB, DN = 200mm (VINILFORT - TIGRE OU SIMILAR)</v>
      </c>
      <c r="E250" s="182">
        <f>IF('Orçamento-base'!H250&gt;0,'Orçamento-base'!H250,"")</f>
        <v>52.5</v>
      </c>
      <c r="F250" s="154" t="str">
        <f>IF('Orçamento-base'!I250&gt;0,'Orçamento-base'!I250,"")</f>
        <v>m</v>
      </c>
      <c r="G250" s="172"/>
      <c r="H250" s="154" t="str">
        <f t="shared" si="3"/>
        <v/>
      </c>
      <c r="I250" s="146"/>
      <c r="J250" s="146"/>
      <c r="K250" s="71"/>
    </row>
    <row r="251" spans="1:11" x14ac:dyDescent="0.25">
      <c r="A251" s="160">
        <f>IF('Orçamento-base'!A251&gt;0,'Orçamento-base'!A251,"")</f>
        <v>1</v>
      </c>
      <c r="B251" s="160">
        <f>'Orçamento-base'!B251</f>
        <v>240</v>
      </c>
      <c r="C251" s="160" t="str">
        <f>IF('Orçamento-base'!C251&gt;0,'Orçamento-base'!C251,"")</f>
        <v>13.52</v>
      </c>
      <c r="D251" s="154" t="str">
        <f>IF('Orçamento-base'!G251&gt;0,'Orçamento-base'!G251,"")</f>
        <v xml:space="preserve">TUBO ACO CARBONO SEM COSTURA 6", E= 7,11 mm,  SCHEDULE 40, *28,26 KG/M                                                                                                                                                                                                                                                                                                                                                                                                                                    </v>
      </c>
      <c r="E251" s="182">
        <f>IF('Orçamento-base'!H251&gt;0,'Orçamento-base'!H251,"")</f>
        <v>16.600000000000001</v>
      </c>
      <c r="F251" s="154" t="str">
        <f>IF('Orçamento-base'!I251&gt;0,'Orçamento-base'!I251,"")</f>
        <v>m</v>
      </c>
      <c r="G251" s="172"/>
      <c r="H251" s="154" t="str">
        <f t="shared" si="3"/>
        <v/>
      </c>
      <c r="I251" s="146"/>
      <c r="J251" s="146"/>
      <c r="K251" s="71"/>
    </row>
    <row r="252" spans="1:11" x14ac:dyDescent="0.25">
      <c r="A252" s="160">
        <f>IF('Orçamento-base'!A252&gt;0,'Orçamento-base'!A252,"")</f>
        <v>1</v>
      </c>
      <c r="B252" s="160">
        <f>'Orçamento-base'!B252</f>
        <v>241</v>
      </c>
      <c r="C252" s="160" t="str">
        <f>IF('Orçamento-base'!C252&gt;0,'Orçamento-base'!C252,"")</f>
        <v>13.53</v>
      </c>
      <c r="D252" s="154" t="str">
        <f>IF('Orçamento-base'!G252&gt;0,'Orçamento-base'!G252,"")</f>
        <v xml:space="preserve">TUBO ACO CARBONO SEM COSTURA 3", E= *5,49 mm, SCHEDULE 40, *11,28* KG/M                                                                                                                                                                                                                                                                                                                                                                                                                                   </v>
      </c>
      <c r="E252" s="182">
        <f>IF('Orçamento-base'!H252&gt;0,'Orçamento-base'!H252,"")</f>
        <v>3</v>
      </c>
      <c r="F252" s="154" t="str">
        <f>IF('Orçamento-base'!I252&gt;0,'Orçamento-base'!I252,"")</f>
        <v>m</v>
      </c>
      <c r="G252" s="172"/>
      <c r="H252" s="154" t="str">
        <f t="shared" si="3"/>
        <v/>
      </c>
      <c r="I252" s="146"/>
      <c r="J252" s="146"/>
      <c r="K252" s="71"/>
    </row>
    <row r="253" spans="1:11" x14ac:dyDescent="0.25">
      <c r="A253" s="160">
        <f>IF('Orçamento-base'!A253&gt;0,'Orçamento-base'!A253,"")</f>
        <v>1</v>
      </c>
      <c r="B253" s="160">
        <f>'Orçamento-base'!B253</f>
        <v>242</v>
      </c>
      <c r="C253" s="160" t="str">
        <f>IF('Orçamento-base'!C253&gt;0,'Orçamento-base'!C253,"")</f>
        <v>13.54</v>
      </c>
      <c r="D253" s="154" t="str">
        <f>IF('Orçamento-base'!G253&gt;0,'Orçamento-base'!G253,"")</f>
        <v xml:space="preserve">	CAP DE AÇO CARBONO ROSCA NPT 300LBS - 6"</v>
      </c>
      <c r="E253" s="182">
        <f>IF('Orçamento-base'!H253&gt;0,'Orçamento-base'!H253,"")</f>
        <v>1</v>
      </c>
      <c r="F253" s="154" t="str">
        <f>IF('Orçamento-base'!I253&gt;0,'Orçamento-base'!I253,"")</f>
        <v>un</v>
      </c>
      <c r="G253" s="172"/>
      <c r="H253" s="154" t="str">
        <f t="shared" si="3"/>
        <v/>
      </c>
      <c r="I253" s="146"/>
      <c r="J253" s="146"/>
      <c r="K253" s="71"/>
    </row>
    <row r="254" spans="1:11" x14ac:dyDescent="0.25">
      <c r="A254" s="160">
        <f>IF('Orçamento-base'!A254&gt;0,'Orçamento-base'!A254,"")</f>
        <v>1</v>
      </c>
      <c r="B254" s="160">
        <f>'Orçamento-base'!B254</f>
        <v>243</v>
      </c>
      <c r="C254" s="160" t="str">
        <f>IF('Orçamento-base'!C254&gt;0,'Orçamento-base'!C254,"")</f>
        <v>13.55</v>
      </c>
      <c r="D254" s="154" t="str">
        <f>IF('Orçamento-base'!G254&gt;0,'Orçamento-base'!G254,"")</f>
        <v>CURVA 90 GRAUS, EM ACO CARBONO, DN 80 (3"), INSTALADO EM PRUMADAS - FORNECIMENTO E INSTALAÇÃO</v>
      </c>
      <c r="E254" s="182">
        <f>IF('Orçamento-base'!H254&gt;0,'Orçamento-base'!H254,"")</f>
        <v>4</v>
      </c>
      <c r="F254" s="154" t="str">
        <f>IF('Orçamento-base'!I254&gt;0,'Orçamento-base'!I254,"")</f>
        <v>un</v>
      </c>
      <c r="G254" s="172"/>
      <c r="H254" s="154" t="str">
        <f t="shared" si="3"/>
        <v/>
      </c>
      <c r="I254" s="146"/>
      <c r="J254" s="146"/>
      <c r="K254" s="71"/>
    </row>
    <row r="255" spans="1:11" x14ac:dyDescent="0.25">
      <c r="A255" s="160">
        <f>IF('Orçamento-base'!A255&gt;0,'Orçamento-base'!A255,"")</f>
        <v>1</v>
      </c>
      <c r="B255" s="160">
        <f>'Orçamento-base'!B255</f>
        <v>244</v>
      </c>
      <c r="C255" s="160" t="str">
        <f>IF('Orçamento-base'!C255&gt;0,'Orçamento-base'!C255,"")</f>
        <v>13.56</v>
      </c>
      <c r="D255" s="154" t="str">
        <f>IF('Orçamento-base'!G255&gt;0,'Orçamento-base'!G255,"")</f>
        <v>FLANGE EM ACO CARBONO, 3", CLASSE PN-10</v>
      </c>
      <c r="E255" s="182">
        <f>IF('Orçamento-base'!H255&gt;0,'Orçamento-base'!H255,"")</f>
        <v>4</v>
      </c>
      <c r="F255" s="154" t="str">
        <f>IF('Orçamento-base'!I255&gt;0,'Orçamento-base'!I255,"")</f>
        <v>un</v>
      </c>
      <c r="G255" s="172"/>
      <c r="H255" s="154" t="str">
        <f t="shared" si="3"/>
        <v/>
      </c>
      <c r="I255" s="146"/>
      <c r="J255" s="146"/>
      <c r="K255" s="71"/>
    </row>
    <row r="256" spans="1:11" x14ac:dyDescent="0.25">
      <c r="A256" s="160">
        <f>IF('Orçamento-base'!A256&gt;0,'Orçamento-base'!A256,"")</f>
        <v>1</v>
      </c>
      <c r="B256" s="160">
        <f>'Orçamento-base'!B256</f>
        <v>245</v>
      </c>
      <c r="C256" s="160" t="str">
        <f>IF('Orçamento-base'!C256&gt;0,'Orçamento-base'!C256,"")</f>
        <v>13.57</v>
      </c>
      <c r="D256" s="154" t="str">
        <f>IF('Orçamento-base'!G256&gt;0,'Orçamento-base'!G256,"")</f>
        <v>FLANGE DE PESCOÇO ACO CARBONO 3"</v>
      </c>
      <c r="E256" s="182">
        <f>IF('Orçamento-base'!H256&gt;0,'Orçamento-base'!H256,"")</f>
        <v>8</v>
      </c>
      <c r="F256" s="154" t="str">
        <f>IF('Orçamento-base'!I256&gt;0,'Orçamento-base'!I256,"")</f>
        <v>un</v>
      </c>
      <c r="G256" s="172"/>
      <c r="H256" s="154" t="str">
        <f t="shared" si="3"/>
        <v/>
      </c>
      <c r="I256" s="146"/>
      <c r="J256" s="146"/>
      <c r="K256" s="71"/>
    </row>
    <row r="257" spans="1:11" x14ac:dyDescent="0.25">
      <c r="A257" s="160">
        <f>IF('Orçamento-base'!A257&gt;0,'Orçamento-base'!A257,"")</f>
        <v>1</v>
      </c>
      <c r="B257" s="160">
        <f>'Orçamento-base'!B257</f>
        <v>246</v>
      </c>
      <c r="C257" s="160" t="str">
        <f>IF('Orçamento-base'!C257&gt;0,'Orçamento-base'!C257,"")</f>
        <v>13.58</v>
      </c>
      <c r="D257" s="154" t="str">
        <f>IF('Orçamento-base'!G257&gt;0,'Orçamento-base'!G257,"")</f>
        <v>FLANGE SOBREPOSTO AÇO CARBONO 3"</v>
      </c>
      <c r="E257" s="182">
        <f>IF('Orçamento-base'!H257&gt;0,'Orçamento-base'!H257,"")</f>
        <v>4</v>
      </c>
      <c r="F257" s="154" t="str">
        <f>IF('Orçamento-base'!I257&gt;0,'Orçamento-base'!I257,"")</f>
        <v>un</v>
      </c>
      <c r="G257" s="172"/>
      <c r="H257" s="154" t="str">
        <f t="shared" si="3"/>
        <v/>
      </c>
      <c r="I257" s="146"/>
      <c r="J257" s="146"/>
      <c r="K257" s="71"/>
    </row>
    <row r="258" spans="1:11" x14ac:dyDescent="0.25">
      <c r="A258" s="160">
        <f>IF('Orçamento-base'!A258&gt;0,'Orçamento-base'!A258,"")</f>
        <v>1</v>
      </c>
      <c r="B258" s="160">
        <f>'Orçamento-base'!B258</f>
        <v>247</v>
      </c>
      <c r="C258" s="160" t="str">
        <f>IF('Orçamento-base'!C258&gt;0,'Orçamento-base'!C258,"")</f>
        <v>13.59</v>
      </c>
      <c r="D258" s="154" t="str">
        <f>IF('Orçamento-base'!G258&gt;0,'Orçamento-base'!G258,"")</f>
        <v>TE REDUÇÃO EM ACO CARBONO, PRESSAO 3.000 LBS, DN 6" x 3"</v>
      </c>
      <c r="E258" s="182">
        <f>IF('Orçamento-base'!H258&gt;0,'Orçamento-base'!H258,"")</f>
        <v>4</v>
      </c>
      <c r="F258" s="154" t="str">
        <f>IF('Orçamento-base'!I258&gt;0,'Orçamento-base'!I258,"")</f>
        <v>un</v>
      </c>
      <c r="G258" s="172"/>
      <c r="H258" s="154" t="str">
        <f t="shared" si="3"/>
        <v/>
      </c>
      <c r="I258" s="146"/>
      <c r="J258" s="146"/>
      <c r="K258" s="71"/>
    </row>
    <row r="259" spans="1:11" x14ac:dyDescent="0.25">
      <c r="A259" s="160">
        <f>IF('Orçamento-base'!A259&gt;0,'Orçamento-base'!A259,"")</f>
        <v>1</v>
      </c>
      <c r="B259" s="160">
        <f>'Orçamento-base'!B259</f>
        <v>248</v>
      </c>
      <c r="C259" s="160" t="str">
        <f>IF('Orçamento-base'!C259&gt;0,'Orçamento-base'!C259,"")</f>
        <v>13.60</v>
      </c>
      <c r="D259" s="154" t="str">
        <f>IF('Orçamento-base'!G259&gt;0,'Orçamento-base'!G259,"")</f>
        <v>TUBO DE CONCRETO PARA REDES COLETORAS DE ESGOTO SANITÁRIO, DIÂMETRO DE 300 mm, JUNTA ELÁSTICA, INSTALADO EM LOCAL COM ALTO NÍVEL DE INTERFERÊNCIAS - FORNECIMENTO E ASSENTAMENTO. AF_12/2015</v>
      </c>
      <c r="E259" s="182">
        <f>IF('Orçamento-base'!H259&gt;0,'Orçamento-base'!H259,"")</f>
        <v>3</v>
      </c>
      <c r="F259" s="154" t="str">
        <f>IF('Orçamento-base'!I259&gt;0,'Orçamento-base'!I259,"")</f>
        <v>m</v>
      </c>
      <c r="G259" s="172"/>
      <c r="H259" s="154" t="str">
        <f t="shared" si="3"/>
        <v/>
      </c>
      <c r="I259" s="146"/>
      <c r="J259" s="146"/>
      <c r="K259" s="71"/>
    </row>
    <row r="260" spans="1:11" x14ac:dyDescent="0.25">
      <c r="A260" s="160">
        <f>IF('Orçamento-base'!A260&gt;0,'Orçamento-base'!A260,"")</f>
        <v>1</v>
      </c>
      <c r="B260" s="160">
        <f>'Orçamento-base'!B260</f>
        <v>249</v>
      </c>
      <c r="C260" s="160" t="str">
        <f>IF('Orçamento-base'!C260&gt;0,'Orçamento-base'!C260,"")</f>
        <v>13.61</v>
      </c>
      <c r="D260" s="154" t="str">
        <f>IF('Orçamento-base'!G260&gt;0,'Orçamento-base'!G260,"")</f>
        <v>CANALETA DE CONCRETO C/ TAMPA REMOVÍVEL EM CHAPA DE AÇO (0,15 X 0,20mm)</v>
      </c>
      <c r="E260" s="182">
        <f>IF('Orçamento-base'!H260&gt;0,'Orçamento-base'!H260,"")</f>
        <v>12</v>
      </c>
      <c r="F260" s="154" t="str">
        <f>IF('Orçamento-base'!I260&gt;0,'Orçamento-base'!I260,"")</f>
        <v>m</v>
      </c>
      <c r="G260" s="172"/>
      <c r="H260" s="154" t="str">
        <f t="shared" si="3"/>
        <v/>
      </c>
      <c r="I260" s="146"/>
      <c r="J260" s="146"/>
      <c r="K260" s="71"/>
    </row>
    <row r="261" spans="1:11" x14ac:dyDescent="0.25">
      <c r="A261" s="160">
        <f>IF('Orçamento-base'!A261&gt;0,'Orçamento-base'!A261,"")</f>
        <v>1</v>
      </c>
      <c r="B261" s="160">
        <f>'Orçamento-base'!B261</f>
        <v>250</v>
      </c>
      <c r="C261" s="160" t="str">
        <f>IF('Orçamento-base'!C261&gt;0,'Orçamento-base'!C261,"")</f>
        <v>13.62</v>
      </c>
      <c r="D261" s="154" t="str">
        <f>IF('Orçamento-base'!G261&gt;0,'Orçamento-base'!G261,"")</f>
        <v>CANALETA COM GRELHA EM ALUMÍNIO, SAÍDA CENTRAL / VERTICAL, 250X150 mm</v>
      </c>
      <c r="E261" s="182">
        <f>IF('Orçamento-base'!H261&gt;0,'Orçamento-base'!H261,"")</f>
        <v>285.39999999999998</v>
      </c>
      <c r="F261" s="154" t="str">
        <f>IF('Orçamento-base'!I261&gt;0,'Orçamento-base'!I261,"")</f>
        <v>m</v>
      </c>
      <c r="G261" s="172"/>
      <c r="H261" s="154" t="str">
        <f t="shared" si="3"/>
        <v/>
      </c>
      <c r="I261" s="146"/>
      <c r="J261" s="146"/>
      <c r="K261" s="71"/>
    </row>
    <row r="262" spans="1:11" x14ac:dyDescent="0.25">
      <c r="A262" s="160">
        <f>IF('Orçamento-base'!A262&gt;0,'Orçamento-base'!A262,"")</f>
        <v>1</v>
      </c>
      <c r="B262" s="160">
        <f>'Orçamento-base'!B262</f>
        <v>251</v>
      </c>
      <c r="C262" s="160" t="str">
        <f>IF('Orçamento-base'!C262&gt;0,'Orçamento-base'!C262,"")</f>
        <v>13.63</v>
      </c>
      <c r="D262" s="154" t="str">
        <f>IF('Orçamento-base'!G262&gt;0,'Orçamento-base'!G262,"")</f>
        <v>CANALETA COM GRELHA, EM ALUMÍNIO, SAÍDA CENTRAL OU VERTICAL, 150X20mm</v>
      </c>
      <c r="E262" s="182">
        <f>IF('Orçamento-base'!H262&gt;0,'Orçamento-base'!H262,"")</f>
        <v>17.899999999999999</v>
      </c>
      <c r="F262" s="154" t="str">
        <f>IF('Orçamento-base'!I262&gt;0,'Orçamento-base'!I262,"")</f>
        <v>m</v>
      </c>
      <c r="G262" s="172"/>
      <c r="H262" s="154" t="str">
        <f t="shared" si="3"/>
        <v/>
      </c>
      <c r="I262" s="146"/>
      <c r="J262" s="146"/>
      <c r="K262" s="71"/>
    </row>
    <row r="263" spans="1:11" x14ac:dyDescent="0.25">
      <c r="A263" s="160">
        <f>IF('Orçamento-base'!A263&gt;0,'Orçamento-base'!A263,"")</f>
        <v>1</v>
      </c>
      <c r="B263" s="160">
        <f>'Orçamento-base'!B263</f>
        <v>252</v>
      </c>
      <c r="C263" s="160" t="str">
        <f>IF('Orçamento-base'!C263&gt;0,'Orçamento-base'!C263,"")</f>
        <v>13.64</v>
      </c>
      <c r="D263" s="154" t="str">
        <f>IF('Orçamento-base'!G263&gt;0,'Orçamento-base'!G263,"")</f>
        <v>VALVULA RETENCAO FLANGE FERRO FUNDIDO 3"</v>
      </c>
      <c r="E263" s="182">
        <f>IF('Orçamento-base'!H263&gt;0,'Orçamento-base'!H263,"")</f>
        <v>4</v>
      </c>
      <c r="F263" s="154" t="str">
        <f>IF('Orçamento-base'!I263&gt;0,'Orçamento-base'!I263,"")</f>
        <v>un</v>
      </c>
      <c r="G263" s="172"/>
      <c r="H263" s="154" t="str">
        <f t="shared" si="3"/>
        <v/>
      </c>
      <c r="I263" s="146"/>
      <c r="J263" s="146"/>
      <c r="K263" s="71"/>
    </row>
    <row r="264" spans="1:11" x14ac:dyDescent="0.25">
      <c r="A264" s="160">
        <f>IF('Orçamento-base'!A264&gt;0,'Orçamento-base'!A264,"")</f>
        <v>1</v>
      </c>
      <c r="B264" s="160">
        <f>'Orçamento-base'!B264</f>
        <v>253</v>
      </c>
      <c r="C264" s="160" t="str">
        <f>IF('Orçamento-base'!C264&gt;0,'Orçamento-base'!C264,"")</f>
        <v>13.65</v>
      </c>
      <c r="D264" s="154" t="str">
        <f>IF('Orçamento-base'!G264&gt;0,'Orçamento-base'!G264,"")</f>
        <v>VÁLVULA DE GAVETA EM FERRO DÚCTIL COM FLANGES, CLASSE PN-10, DN= 75mm</v>
      </c>
      <c r="E264" s="182">
        <f>IF('Orçamento-base'!H264&gt;0,'Orçamento-base'!H264,"")</f>
        <v>4</v>
      </c>
      <c r="F264" s="154" t="str">
        <f>IF('Orçamento-base'!I264&gt;0,'Orçamento-base'!I264,"")</f>
        <v>un</v>
      </c>
      <c r="G264" s="172"/>
      <c r="H264" s="154" t="str">
        <f t="shared" si="3"/>
        <v/>
      </c>
      <c r="I264" s="146"/>
      <c r="J264" s="146"/>
      <c r="K264" s="71"/>
    </row>
    <row r="265" spans="1:11" x14ac:dyDescent="0.25">
      <c r="A265" s="160">
        <f>IF('Orçamento-base'!A265&gt;0,'Orçamento-base'!A265,"")</f>
        <v>1</v>
      </c>
      <c r="B265" s="160">
        <f>'Orçamento-base'!B265</f>
        <v>254</v>
      </c>
      <c r="C265" s="160" t="str">
        <f>IF('Orçamento-base'!C265&gt;0,'Orçamento-base'!C265,"")</f>
        <v>13.66</v>
      </c>
      <c r="D265" s="154" t="str">
        <f>IF('Orçamento-base'!G265&gt;0,'Orçamento-base'!G265,"")</f>
        <v>MANGOTE FLEXIVEL C/FLANGES CLASSE DE PRESSAO 10KG/CM2 DN 75mm L=10,00m</v>
      </c>
      <c r="E265" s="182">
        <f>IF('Orçamento-base'!H265&gt;0,'Orçamento-base'!H265,"")</f>
        <v>4</v>
      </c>
      <c r="F265" s="154" t="str">
        <f>IF('Orçamento-base'!I265&gt;0,'Orçamento-base'!I265,"")</f>
        <v>un</v>
      </c>
      <c r="G265" s="172"/>
      <c r="H265" s="154" t="str">
        <f t="shared" si="3"/>
        <v/>
      </c>
      <c r="I265" s="146"/>
      <c r="J265" s="146"/>
      <c r="K265" s="71"/>
    </row>
    <row r="266" spans="1:11" x14ac:dyDescent="0.25">
      <c r="A266" s="160">
        <f>IF('Orçamento-base'!A266&gt;0,'Orçamento-base'!A266,"")</f>
        <v>1</v>
      </c>
      <c r="B266" s="160">
        <f>'Orçamento-base'!B266</f>
        <v>255</v>
      </c>
      <c r="C266" s="160" t="str">
        <f>IF('Orçamento-base'!C266&gt;0,'Orçamento-base'!C266,"")</f>
        <v>13.67</v>
      </c>
      <c r="D266" s="154" t="str">
        <f>IF('Orçamento-base'!G266&gt;0,'Orçamento-base'!G266,"")</f>
        <v>BOIA PENDULAR (PERA), COM CONTATO MICRO SWITCH</v>
      </c>
      <c r="E266" s="182">
        <f>IF('Orçamento-base'!H266&gt;0,'Orçamento-base'!H266,"")</f>
        <v>4</v>
      </c>
      <c r="F266" s="154" t="str">
        <f>IF('Orçamento-base'!I266&gt;0,'Orçamento-base'!I266,"")</f>
        <v>un</v>
      </c>
      <c r="G266" s="172"/>
      <c r="H266" s="154" t="str">
        <f t="shared" si="3"/>
        <v/>
      </c>
      <c r="I266" s="146"/>
      <c r="J266" s="146"/>
      <c r="K266" s="71"/>
    </row>
    <row r="267" spans="1:11" x14ac:dyDescent="0.25">
      <c r="A267" s="160">
        <f>IF('Orçamento-base'!A267&gt;0,'Orçamento-base'!A267,"")</f>
        <v>1</v>
      </c>
      <c r="B267" s="160">
        <f>'Orçamento-base'!B267</f>
        <v>256</v>
      </c>
      <c r="C267" s="160" t="str">
        <f>IF('Orçamento-base'!C267&gt;0,'Orçamento-base'!C267,"")</f>
        <v>13.68</v>
      </c>
      <c r="D267" s="154" t="str">
        <f>IF('Orçamento-base'!G267&gt;0,'Orçamento-base'!G267,"")</f>
        <v>SIFÃO DE METAL PARA LAVATÓRIO, TIPO COPO COM ACABAMENTO CROMADO, DIÂMETRO (1"X1.1/2"), INCLUSIVE FORNECIMENTO</v>
      </c>
      <c r="E267" s="182">
        <f>IF('Orçamento-base'!H267&gt;0,'Orçamento-base'!H267,"")</f>
        <v>54</v>
      </c>
      <c r="F267" s="154" t="str">
        <f>IF('Orçamento-base'!I267&gt;0,'Orçamento-base'!I267,"")</f>
        <v>un</v>
      </c>
      <c r="G267" s="172"/>
      <c r="H267" s="154" t="str">
        <f t="shared" si="3"/>
        <v/>
      </c>
      <c r="I267" s="146"/>
      <c r="J267" s="146"/>
      <c r="K267" s="71"/>
    </row>
    <row r="268" spans="1:11" x14ac:dyDescent="0.25">
      <c r="A268" s="160">
        <f>IF('Orçamento-base'!A268&gt;0,'Orçamento-base'!A268,"")</f>
        <v>1</v>
      </c>
      <c r="B268" s="160">
        <f>'Orçamento-base'!B268</f>
        <v>257</v>
      </c>
      <c r="C268" s="160" t="str">
        <f>IF('Orçamento-base'!C268&gt;0,'Orçamento-base'!C268,"")</f>
        <v>13.69</v>
      </c>
      <c r="D268" s="154" t="str">
        <f>IF('Orçamento-base'!G268&gt;0,'Orçamento-base'!G268,"")</f>
        <v>SIFÃO DE METAL PARA PIA, TIPO COPO COM ACABAMENTO CROMADO, DIÂMETRO (1"X2"), INCLUSIVE FORNECIMENTO</v>
      </c>
      <c r="E268" s="182">
        <f>IF('Orçamento-base'!H268&gt;0,'Orçamento-base'!H268,"")</f>
        <v>7</v>
      </c>
      <c r="F268" s="154" t="str">
        <f>IF('Orçamento-base'!I268&gt;0,'Orçamento-base'!I268,"")</f>
        <v>un</v>
      </c>
      <c r="G268" s="172"/>
      <c r="H268" s="154" t="str">
        <f t="shared" si="3"/>
        <v/>
      </c>
      <c r="I268" s="146"/>
      <c r="J268" s="146"/>
      <c r="K268" s="71"/>
    </row>
    <row r="269" spans="1:11" x14ac:dyDescent="0.25">
      <c r="A269" s="160">
        <f>IF('Orçamento-base'!A269&gt;0,'Orçamento-base'!A269,"")</f>
        <v>1</v>
      </c>
      <c r="B269" s="160">
        <f>'Orçamento-base'!B269</f>
        <v>258</v>
      </c>
      <c r="C269" s="160" t="str">
        <f>IF('Orçamento-base'!C269&gt;0,'Orçamento-base'!C269,"")</f>
        <v>13.70</v>
      </c>
      <c r="D269" s="154" t="str">
        <f>IF('Orçamento-base'!G269&gt;0,'Orçamento-base'!G269,"")</f>
        <v>SIFÃO  PARA EXPURGO PALMETAL OU SIMILAR</v>
      </c>
      <c r="E269" s="182">
        <f>IF('Orçamento-base'!H269&gt;0,'Orçamento-base'!H269,"")</f>
        <v>2</v>
      </c>
      <c r="F269" s="154" t="str">
        <f>IF('Orçamento-base'!I269&gt;0,'Orçamento-base'!I269,"")</f>
        <v>un</v>
      </c>
      <c r="G269" s="172"/>
      <c r="H269" s="154" t="str">
        <f t="shared" si="3"/>
        <v/>
      </c>
      <c r="I269" s="146"/>
      <c r="J269" s="146"/>
      <c r="K269" s="71"/>
    </row>
    <row r="270" spans="1:11" x14ac:dyDescent="0.25">
      <c r="A270" s="160">
        <f>IF('Orçamento-base'!A270&gt;0,'Orçamento-base'!A270,"")</f>
        <v>1</v>
      </c>
      <c r="B270" s="160">
        <f>'Orçamento-base'!B270</f>
        <v>259</v>
      </c>
      <c r="C270" s="160" t="str">
        <f>IF('Orçamento-base'!C270&gt;0,'Orçamento-base'!C270,"")</f>
        <v>13.71</v>
      </c>
      <c r="D270" s="154" t="str">
        <f>IF('Orçamento-base'!G270&gt;0,'Orçamento-base'!G270,"")</f>
        <v>VALVULA P/LAVATORIO DIAMETRO 1"</v>
      </c>
      <c r="E270" s="182">
        <f>IF('Orçamento-base'!H270&gt;0,'Orçamento-base'!H270,"")</f>
        <v>54</v>
      </c>
      <c r="F270" s="154" t="str">
        <f>IF('Orçamento-base'!I270&gt;0,'Orçamento-base'!I270,"")</f>
        <v>un</v>
      </c>
      <c r="G270" s="172"/>
      <c r="H270" s="154" t="str">
        <f t="shared" ref="H270:H300" si="4">IFERROR(IF(E270*G270&lt;&gt;0,ROUND(ROUND(E270,4)*ROUND(G270,4),2),""),"")</f>
        <v/>
      </c>
      <c r="I270" s="146"/>
      <c r="J270" s="146"/>
      <c r="K270" s="71"/>
    </row>
    <row r="271" spans="1:11" x14ac:dyDescent="0.25">
      <c r="A271" s="160">
        <f>IF('Orçamento-base'!A271&gt;0,'Orçamento-base'!A271,"")</f>
        <v>1</v>
      </c>
      <c r="B271" s="160">
        <f>'Orçamento-base'!B271</f>
        <v>260</v>
      </c>
      <c r="C271" s="160" t="str">
        <f>IF('Orçamento-base'!C271&gt;0,'Orçamento-base'!C271,"")</f>
        <v>13.72</v>
      </c>
      <c r="D271" s="154" t="str">
        <f>IF('Orçamento-base'!G271&gt;0,'Orçamento-base'!G271,"")</f>
        <v>VALVULA DE PIA, LAVAT.E TANQUE 1"</v>
      </c>
      <c r="E271" s="182">
        <f>IF('Orçamento-base'!H271&gt;0,'Orçamento-base'!H271,"")</f>
        <v>7</v>
      </c>
      <c r="F271" s="154" t="str">
        <f>IF('Orçamento-base'!I271&gt;0,'Orçamento-base'!I271,"")</f>
        <v>un</v>
      </c>
      <c r="G271" s="172"/>
      <c r="H271" s="154" t="str">
        <f t="shared" si="4"/>
        <v/>
      </c>
      <c r="I271" s="146"/>
      <c r="J271" s="146"/>
      <c r="K271" s="71"/>
    </row>
    <row r="272" spans="1:11" x14ac:dyDescent="0.25">
      <c r="A272" s="160">
        <f>IF('Orçamento-base'!A272&gt;0,'Orçamento-base'!A272,"")</f>
        <v>1</v>
      </c>
      <c r="B272" s="160">
        <f>'Orçamento-base'!B272</f>
        <v>261</v>
      </c>
      <c r="C272" s="160" t="str">
        <f>IF('Orçamento-base'!C272&gt;0,'Orçamento-base'!C272,"")</f>
        <v>13.73</v>
      </c>
      <c r="D272" s="154" t="str">
        <f>IF('Orçamento-base'!G272&gt;0,'Orçamento-base'!G272,"")</f>
        <v>GRELHA PARA RALO 15x15cm CROMADA</v>
      </c>
      <c r="E272" s="182">
        <f>IF('Orçamento-base'!H272&gt;0,'Orçamento-base'!H272,"")</f>
        <v>2</v>
      </c>
      <c r="F272" s="154" t="str">
        <f>IF('Orçamento-base'!I272&gt;0,'Orçamento-base'!I272,"")</f>
        <v>un</v>
      </c>
      <c r="G272" s="172"/>
      <c r="H272" s="154" t="str">
        <f t="shared" si="4"/>
        <v/>
      </c>
      <c r="I272" s="146"/>
      <c r="J272" s="146"/>
      <c r="K272" s="71"/>
    </row>
    <row r="273" spans="1:11" x14ac:dyDescent="0.25">
      <c r="A273" s="160">
        <f>IF('Orçamento-base'!A273&gt;0,'Orçamento-base'!A273,"")</f>
        <v>1</v>
      </c>
      <c r="B273" s="160">
        <f>'Orçamento-base'!B273</f>
        <v>262</v>
      </c>
      <c r="C273" s="160" t="str">
        <f>IF('Orçamento-base'!C273&gt;0,'Orçamento-base'!C273,"")</f>
        <v>13.74</v>
      </c>
      <c r="D273" s="154" t="str">
        <f>IF('Orçamento-base'!G273&gt;0,'Orçamento-base'!G273,"")</f>
        <v>CAIXA DE DESINFECÇÃO EM REDE DE ÁGUA</v>
      </c>
      <c r="E273" s="182">
        <f>IF('Orçamento-base'!H273&gt;0,'Orçamento-base'!H273,"")</f>
        <v>1</v>
      </c>
      <c r="F273" s="154" t="str">
        <f>IF('Orçamento-base'!I273&gt;0,'Orçamento-base'!I273,"")</f>
        <v>un</v>
      </c>
      <c r="G273" s="172"/>
      <c r="H273" s="154" t="str">
        <f t="shared" si="4"/>
        <v/>
      </c>
      <c r="I273" s="146"/>
      <c r="J273" s="146"/>
      <c r="K273" s="71"/>
    </row>
    <row r="274" spans="1:11" x14ac:dyDescent="0.25">
      <c r="A274" s="160">
        <f>IF('Orçamento-base'!A274&gt;0,'Orçamento-base'!A274,"")</f>
        <v>1</v>
      </c>
      <c r="B274" s="160">
        <f>'Orçamento-base'!B274</f>
        <v>263</v>
      </c>
      <c r="C274" s="160" t="str">
        <f>IF('Orçamento-base'!C274&gt;0,'Orçamento-base'!C274,"")</f>
        <v>13.75</v>
      </c>
      <c r="D274" s="154" t="str">
        <f>IF('Orçamento-base'!G274&gt;0,'Orçamento-base'!G274,"")</f>
        <v>TANQUE SÉPTICO CIRCULAR, EM CONCRETO PRÉ-MOLDADO, DIÂMETRO INTERNO = 2,0 m, ALTURA INTERNA = 1,35 m, VOLUME ÚTIL: 5400 L (PARA 40 CONTRIBUINTES). AF_12/2020_PA</v>
      </c>
      <c r="E274" s="182">
        <f>IF('Orçamento-base'!H274&gt;0,'Orçamento-base'!H274,"")</f>
        <v>3</v>
      </c>
      <c r="F274" s="154" t="str">
        <f>IF('Orçamento-base'!I274&gt;0,'Orçamento-base'!I274,"")</f>
        <v>un</v>
      </c>
      <c r="G274" s="172"/>
      <c r="H274" s="154" t="str">
        <f t="shared" si="4"/>
        <v/>
      </c>
      <c r="I274" s="146"/>
      <c r="J274" s="146"/>
      <c r="K274" s="71"/>
    </row>
    <row r="275" spans="1:11" x14ac:dyDescent="0.25">
      <c r="A275" s="160">
        <f>IF('Orçamento-base'!A275&gt;0,'Orçamento-base'!A275,"")</f>
        <v>1</v>
      </c>
      <c r="B275" s="160">
        <f>'Orçamento-base'!B275</f>
        <v>264</v>
      </c>
      <c r="C275" s="160" t="str">
        <f>IF('Orçamento-base'!C275&gt;0,'Orçamento-base'!C275,"")</f>
        <v>13.76</v>
      </c>
      <c r="D275" s="154" t="str">
        <f>IF('Orçamento-base'!G275&gt;0,'Orçamento-base'!G275,"")</f>
        <v>FILTRO ANAERÓBIO CIRCULAR, EM CONCRETO PRÉ-MOLDADO, DIÂMETRO INTERNO = 2,88 m, ALTURA INTERNA = 1,50 m, VOLUME ÚTIL: 7817,3 L (PARA 75 CONTRIBUINTES). AF_12/2020</v>
      </c>
      <c r="E275" s="182">
        <f>IF('Orçamento-base'!H275&gt;0,'Orçamento-base'!H275,"")</f>
        <v>3</v>
      </c>
      <c r="F275" s="154" t="str">
        <f>IF('Orçamento-base'!I275&gt;0,'Orçamento-base'!I275,"")</f>
        <v>un</v>
      </c>
      <c r="G275" s="172"/>
      <c r="H275" s="154" t="str">
        <f t="shared" si="4"/>
        <v/>
      </c>
      <c r="I275" s="146"/>
      <c r="J275" s="146"/>
      <c r="K275" s="71"/>
    </row>
    <row r="276" spans="1:11" x14ac:dyDescent="0.25">
      <c r="A276" s="160">
        <f>IF('Orçamento-base'!A276&gt;0,'Orçamento-base'!A276,"")</f>
        <v>1</v>
      </c>
      <c r="B276" s="160">
        <f>'Orçamento-base'!B276</f>
        <v>265</v>
      </c>
      <c r="C276" s="160" t="str">
        <f>IF('Orçamento-base'!C276&gt;0,'Orçamento-base'!C276,"")</f>
        <v>13.77</v>
      </c>
      <c r="D276" s="154" t="str">
        <f>IF('Orçamento-base'!G276&gt;0,'Orçamento-base'!G276,"")</f>
        <v>BOMBA SUBMERSÍVEL ELÉTRICA TRIFÁSICA, POTÊNCIA 2,96 HP, Ø ROTOR 144 MM SEMI-ABERTO, BOCAL DE SAÍDA Ø 2", HM/Q = 2 MCA / 38,8 M3/H A 28 MCA / 5 M3/H</v>
      </c>
      <c r="E276" s="182">
        <f>IF('Orçamento-base'!H276&gt;0,'Orçamento-base'!H276,"")</f>
        <v>4</v>
      </c>
      <c r="F276" s="154" t="str">
        <f>IF('Orçamento-base'!I276&gt;0,'Orçamento-base'!I276,"")</f>
        <v>un</v>
      </c>
      <c r="G276" s="172"/>
      <c r="H276" s="154" t="str">
        <f t="shared" si="4"/>
        <v/>
      </c>
      <c r="I276" s="146"/>
      <c r="J276" s="146"/>
      <c r="K276" s="71"/>
    </row>
    <row r="277" spans="1:11" x14ac:dyDescent="0.25">
      <c r="A277" s="160">
        <f>IF('Orçamento-base'!A277&gt;0,'Orçamento-base'!A277,"")</f>
        <v>1</v>
      </c>
      <c r="B277" s="160">
        <f>'Orçamento-base'!B277</f>
        <v>266</v>
      </c>
      <c r="C277" s="160" t="str">
        <f>IF('Orçamento-base'!C277&gt;0,'Orçamento-base'!C277,"")</f>
        <v>14.1</v>
      </c>
      <c r="D277" s="154" t="str">
        <f>IF('Orçamento-base'!G277&gt;0,'Orçamento-base'!G277,"")</f>
        <v>REGISTRO DE GAVETA BRUTO, LATÃO, ROSCÁVEL, 1 1/2", COM ACABAMENTO E CANOPLA CROMADOS - FORNECIMENTO E INSTALAÇÃO. AF_08/2021</v>
      </c>
      <c r="E277" s="182">
        <f>IF('Orçamento-base'!H277&gt;0,'Orçamento-base'!H277,"")</f>
        <v>16</v>
      </c>
      <c r="F277" s="154" t="str">
        <f>IF('Orçamento-base'!I277&gt;0,'Orçamento-base'!I277,"")</f>
        <v>un</v>
      </c>
      <c r="G277" s="172"/>
      <c r="H277" s="154" t="str">
        <f t="shared" si="4"/>
        <v/>
      </c>
      <c r="I277" s="146"/>
      <c r="J277" s="146"/>
      <c r="K277" s="71"/>
    </row>
    <row r="278" spans="1:11" x14ac:dyDescent="0.25">
      <c r="A278" s="160">
        <f>IF('Orçamento-base'!A278&gt;0,'Orçamento-base'!A278,"")</f>
        <v>1</v>
      </c>
      <c r="B278" s="160">
        <f>'Orçamento-base'!B278</f>
        <v>267</v>
      </c>
      <c r="C278" s="160" t="str">
        <f>IF('Orçamento-base'!C278&gt;0,'Orçamento-base'!C278,"")</f>
        <v>14.2</v>
      </c>
      <c r="D278" s="154" t="str">
        <f>IF('Orçamento-base'!G278&gt;0,'Orçamento-base'!G278,"")</f>
        <v>REGISTRO DE GAVETA BRUTO, LATÃO, ROSCÁVEL, 1 1/4", COM ACABAMENTO E CANOPLA CROMADOS - FORNECIMENTO E INSTALAÇÃO. AF_08/2021</v>
      </c>
      <c r="E278" s="182">
        <f>IF('Orçamento-base'!H278&gt;0,'Orçamento-base'!H278,"")</f>
        <v>11</v>
      </c>
      <c r="F278" s="154" t="str">
        <f>IF('Orçamento-base'!I278&gt;0,'Orçamento-base'!I278,"")</f>
        <v>un</v>
      </c>
      <c r="G278" s="172"/>
      <c r="H278" s="154" t="str">
        <f t="shared" si="4"/>
        <v/>
      </c>
      <c r="I278" s="146"/>
      <c r="J278" s="146"/>
      <c r="K278" s="71"/>
    </row>
    <row r="279" spans="1:11" x14ac:dyDescent="0.25">
      <c r="A279" s="160">
        <f>IF('Orçamento-base'!A279&gt;0,'Orçamento-base'!A279,"")</f>
        <v>1</v>
      </c>
      <c r="B279" s="160">
        <f>'Orçamento-base'!B279</f>
        <v>268</v>
      </c>
      <c r="C279" s="160" t="str">
        <f>IF('Orçamento-base'!C279&gt;0,'Orçamento-base'!C279,"")</f>
        <v>14.3</v>
      </c>
      <c r="D279" s="154" t="str">
        <f>IF('Orçamento-base'!G279&gt;0,'Orçamento-base'!G279,"")</f>
        <v>REGISTRO DE GAVETA BRUTO, LATÃO, ROSCÁVEL, 1", COM ACABAMENTO E CANOPLA CROMADOS - FORNECIMENTO E INSTALAÇÃO. AF_08/2021</v>
      </c>
      <c r="E279" s="182">
        <f>IF('Orçamento-base'!H279&gt;0,'Orçamento-base'!H279,"")</f>
        <v>10</v>
      </c>
      <c r="F279" s="154" t="str">
        <f>IF('Orçamento-base'!I279&gt;0,'Orçamento-base'!I279,"")</f>
        <v>un</v>
      </c>
      <c r="G279" s="172"/>
      <c r="H279" s="154" t="str">
        <f t="shared" si="4"/>
        <v/>
      </c>
      <c r="I279" s="146"/>
      <c r="J279" s="146"/>
      <c r="K279" s="71"/>
    </row>
    <row r="280" spans="1:11" x14ac:dyDescent="0.25">
      <c r="A280" s="160">
        <f>IF('Orçamento-base'!A280&gt;0,'Orçamento-base'!A280,"")</f>
        <v>1</v>
      </c>
      <c r="B280" s="160">
        <f>'Orçamento-base'!B280</f>
        <v>269</v>
      </c>
      <c r="C280" s="160" t="str">
        <f>IF('Orçamento-base'!C280&gt;0,'Orçamento-base'!C280,"")</f>
        <v>14.4</v>
      </c>
      <c r="D280" s="154" t="str">
        <f>IF('Orçamento-base'!G280&gt;0,'Orçamento-base'!G280,"")</f>
        <v>REGISTRO DE GAVETA BASE, ROSCÁVEL, 1 1/4", COM ACABAMENTO E CANOPLA CROMADOS - FORNECIMENTO E INSTALAÇÃO. AF_08/2021</v>
      </c>
      <c r="E280" s="182">
        <f>IF('Orçamento-base'!H280&gt;0,'Orçamento-base'!H280,"")</f>
        <v>4</v>
      </c>
      <c r="F280" s="154" t="str">
        <f>IF('Orçamento-base'!I280&gt;0,'Orçamento-base'!I280,"")</f>
        <v>un</v>
      </c>
      <c r="G280" s="172"/>
      <c r="H280" s="154" t="str">
        <f t="shared" si="4"/>
        <v/>
      </c>
      <c r="I280" s="146"/>
      <c r="J280" s="146"/>
      <c r="K280" s="71"/>
    </row>
    <row r="281" spans="1:11" x14ac:dyDescent="0.25">
      <c r="A281" s="160">
        <f>IF('Orçamento-base'!A281&gt;0,'Orçamento-base'!A281,"")</f>
        <v>1</v>
      </c>
      <c r="B281" s="160">
        <f>'Orçamento-base'!B281</f>
        <v>270</v>
      </c>
      <c r="C281" s="160" t="str">
        <f>IF('Orçamento-base'!C281&gt;0,'Orçamento-base'!C281,"")</f>
        <v>14.5</v>
      </c>
      <c r="D281" s="154" t="str">
        <f>IF('Orçamento-base'!G281&gt;0,'Orçamento-base'!G281,"")</f>
        <v>REGISTRO DE GAVETA BASE, ROSCÁVEL, 3/4", COM ACABAMENTO E CANOPLA CROMADOS - FORNECIMENTO E INSTALAÇÃO. AF_08/2021</v>
      </c>
      <c r="E281" s="182">
        <f>IF('Orçamento-base'!H281&gt;0,'Orçamento-base'!H281,"")</f>
        <v>57</v>
      </c>
      <c r="F281" s="154" t="str">
        <f>IF('Orçamento-base'!I281&gt;0,'Orçamento-base'!I281,"")</f>
        <v>un</v>
      </c>
      <c r="G281" s="172"/>
      <c r="H281" s="154" t="str">
        <f t="shared" si="4"/>
        <v/>
      </c>
      <c r="I281" s="146"/>
      <c r="J281" s="146"/>
      <c r="K281" s="71"/>
    </row>
    <row r="282" spans="1:11" x14ac:dyDescent="0.25">
      <c r="A282" s="160">
        <f>IF('Orçamento-base'!A282&gt;0,'Orçamento-base'!A282,"")</f>
        <v>1</v>
      </c>
      <c r="B282" s="160">
        <f>'Orçamento-base'!B282</f>
        <v>271</v>
      </c>
      <c r="C282" s="160" t="str">
        <f>IF('Orçamento-base'!C282&gt;0,'Orçamento-base'!C282,"")</f>
        <v>14.6</v>
      </c>
      <c r="D282" s="154" t="str">
        <f>IF('Orçamento-base'!G282&gt;0,'Orçamento-base'!G282,"")</f>
        <v>REGISTRO DE PRESSÃO BRUTO, LATÃO, ROSCÁVEL, 3/4", COM ACABAMENTO E CANOPLA CROMADOS - FORNECIMENTO E INSTALAÇÃO. AF_08/2021</v>
      </c>
      <c r="E282" s="182">
        <f>IF('Orçamento-base'!H282&gt;0,'Orçamento-base'!H282,"")</f>
        <v>7</v>
      </c>
      <c r="F282" s="154" t="str">
        <f>IF('Orçamento-base'!I282&gt;0,'Orçamento-base'!I282,"")</f>
        <v>un</v>
      </c>
      <c r="G282" s="172"/>
      <c r="H282" s="154" t="str">
        <f t="shared" si="4"/>
        <v/>
      </c>
      <c r="I282" s="146"/>
      <c r="J282" s="146"/>
      <c r="K282" s="71"/>
    </row>
    <row r="283" spans="1:11" x14ac:dyDescent="0.25">
      <c r="A283" s="160">
        <f>IF('Orçamento-base'!A283&gt;0,'Orçamento-base'!A283,"")</f>
        <v>1</v>
      </c>
      <c r="B283" s="160">
        <f>'Orçamento-base'!B283</f>
        <v>272</v>
      </c>
      <c r="C283" s="160" t="str">
        <f>IF('Orçamento-base'!C283&gt;0,'Orçamento-base'!C283,"")</f>
        <v>14.7</v>
      </c>
      <c r="D283" s="154" t="str">
        <f>IF('Orçamento-base'!G283&gt;0,'Orçamento-base'!G283,"")</f>
        <v>VÁLVULA DE DESCARGA METÁLICA, BASE 1", ACABAMENTO METALICO CROMADO - FORNECIMENTO E INSTALAÇÃO. AF_08/2021</v>
      </c>
      <c r="E283" s="182">
        <f>IF('Orçamento-base'!H283&gt;0,'Orçamento-base'!H283,"")</f>
        <v>2</v>
      </c>
      <c r="F283" s="154" t="str">
        <f>IF('Orçamento-base'!I283&gt;0,'Orçamento-base'!I283,"")</f>
        <v>un</v>
      </c>
      <c r="G283" s="172"/>
      <c r="H283" s="154" t="str">
        <f t="shared" si="4"/>
        <v/>
      </c>
      <c r="I283" s="146"/>
      <c r="J283" s="146"/>
      <c r="K283" s="71"/>
    </row>
    <row r="284" spans="1:11" x14ac:dyDescent="0.25">
      <c r="A284" s="160">
        <f>IF('Orçamento-base'!A284&gt;0,'Orçamento-base'!A284,"")</f>
        <v>1</v>
      </c>
      <c r="B284" s="160">
        <f>'Orçamento-base'!B284</f>
        <v>273</v>
      </c>
      <c r="C284" s="160" t="str">
        <f>IF('Orçamento-base'!C284&gt;0,'Orçamento-base'!C284,"")</f>
        <v>14.8</v>
      </c>
      <c r="D284" s="154" t="str">
        <f>IF('Orçamento-base'!G284&gt;0,'Orçamento-base'!G284,"")</f>
        <v>VÁLVULA DE RETENÇÃO HORIZONTAL, DE BRONZE, ROSCÁVEL, 1 1/4" - FORNECIMENTO E INSTALAÇÃO. AF_08/2021</v>
      </c>
      <c r="E284" s="182">
        <f>IF('Orçamento-base'!H284&gt;0,'Orçamento-base'!H284,"")</f>
        <v>4</v>
      </c>
      <c r="F284" s="154" t="str">
        <f>IF('Orçamento-base'!I284&gt;0,'Orçamento-base'!I284,"")</f>
        <v>un</v>
      </c>
      <c r="G284" s="172"/>
      <c r="H284" s="154" t="str">
        <f t="shared" si="4"/>
        <v/>
      </c>
      <c r="I284" s="146"/>
      <c r="J284" s="146"/>
      <c r="K284" s="71"/>
    </row>
    <row r="285" spans="1:11" x14ac:dyDescent="0.25">
      <c r="A285" s="160">
        <f>IF('Orçamento-base'!A285&gt;0,'Orçamento-base'!A285,"")</f>
        <v>1</v>
      </c>
      <c r="B285" s="160">
        <f>'Orçamento-base'!B285</f>
        <v>274</v>
      </c>
      <c r="C285" s="160" t="str">
        <f>IF('Orçamento-base'!C285&gt;0,'Orçamento-base'!C285,"")</f>
        <v>14.9</v>
      </c>
      <c r="D285" s="154" t="str">
        <f>IF('Orçamento-base'!G285&gt;0,'Orçamento-base'!G285,"")</f>
        <v>JUNTA DE EXPANSÃO EM BRONZE/LATÃO, DN 35 mm, PONTA X PONTA, INSTALADO EM PRUMADA DE HIDRÁULICA PREDIAL - FORNECIMENTO E INSTALAÇÃO. AF_04/2022</v>
      </c>
      <c r="E285" s="182">
        <f>IF('Orçamento-base'!H285&gt;0,'Orçamento-base'!H285,"")</f>
        <v>2</v>
      </c>
      <c r="F285" s="154" t="str">
        <f>IF('Orçamento-base'!I285&gt;0,'Orçamento-base'!I285,"")</f>
        <v>un</v>
      </c>
      <c r="G285" s="172"/>
      <c r="H285" s="154" t="str">
        <f t="shared" si="4"/>
        <v/>
      </c>
      <c r="I285" s="146"/>
      <c r="J285" s="146"/>
      <c r="K285" s="71"/>
    </row>
    <row r="286" spans="1:11" x14ac:dyDescent="0.25">
      <c r="A286" s="160">
        <f>IF('Orçamento-base'!A286&gt;0,'Orçamento-base'!A286,"")</f>
        <v>1</v>
      </c>
      <c r="B286" s="160">
        <f>'Orçamento-base'!B286</f>
        <v>275</v>
      </c>
      <c r="C286" s="160" t="str">
        <f>IF('Orçamento-base'!C286&gt;0,'Orçamento-base'!C286,"")</f>
        <v>14.10</v>
      </c>
      <c r="D286" s="154" t="str">
        <f>IF('Orçamento-base'!G286&gt;0,'Orçamento-base'!G286,"")</f>
        <v>JUNTA DE EXPANSÃO EM COBRE, DN 22 MM, PONTA X PONTA, INSTALADO EM PRUMADA DE HIDRÁULICA PREDIAL - FORNECIMENTO E INSTALAÇÃO. AF_04/2022</v>
      </c>
      <c r="E286" s="182">
        <f>IF('Orçamento-base'!H286&gt;0,'Orçamento-base'!H286,"")</f>
        <v>2</v>
      </c>
      <c r="F286" s="154" t="str">
        <f>IF('Orçamento-base'!I286&gt;0,'Orçamento-base'!I286,"")</f>
        <v>un</v>
      </c>
      <c r="G286" s="172"/>
      <c r="H286" s="154" t="str">
        <f t="shared" si="4"/>
        <v/>
      </c>
      <c r="I286" s="146"/>
      <c r="J286" s="146"/>
      <c r="K286" s="71"/>
    </row>
    <row r="287" spans="1:11" x14ac:dyDescent="0.25">
      <c r="A287" s="160">
        <f>IF('Orçamento-base'!A287&gt;0,'Orçamento-base'!A287,"")</f>
        <v>1</v>
      </c>
      <c r="B287" s="160">
        <f>'Orçamento-base'!B287</f>
        <v>276</v>
      </c>
      <c r="C287" s="160" t="str">
        <f>IF('Orçamento-base'!C287&gt;0,'Orçamento-base'!C287,"")</f>
        <v>14.11</v>
      </c>
      <c r="D287" s="154" t="str">
        <f>IF('Orçamento-base'!G287&gt;0,'Orçamento-base'!G287,"")</f>
        <v>JOELHO 90 GRAUS COM BUCHA DE LATÃO, PVC, SOLDÁVEL, DN 25mm, X 1/2  INSTALADO EM RAMAL OU SUB-RAMAL DE ÁGUA - FORNECIMENTO E INSTALAÇÃO. AF_06/2022</v>
      </c>
      <c r="E287" s="182">
        <f>IF('Orçamento-base'!H287&gt;0,'Orçamento-base'!H287,"")</f>
        <v>98</v>
      </c>
      <c r="F287" s="154" t="str">
        <f>IF('Orçamento-base'!I287&gt;0,'Orçamento-base'!I287,"")</f>
        <v>un</v>
      </c>
      <c r="G287" s="172"/>
      <c r="H287" s="154" t="str">
        <f t="shared" si="4"/>
        <v/>
      </c>
      <c r="I287" s="146"/>
      <c r="J287" s="146"/>
      <c r="K287" s="71"/>
    </row>
    <row r="288" spans="1:11" x14ac:dyDescent="0.25">
      <c r="A288" s="160">
        <f>IF('Orçamento-base'!A288&gt;0,'Orçamento-base'!A288,"")</f>
        <v>1</v>
      </c>
      <c r="B288" s="160">
        <f>'Orçamento-base'!B288</f>
        <v>277</v>
      </c>
      <c r="C288" s="160" t="str">
        <f>IF('Orçamento-base'!C288&gt;0,'Orçamento-base'!C288,"")</f>
        <v>14.12</v>
      </c>
      <c r="D288" s="154" t="str">
        <f>IF('Orçamento-base'!G288&gt;0,'Orçamento-base'!G288,"")</f>
        <v>JOELHO 90 GRAUS COM BUCHA DE LATÃO, PVC, SOLDÁVEL, DN 25mm, X 3/4  INSTALADO EM RAMAL OU SUB-RAMAL DE ÁGUA - FORNECIMENTO E INSTALAÇÃO. AF_06/2022</v>
      </c>
      <c r="E288" s="182">
        <f>IF('Orçamento-base'!H288&gt;0,'Orçamento-base'!H288,"")</f>
        <v>1</v>
      </c>
      <c r="F288" s="154" t="str">
        <f>IF('Orçamento-base'!I288&gt;0,'Orçamento-base'!I288,"")</f>
        <v>un</v>
      </c>
      <c r="G288" s="172"/>
      <c r="H288" s="154" t="str">
        <f t="shared" si="4"/>
        <v/>
      </c>
      <c r="I288" s="146"/>
      <c r="J288" s="146"/>
      <c r="K288" s="71"/>
    </row>
    <row r="289" spans="1:11" x14ac:dyDescent="0.25">
      <c r="A289" s="160">
        <f>IF('Orçamento-base'!A289&gt;0,'Orçamento-base'!A289,"")</f>
        <v>1</v>
      </c>
      <c r="B289" s="160">
        <f>'Orçamento-base'!B289</f>
        <v>278</v>
      </c>
      <c r="C289" s="160" t="str">
        <f>IF('Orçamento-base'!C289&gt;0,'Orçamento-base'!C289,"")</f>
        <v>14.14</v>
      </c>
      <c r="D289" s="154" t="str">
        <f>IF('Orçamento-base'!G289&gt;0,'Orçamento-base'!G289,"")</f>
        <v>ADAPTADOR COM FLANGE E ANEL DE VEDAÇÃO, PVC, SOLDÁVEL, DN 50 mm, INSTALADO EM RESERVAÇÃO DE ÁGUA DE EDIFICAÇÃO QUE POSSUA RESERVATÓRIO DE FIBRA/FIBROCIMENTO   FORNECIMENTO E INSTALAÇÃO. AF_06/2016</v>
      </c>
      <c r="E289" s="182">
        <f>IF('Orçamento-base'!H289&gt;0,'Orçamento-base'!H289,"")</f>
        <v>11</v>
      </c>
      <c r="F289" s="154" t="str">
        <f>IF('Orçamento-base'!I289&gt;0,'Orçamento-base'!I289,"")</f>
        <v>un</v>
      </c>
      <c r="G289" s="172"/>
      <c r="H289" s="154" t="str">
        <f t="shared" si="4"/>
        <v/>
      </c>
      <c r="I289" s="146"/>
      <c r="J289" s="146"/>
      <c r="K289" s="71"/>
    </row>
    <row r="290" spans="1:11" x14ac:dyDescent="0.25">
      <c r="A290" s="160">
        <f>IF('Orçamento-base'!A290&gt;0,'Orçamento-base'!A290,"")</f>
        <v>1</v>
      </c>
      <c r="B290" s="160">
        <f>'Orçamento-base'!B290</f>
        <v>279</v>
      </c>
      <c r="C290" s="160" t="str">
        <f>IF('Orçamento-base'!C290&gt;0,'Orçamento-base'!C290,"")</f>
        <v>14.15</v>
      </c>
      <c r="D290" s="154" t="str">
        <f>IF('Orçamento-base'!G290&gt;0,'Orçamento-base'!G290,"")</f>
        <v>ADAPTADOR COM FLANGE E ANEL DE VEDAÇÃO, PVC, SOLDÁVEL, DN 40 mm, INSTALADO EM RESERVAÇÃO DE ÁGUA DE EDIFICAÇÃO QUE POSSUA RESERVATÓRIO DE FIBRA/FIBROCIMENTO   FORNECIMENTO E INSTALAÇÃO. AF_06/2016</v>
      </c>
      <c r="E290" s="182">
        <f>IF('Orçamento-base'!H290&gt;0,'Orçamento-base'!H290,"")</f>
        <v>12</v>
      </c>
      <c r="F290" s="154" t="str">
        <f>IF('Orçamento-base'!I290&gt;0,'Orçamento-base'!I290,"")</f>
        <v>un</v>
      </c>
      <c r="G290" s="172"/>
      <c r="H290" s="154" t="str">
        <f t="shared" si="4"/>
        <v/>
      </c>
      <c r="I290" s="146"/>
      <c r="J290" s="146"/>
      <c r="K290" s="71"/>
    </row>
    <row r="291" spans="1:11" x14ac:dyDescent="0.25">
      <c r="A291" s="160">
        <f>IF('Orçamento-base'!A291&gt;0,'Orçamento-base'!A291,"")</f>
        <v>1</v>
      </c>
      <c r="B291" s="160">
        <f>'Orçamento-base'!B291</f>
        <v>280</v>
      </c>
      <c r="C291" s="160" t="str">
        <f>IF('Orçamento-base'!C291&gt;0,'Orçamento-base'!C291,"")</f>
        <v>14.16</v>
      </c>
      <c r="D291" s="154" t="str">
        <f>IF('Orçamento-base'!G291&gt;0,'Orçamento-base'!G291,"")</f>
        <v>ADAPTADOR CURTO COM BOLSA E ROSCA PARA REGISTRO, PVC, SOLDÁVEL, DN 25 mm X 3/4 , INSTALADO EM RAMAL DE DISTRIBUIÇÃO DE ÁGUA - FORNECIMENTO E INSTALAÇÃO. AF_06/2022</v>
      </c>
      <c r="E291" s="182">
        <f>IF('Orçamento-base'!H291&gt;0,'Orçamento-base'!H291,"")</f>
        <v>254</v>
      </c>
      <c r="F291" s="154" t="str">
        <f>IF('Orçamento-base'!I291&gt;0,'Orçamento-base'!I291,"")</f>
        <v>un</v>
      </c>
      <c r="G291" s="172"/>
      <c r="H291" s="154" t="str">
        <f t="shared" si="4"/>
        <v/>
      </c>
      <c r="I291" s="146"/>
      <c r="J291" s="146"/>
      <c r="K291" s="71"/>
    </row>
    <row r="292" spans="1:11" x14ac:dyDescent="0.25">
      <c r="A292" s="160">
        <f>IF('Orçamento-base'!A292&gt;0,'Orçamento-base'!A292,"")</f>
        <v>1</v>
      </c>
      <c r="B292" s="160">
        <f>'Orçamento-base'!B292</f>
        <v>281</v>
      </c>
      <c r="C292" s="160" t="str">
        <f>IF('Orçamento-base'!C292&gt;0,'Orçamento-base'!C292,"")</f>
        <v>14.17</v>
      </c>
      <c r="D292" s="154" t="str">
        <f>IF('Orçamento-base'!G292&gt;0,'Orçamento-base'!G292,"")</f>
        <v>ADAPTADOR CURTO COM BOLSA E ROSCA PARA REGISTRO, PVC, SOLDÁVEL, DN  32 mm X 1 , INSTALADO EM RAMAL DE DISTRIBUIÇÃO DE ÁGUA - FORNECIMENTO E INSTALAÇÃO. AF_06/2022</v>
      </c>
      <c r="E292" s="182">
        <f>IF('Orçamento-base'!H292&gt;0,'Orçamento-base'!H292,"")</f>
        <v>24</v>
      </c>
      <c r="F292" s="154" t="str">
        <f>IF('Orçamento-base'!I292&gt;0,'Orçamento-base'!I292,"")</f>
        <v>un</v>
      </c>
      <c r="G292" s="172"/>
      <c r="H292" s="154" t="str">
        <f t="shared" si="4"/>
        <v/>
      </c>
      <c r="I292" s="146"/>
      <c r="J292" s="146"/>
      <c r="K292" s="71"/>
    </row>
    <row r="293" spans="1:11" x14ac:dyDescent="0.25">
      <c r="A293" s="160">
        <f>IF('Orçamento-base'!A293&gt;0,'Orçamento-base'!A293,"")</f>
        <v>1</v>
      </c>
      <c r="B293" s="160">
        <f>'Orçamento-base'!B293</f>
        <v>282</v>
      </c>
      <c r="C293" s="160" t="str">
        <f>IF('Orçamento-base'!C293&gt;0,'Orçamento-base'!C293,"")</f>
        <v>14.18</v>
      </c>
      <c r="D293" s="154" t="str">
        <f>IF('Orçamento-base'!G293&gt;0,'Orçamento-base'!G293,"")</f>
        <v>ADAPTADOR CURTO COM BOLSA E ROSCA PARA REGISTRO, PVC, SOLDÁVEL, DN  40 mm X 1 1/4 , INSTALADO EM RAMAL DE DISTRIBUIÇÃO DE ÁGUA - FORNECIMENTO E INSTALAÇÃO. AF_06/2023</v>
      </c>
      <c r="E293" s="182">
        <f>IF('Orçamento-base'!H293&gt;0,'Orçamento-base'!H293,"")</f>
        <v>38</v>
      </c>
      <c r="F293" s="154" t="str">
        <f>IF('Orçamento-base'!I293&gt;0,'Orçamento-base'!I293,"")</f>
        <v>un</v>
      </c>
      <c r="G293" s="172"/>
      <c r="H293" s="154" t="str">
        <f t="shared" si="4"/>
        <v/>
      </c>
      <c r="I293" s="146"/>
      <c r="J293" s="146"/>
      <c r="K293" s="71"/>
    </row>
    <row r="294" spans="1:11" x14ac:dyDescent="0.25">
      <c r="A294" s="160">
        <f>IF('Orçamento-base'!A294&gt;0,'Orçamento-base'!A294,"")</f>
        <v>1</v>
      </c>
      <c r="B294" s="160">
        <f>'Orçamento-base'!B294</f>
        <v>283</v>
      </c>
      <c r="C294" s="160" t="str">
        <f>IF('Orçamento-base'!C294&gt;0,'Orçamento-base'!C294,"")</f>
        <v>14.19</v>
      </c>
      <c r="D294" s="154" t="str">
        <f>IF('Orçamento-base'!G294&gt;0,'Orçamento-base'!G294,"")</f>
        <v>ADAPTADOR CURTO COM BOLSA E ROSCA PARA REGISTRO, PVC, SOLDÁVEL, DN  50 mm X 1 1/2 , INSTALADO EM RAMAL DE DISTRIBUIÇÃO DE ÁGUA - FORNECIMENTO E INSTALAÇÃO. AF_06/2024</v>
      </c>
      <c r="E294" s="182">
        <f>IF('Orçamento-base'!H294&gt;0,'Orçamento-base'!H294,"")</f>
        <v>32</v>
      </c>
      <c r="F294" s="154" t="str">
        <f>IF('Orçamento-base'!I294&gt;0,'Orçamento-base'!I294,"")</f>
        <v>un</v>
      </c>
      <c r="G294" s="172"/>
      <c r="H294" s="154" t="str">
        <f t="shared" si="4"/>
        <v/>
      </c>
      <c r="I294" s="146"/>
      <c r="J294" s="146"/>
      <c r="K294" s="71"/>
    </row>
    <row r="295" spans="1:11" x14ac:dyDescent="0.25">
      <c r="A295" s="160">
        <f>IF('Orçamento-base'!A295&gt;0,'Orçamento-base'!A295,"")</f>
        <v>1</v>
      </c>
      <c r="B295" s="160">
        <f>'Orçamento-base'!B295</f>
        <v>284</v>
      </c>
      <c r="C295" s="160" t="str">
        <f>IF('Orçamento-base'!C295&gt;0,'Orçamento-base'!C295,"")</f>
        <v>14.20</v>
      </c>
      <c r="D295" s="154" t="str">
        <f>IF('Orçamento-base'!G295&gt;0,'Orçamento-base'!G295,"")</f>
        <v>BUCHA DE REDUÇÃO, PVC, SOLDÁVEL, DN 50 X 40 mm, INSTALADO EM RAMAL DE DISTRIBUIÇÃO DE ÁGUA - FORNECIMENTO E INSTALAÇÃO. AF_06/2022</v>
      </c>
      <c r="E295" s="182">
        <f>IF('Orçamento-base'!H295&gt;0,'Orçamento-base'!H295,"")</f>
        <v>1</v>
      </c>
      <c r="F295" s="154" t="str">
        <f>IF('Orçamento-base'!I295&gt;0,'Orçamento-base'!I295,"")</f>
        <v>un</v>
      </c>
      <c r="G295" s="172"/>
      <c r="H295" s="154" t="str">
        <f t="shared" si="4"/>
        <v/>
      </c>
      <c r="I295" s="146"/>
      <c r="J295" s="146"/>
      <c r="K295" s="71"/>
    </row>
    <row r="296" spans="1:11" x14ac:dyDescent="0.25">
      <c r="A296" s="160">
        <f>IF('Orçamento-base'!A296&gt;0,'Orçamento-base'!A296,"")</f>
        <v>1</v>
      </c>
      <c r="B296" s="160">
        <f>'Orçamento-base'!B296</f>
        <v>285</v>
      </c>
      <c r="C296" s="160" t="str">
        <f>IF('Orçamento-base'!C296&gt;0,'Orçamento-base'!C296,"")</f>
        <v>14.21</v>
      </c>
      <c r="D296" s="154" t="str">
        <f>IF('Orçamento-base'!G296&gt;0,'Orçamento-base'!G296,"")</f>
        <v xml:space="preserve">BUCHA DE REDUCAO DE PVC, SOLDAVEL, COM 40 X 32 mm, PARA AGUA FRIA PREDIAL                                                                                                                                                                                                                                                                                                                                                                                                                          </v>
      </c>
      <c r="E296" s="182">
        <f>IF('Orçamento-base'!H296&gt;0,'Orçamento-base'!H296,"")</f>
        <v>2</v>
      </c>
      <c r="F296" s="154" t="str">
        <f>IF('Orçamento-base'!I296&gt;0,'Orçamento-base'!I296,"")</f>
        <v>un</v>
      </c>
      <c r="G296" s="172"/>
      <c r="H296" s="154" t="str">
        <f t="shared" si="4"/>
        <v/>
      </c>
      <c r="I296" s="146"/>
      <c r="J296" s="146"/>
      <c r="K296" s="71"/>
    </row>
    <row r="297" spans="1:11" x14ac:dyDescent="0.25">
      <c r="A297" s="160">
        <f>IF('Orçamento-base'!A297&gt;0,'Orçamento-base'!A297,"")</f>
        <v>1</v>
      </c>
      <c r="B297" s="160">
        <f>'Orçamento-base'!B297</f>
        <v>286</v>
      </c>
      <c r="C297" s="160" t="str">
        <f>IF('Orçamento-base'!C297&gt;0,'Orçamento-base'!C297,"")</f>
        <v>14.22</v>
      </c>
      <c r="D297" s="154" t="str">
        <f>IF('Orçamento-base'!G297&gt;0,'Orçamento-base'!G297,"")</f>
        <v>BUCHA DE REDUÇÃO, PVC, SOLDÁVEL, DN 50 X 32 mm, INSTALADO EM RAMAL DE DISTRIBUIÇÃO DE ÁGUA - FORNECIMENTO E INSTALAÇÃO. AF_06/2022</v>
      </c>
      <c r="E297" s="182">
        <f>IF('Orçamento-base'!H297&gt;0,'Orçamento-base'!H297,"")</f>
        <v>1</v>
      </c>
      <c r="F297" s="154" t="str">
        <f>IF('Orçamento-base'!I297&gt;0,'Orçamento-base'!I297,"")</f>
        <v>un</v>
      </c>
      <c r="G297" s="172"/>
      <c r="H297" s="154" t="str">
        <f t="shared" si="4"/>
        <v/>
      </c>
      <c r="I297" s="146"/>
      <c r="J297" s="146"/>
      <c r="K297" s="71"/>
    </row>
    <row r="298" spans="1:11" x14ac:dyDescent="0.25">
      <c r="A298" s="160">
        <f>IF('Orçamento-base'!A298&gt;0,'Orçamento-base'!A298,"")</f>
        <v>1</v>
      </c>
      <c r="B298" s="160">
        <f>'Orçamento-base'!B298</f>
        <v>287</v>
      </c>
      <c r="C298" s="160" t="str">
        <f>IF('Orçamento-base'!C298&gt;0,'Orçamento-base'!C298,"")</f>
        <v>14.23</v>
      </c>
      <c r="D298" s="154" t="str">
        <f>IF('Orçamento-base'!G298&gt;0,'Orçamento-base'!G298,"")</f>
        <v>JOELHO 45 GRAUS, PVC, SOLDÁVEL, DN 50mm, INSTALADO EM RAMAL DE DISTRIBUIÇÃO DE ÁGUA - FORNECIMENTO E INSTALAÇÃO. AF_06/2022</v>
      </c>
      <c r="E298" s="182">
        <f>IF('Orçamento-base'!H298&gt;0,'Orçamento-base'!H298,"")</f>
        <v>6</v>
      </c>
      <c r="F298" s="154" t="str">
        <f>IF('Orçamento-base'!I298&gt;0,'Orçamento-base'!I298,"")</f>
        <v>un</v>
      </c>
      <c r="G298" s="172"/>
      <c r="H298" s="154" t="str">
        <f t="shared" si="4"/>
        <v/>
      </c>
      <c r="I298" s="146"/>
      <c r="J298" s="146"/>
      <c r="K298" s="71"/>
    </row>
    <row r="299" spans="1:11" x14ac:dyDescent="0.25">
      <c r="A299" s="160">
        <f>IF('Orçamento-base'!A299&gt;0,'Orçamento-base'!A299,"")</f>
        <v>1</v>
      </c>
      <c r="B299" s="160">
        <f>'Orçamento-base'!B299</f>
        <v>288</v>
      </c>
      <c r="C299" s="160" t="str">
        <f>IF('Orçamento-base'!C299&gt;0,'Orçamento-base'!C299,"")</f>
        <v>14.24</v>
      </c>
      <c r="D299" s="154" t="str">
        <f>IF('Orçamento-base'!G299&gt;0,'Orçamento-base'!G299,"")</f>
        <v>JOELHO 45 GRAUS, PVC, SOLDÁVEL, DN 40mm, INSTALADO EM RAMAL DE DISTRIBUIÇÃO DE ÁGUA - FORNECIMENTO E INSTALAÇÃO. AF_06/2022</v>
      </c>
      <c r="E299" s="182">
        <f>IF('Orçamento-base'!H299&gt;0,'Orçamento-base'!H299,"")</f>
        <v>5</v>
      </c>
      <c r="F299" s="154" t="str">
        <f>IF('Orçamento-base'!I299&gt;0,'Orçamento-base'!I299,"")</f>
        <v>un</v>
      </c>
      <c r="G299" s="172"/>
      <c r="H299" s="154" t="str">
        <f t="shared" si="4"/>
        <v/>
      </c>
      <c r="I299" s="146"/>
      <c r="J299" s="146"/>
      <c r="K299" s="71"/>
    </row>
    <row r="300" spans="1:11" x14ac:dyDescent="0.25">
      <c r="A300" s="160">
        <f>IF('Orçamento-base'!A300&gt;0,'Orçamento-base'!A300,"")</f>
        <v>1</v>
      </c>
      <c r="B300" s="160">
        <f>'Orçamento-base'!B300</f>
        <v>289</v>
      </c>
      <c r="C300" s="160" t="str">
        <f>IF('Orçamento-base'!C300&gt;0,'Orçamento-base'!C300,"")</f>
        <v>14.25</v>
      </c>
      <c r="D300" s="154" t="str">
        <f>IF('Orçamento-base'!G300&gt;0,'Orçamento-base'!G300,"")</f>
        <v>JOELHO 45 GRAUS, PVC, SOLDÁVEL, DN 32mm, INSTALADO EM RAMAL OU SUB-RAMAL DE ÁGUA - FORNECIMENTO E INSTALAÇÃO. AF_06/2022</v>
      </c>
      <c r="E300" s="182">
        <f>IF('Orçamento-base'!H300&gt;0,'Orçamento-base'!H300,"")</f>
        <v>2</v>
      </c>
      <c r="F300" s="154" t="str">
        <f>IF('Orçamento-base'!I300&gt;0,'Orçamento-base'!I300,"")</f>
        <v>un</v>
      </c>
      <c r="G300" s="172"/>
      <c r="H300" s="154" t="str">
        <f t="shared" si="4"/>
        <v/>
      </c>
      <c r="I300" s="146"/>
      <c r="J300" s="146"/>
      <c r="K300" s="71"/>
    </row>
    <row r="301" spans="1:11" x14ac:dyDescent="0.25">
      <c r="A301" s="160">
        <f>IF('Orçamento-base'!A301&gt;0,'Orçamento-base'!A301,"")</f>
        <v>1</v>
      </c>
      <c r="B301" s="160">
        <f>'Orçamento-base'!B301</f>
        <v>290</v>
      </c>
      <c r="C301" s="160" t="str">
        <f>IF('Orçamento-base'!C301&gt;0,'Orçamento-base'!C301,"")</f>
        <v>14.26</v>
      </c>
      <c r="D301" s="154" t="str">
        <f>IF('Orçamento-base'!G301&gt;0,'Orçamento-base'!G301,"")</f>
        <v>JOELHO 45 GRAUS, PVC, SOLDÁVEL, DN 25mm INSTALADO EM RAMAL OU SUB-RAMAL DE ÁGUA - FORNECIMENTO E INSTALAÇÃO. AF_06/2022</v>
      </c>
      <c r="E301" s="182">
        <f>IF('Orçamento-base'!H301&gt;0,'Orçamento-base'!H301,"")</f>
        <v>3</v>
      </c>
      <c r="F301" s="154" t="str">
        <f>IF('Orçamento-base'!I301&gt;0,'Orçamento-base'!I301,"")</f>
        <v>un</v>
      </c>
      <c r="G301" s="172"/>
      <c r="H301" s="154" t="str">
        <f t="shared" ref="H301:H329" si="5">IFERROR(IF(E301*G301&lt;&gt;0,ROUND(ROUND(E301,4)*ROUND(G301,4),2),""),"")</f>
        <v/>
      </c>
      <c r="I301" s="146"/>
      <c r="J301" s="146"/>
      <c r="K301" s="71"/>
    </row>
    <row r="302" spans="1:11" x14ac:dyDescent="0.25">
      <c r="A302" s="160">
        <f>IF('Orçamento-base'!A302&gt;0,'Orçamento-base'!A302,"")</f>
        <v>1</v>
      </c>
      <c r="B302" s="160">
        <f>'Orçamento-base'!B302</f>
        <v>291</v>
      </c>
      <c r="C302" s="160" t="str">
        <f>IF('Orçamento-base'!C302&gt;0,'Orçamento-base'!C302,"")</f>
        <v>14.27</v>
      </c>
      <c r="D302" s="154" t="str">
        <f>IF('Orçamento-base'!G302&gt;0,'Orçamento-base'!G302,"")</f>
        <v>JOELHO 90 GRAUS, PVC, SOLDÁVEL, DN 50mm, INSTALADO EM RAMAL DE DISTRIBUIÇÃO DE ÁGUA - FORNECIMENTO E INSTALAÇÃO. AF_06/2022</v>
      </c>
      <c r="E302" s="182">
        <f>IF('Orçamento-base'!H302&gt;0,'Orçamento-base'!H302,"")</f>
        <v>21</v>
      </c>
      <c r="F302" s="154" t="str">
        <f>IF('Orçamento-base'!I302&gt;0,'Orçamento-base'!I302,"")</f>
        <v>un</v>
      </c>
      <c r="G302" s="172"/>
      <c r="H302" s="154" t="str">
        <f t="shared" si="5"/>
        <v/>
      </c>
      <c r="I302" s="146"/>
      <c r="J302" s="146"/>
      <c r="K302" s="71"/>
    </row>
    <row r="303" spans="1:11" x14ac:dyDescent="0.25">
      <c r="A303" s="160">
        <f>IF('Orçamento-base'!A303&gt;0,'Orçamento-base'!A303,"")</f>
        <v>1</v>
      </c>
      <c r="B303" s="160">
        <f>'Orçamento-base'!B303</f>
        <v>292</v>
      </c>
      <c r="C303" s="160" t="str">
        <f>IF('Orçamento-base'!C303&gt;0,'Orçamento-base'!C303,"")</f>
        <v>14.28</v>
      </c>
      <c r="D303" s="154" t="str">
        <f>IF('Orçamento-base'!G303&gt;0,'Orçamento-base'!G303,"")</f>
        <v>JOELHO 90 GRAUS, PVC, SOLDÁVEL, DN 40mm, INSTALADO EM RAMAL DE DISTRIBUIÇÃO DE ÁGUA - FORNECIMENTO E INSTALAÇÃO. AF_06/2022</v>
      </c>
      <c r="E303" s="182">
        <f>IF('Orçamento-base'!H303&gt;0,'Orçamento-base'!H303,"")</f>
        <v>16</v>
      </c>
      <c r="F303" s="154" t="str">
        <f>IF('Orçamento-base'!I303&gt;0,'Orçamento-base'!I303,"")</f>
        <v>un</v>
      </c>
      <c r="G303" s="172"/>
      <c r="H303" s="154" t="str">
        <f t="shared" si="5"/>
        <v/>
      </c>
      <c r="I303" s="146"/>
      <c r="J303" s="146"/>
      <c r="K303" s="71"/>
    </row>
    <row r="304" spans="1:11" x14ac:dyDescent="0.25">
      <c r="A304" s="160">
        <f>IF('Orçamento-base'!A304&gt;0,'Orçamento-base'!A304,"")</f>
        <v>1</v>
      </c>
      <c r="B304" s="160">
        <f>'Orçamento-base'!B304</f>
        <v>293</v>
      </c>
      <c r="C304" s="160" t="str">
        <f>IF('Orçamento-base'!C304&gt;0,'Orçamento-base'!C304,"")</f>
        <v>14.29</v>
      </c>
      <c r="D304" s="154" t="str">
        <f>IF('Orçamento-base'!G304&gt;0,'Orçamento-base'!G304,"")</f>
        <v>JOELHO 90 GRAUS, PVC, SOLDÁVEL, DN 32mm, INSTALADO EM RAMAL OU SUB-RAMAL DE ÁGUA - FORNECIMENTO E INSTALAÇÃO. AF_06/2022</v>
      </c>
      <c r="E304" s="182">
        <f>IF('Orçamento-base'!H304&gt;0,'Orçamento-base'!H304,"")</f>
        <v>46</v>
      </c>
      <c r="F304" s="154" t="str">
        <f>IF('Orçamento-base'!I304&gt;0,'Orçamento-base'!I304,"")</f>
        <v>un</v>
      </c>
      <c r="G304" s="172"/>
      <c r="H304" s="154" t="str">
        <f t="shared" si="5"/>
        <v/>
      </c>
      <c r="I304" s="146"/>
      <c r="J304" s="146"/>
      <c r="K304" s="71"/>
    </row>
    <row r="305" spans="1:11" x14ac:dyDescent="0.25">
      <c r="A305" s="160">
        <f>IF('Orçamento-base'!A305&gt;0,'Orçamento-base'!A305,"")</f>
        <v>1</v>
      </c>
      <c r="B305" s="160">
        <f>'Orçamento-base'!B305</f>
        <v>294</v>
      </c>
      <c r="C305" s="160" t="str">
        <f>IF('Orçamento-base'!C305&gt;0,'Orçamento-base'!C305,"")</f>
        <v>14.30</v>
      </c>
      <c r="D305" s="154" t="str">
        <f>IF('Orçamento-base'!G305&gt;0,'Orçamento-base'!G305,"")</f>
        <v>JOELHO 90 GRAUS, PVC, SOLDÁVEL, DN 25mm, INSTALADO EM RAMAL OU SUB-RAMAL DE ÁGUA - FORNECIMENTO E INSTALAÇÃO. AF_06/2022</v>
      </c>
      <c r="E305" s="182">
        <f>IF('Orçamento-base'!H305&gt;0,'Orçamento-base'!H305,"")</f>
        <v>103</v>
      </c>
      <c r="F305" s="154" t="str">
        <f>IF('Orçamento-base'!I305&gt;0,'Orçamento-base'!I305,"")</f>
        <v>un</v>
      </c>
      <c r="G305" s="172"/>
      <c r="H305" s="154" t="str">
        <f t="shared" si="5"/>
        <v/>
      </c>
      <c r="I305" s="146"/>
      <c r="J305" s="146"/>
      <c r="K305" s="71"/>
    </row>
    <row r="306" spans="1:11" x14ac:dyDescent="0.25">
      <c r="A306" s="160">
        <f>IF('Orçamento-base'!A306&gt;0,'Orçamento-base'!A306,"")</f>
        <v>1</v>
      </c>
      <c r="B306" s="160">
        <f>'Orçamento-base'!B306</f>
        <v>295</v>
      </c>
      <c r="C306" s="160" t="str">
        <f>IF('Orçamento-base'!C306&gt;0,'Orçamento-base'!C306,"")</f>
        <v>14.31</v>
      </c>
      <c r="D306" s="154" t="str">
        <f>IF('Orçamento-base'!G306&gt;0,'Orçamento-base'!G306,"")</f>
        <v>JOELHO DE REDUÇÃO, 90 GRAUS, PVC, SOLDÁVEL, DN 32 mm X 25 mm, INSTALADO EM RAMAL OU SUB-RAMAL DE ÁGUA - FORNECIMENTO E INSTALAÇÃO. AF_06/2022</v>
      </c>
      <c r="E306" s="182">
        <f>IF('Orçamento-base'!H306&gt;0,'Orçamento-base'!H306,"")</f>
        <v>56</v>
      </c>
      <c r="F306" s="154" t="str">
        <f>IF('Orçamento-base'!I306&gt;0,'Orçamento-base'!I306,"")</f>
        <v>un</v>
      </c>
      <c r="G306" s="172"/>
      <c r="H306" s="154" t="str">
        <f t="shared" si="5"/>
        <v/>
      </c>
      <c r="I306" s="146"/>
      <c r="J306" s="146"/>
      <c r="K306" s="71"/>
    </row>
    <row r="307" spans="1:11" x14ac:dyDescent="0.25">
      <c r="A307" s="160">
        <f>IF('Orçamento-base'!A307&gt;0,'Orçamento-base'!A307,"")</f>
        <v>1</v>
      </c>
      <c r="B307" s="160">
        <f>'Orçamento-base'!B307</f>
        <v>296</v>
      </c>
      <c r="C307" s="160" t="str">
        <f>IF('Orçamento-base'!C307&gt;0,'Orçamento-base'!C307,"")</f>
        <v>14.32</v>
      </c>
      <c r="D307" s="154" t="str">
        <f>IF('Orçamento-base'!G307&gt;0,'Orçamento-base'!G307,"")</f>
        <v>TE, PVC, SOLDÁVEL, DN 50mm, INSTALADO EM RAMAL DE DISTRIBUIÇÃO DE ÁGUA - FORNECIMENTO E INSTALAÇÃO. AF_06/2022</v>
      </c>
      <c r="E307" s="182">
        <f>IF('Orçamento-base'!H307&gt;0,'Orçamento-base'!H307,"")</f>
        <v>7</v>
      </c>
      <c r="F307" s="154" t="str">
        <f>IF('Orçamento-base'!I307&gt;0,'Orçamento-base'!I307,"")</f>
        <v>un</v>
      </c>
      <c r="G307" s="172"/>
      <c r="H307" s="154" t="str">
        <f t="shared" si="5"/>
        <v/>
      </c>
      <c r="I307" s="146"/>
      <c r="J307" s="146"/>
      <c r="K307" s="71"/>
    </row>
    <row r="308" spans="1:11" x14ac:dyDescent="0.25">
      <c r="A308" s="160">
        <f>IF('Orçamento-base'!A308&gt;0,'Orçamento-base'!A308,"")</f>
        <v>1</v>
      </c>
      <c r="B308" s="160">
        <f>'Orçamento-base'!B308</f>
        <v>297</v>
      </c>
      <c r="C308" s="160" t="str">
        <f>IF('Orçamento-base'!C308&gt;0,'Orçamento-base'!C308,"")</f>
        <v>14.33</v>
      </c>
      <c r="D308" s="154" t="str">
        <f>IF('Orçamento-base'!G308&gt;0,'Orçamento-base'!G308,"")</f>
        <v>TE, PVC, SOLDÁVEL, DN 40mm, INSTALADO EM RAMAL DE DISTRIBUIÇÃO DE ÁGUA - FORNECIMENTO E INSTALAÇÃO. AF_06/2022</v>
      </c>
      <c r="E308" s="182">
        <f>IF('Orçamento-base'!H308&gt;0,'Orçamento-base'!H308,"")</f>
        <v>5</v>
      </c>
      <c r="F308" s="154" t="str">
        <f>IF('Orçamento-base'!I308&gt;0,'Orçamento-base'!I308,"")</f>
        <v>un</v>
      </c>
      <c r="G308" s="172"/>
      <c r="H308" s="154" t="str">
        <f t="shared" si="5"/>
        <v/>
      </c>
      <c r="I308" s="146"/>
      <c r="J308" s="146"/>
      <c r="K308" s="71"/>
    </row>
    <row r="309" spans="1:11" x14ac:dyDescent="0.25">
      <c r="A309" s="160">
        <f>IF('Orçamento-base'!A309&gt;0,'Orçamento-base'!A309,"")</f>
        <v>1</v>
      </c>
      <c r="B309" s="160">
        <f>'Orçamento-base'!B309</f>
        <v>298</v>
      </c>
      <c r="C309" s="160" t="str">
        <f>IF('Orçamento-base'!C309&gt;0,'Orçamento-base'!C309,"")</f>
        <v>14.34</v>
      </c>
      <c r="D309" s="154" t="str">
        <f>IF('Orçamento-base'!G309&gt;0,'Orçamento-base'!G309,"")</f>
        <v>TE, PVC, SOLDÁVEL, DN 32mm, INSTALADO EM RAMAL OU SUB-RAMAL DE ÁGUA - FORNECIMENTO E INSTALAÇÃO. AF_06/2022</v>
      </c>
      <c r="E309" s="182">
        <f>IF('Orçamento-base'!H309&gt;0,'Orçamento-base'!H309,"")</f>
        <v>56</v>
      </c>
      <c r="F309" s="154" t="str">
        <f>IF('Orçamento-base'!I309&gt;0,'Orçamento-base'!I309,"")</f>
        <v>un</v>
      </c>
      <c r="G309" s="172"/>
      <c r="H309" s="154" t="str">
        <f t="shared" si="5"/>
        <v/>
      </c>
      <c r="I309" s="146"/>
      <c r="J309" s="146"/>
      <c r="K309" s="71"/>
    </row>
    <row r="310" spans="1:11" x14ac:dyDescent="0.25">
      <c r="A310" s="160">
        <f>IF('Orçamento-base'!A310&gt;0,'Orçamento-base'!A310,"")</f>
        <v>1</v>
      </c>
      <c r="B310" s="160">
        <f>'Orçamento-base'!B310</f>
        <v>299</v>
      </c>
      <c r="C310" s="160" t="str">
        <f>IF('Orçamento-base'!C310&gt;0,'Orçamento-base'!C310,"")</f>
        <v>14.35</v>
      </c>
      <c r="D310" s="154" t="str">
        <f>IF('Orçamento-base'!G310&gt;0,'Orçamento-base'!G310,"")</f>
        <v>TE, PVC, SOLDÁVEL, DN 25mm, INSTALADO EM RAMAL OU SUB-RAMAL DE ÁGUA - FORNECIMENTO E INSTALAÇÃO. AF_06/2022</v>
      </c>
      <c r="E310" s="182">
        <f>IF('Orçamento-base'!H310&gt;0,'Orçamento-base'!H310,"")</f>
        <v>35</v>
      </c>
      <c r="F310" s="154" t="str">
        <f>IF('Orçamento-base'!I310&gt;0,'Orçamento-base'!I310,"")</f>
        <v>un</v>
      </c>
      <c r="G310" s="172"/>
      <c r="H310" s="154" t="str">
        <f t="shared" si="5"/>
        <v/>
      </c>
      <c r="I310" s="146"/>
      <c r="J310" s="146"/>
      <c r="K310" s="71"/>
    </row>
    <row r="311" spans="1:11" x14ac:dyDescent="0.25">
      <c r="A311" s="160">
        <f>IF('Orçamento-base'!A311&gt;0,'Orçamento-base'!A311,"")</f>
        <v>1</v>
      </c>
      <c r="B311" s="160">
        <f>'Orçamento-base'!B311</f>
        <v>300</v>
      </c>
      <c r="C311" s="160" t="str">
        <f>IF('Orçamento-base'!C311&gt;0,'Orçamento-base'!C311,"")</f>
        <v>14.37</v>
      </c>
      <c r="D311" s="154" t="str">
        <f>IF('Orçamento-base'!G311&gt;0,'Orçamento-base'!G311,"")</f>
        <v>TÊ DE REDUÇÃO, PVC, SOLDÁVEL, DN 50mm X 32mm, INSTALADO EM PRUMADA DE ÁGUA - FORNECIMENTO E INSTALAÇÃO. AF_06/2022</v>
      </c>
      <c r="E311" s="182">
        <f>IF('Orçamento-base'!H311&gt;0,'Orçamento-base'!H311,"")</f>
        <v>5</v>
      </c>
      <c r="F311" s="154" t="str">
        <f>IF('Orçamento-base'!I311&gt;0,'Orçamento-base'!I311,"")</f>
        <v>un</v>
      </c>
      <c r="G311" s="172"/>
      <c r="H311" s="154" t="str">
        <f t="shared" si="5"/>
        <v/>
      </c>
      <c r="I311" s="146"/>
      <c r="J311" s="146"/>
      <c r="K311" s="71"/>
    </row>
    <row r="312" spans="1:11" x14ac:dyDescent="0.25">
      <c r="A312" s="160">
        <f>IF('Orçamento-base'!A312&gt;0,'Orçamento-base'!A312,"")</f>
        <v>1</v>
      </c>
      <c r="B312" s="160">
        <f>'Orçamento-base'!B312</f>
        <v>301</v>
      </c>
      <c r="C312" s="160" t="str">
        <f>IF('Orçamento-base'!C312&gt;0,'Orçamento-base'!C312,"")</f>
        <v>14.39</v>
      </c>
      <c r="D312" s="154" t="str">
        <f>IF('Orçamento-base'!G312&gt;0,'Orçamento-base'!G312,"")</f>
        <v>TÊ DE REDUÇÃO, PVC, SOLDÁVEL, DN 32mm X 25mm, INSTALADO EM RAMAL DE DISTRIBUIÇÃO DE ÁGUA - FORNECIMENTO E INSTALAÇÃO. AF_06/2022</v>
      </c>
      <c r="E312" s="182">
        <f>IF('Orçamento-base'!H312&gt;0,'Orçamento-base'!H312,"")</f>
        <v>1</v>
      </c>
      <c r="F312" s="154" t="str">
        <f>IF('Orçamento-base'!I312&gt;0,'Orçamento-base'!I312,"")</f>
        <v>un</v>
      </c>
      <c r="G312" s="172"/>
      <c r="H312" s="154" t="str">
        <f t="shared" si="5"/>
        <v/>
      </c>
      <c r="I312" s="146"/>
      <c r="J312" s="146"/>
      <c r="K312" s="71"/>
    </row>
    <row r="313" spans="1:11" x14ac:dyDescent="0.25">
      <c r="A313" s="160">
        <f>IF('Orçamento-base'!A313&gt;0,'Orçamento-base'!A313,"")</f>
        <v>1</v>
      </c>
      <c r="B313" s="160">
        <f>'Orçamento-base'!B313</f>
        <v>302</v>
      </c>
      <c r="C313" s="160" t="str">
        <f>IF('Orçamento-base'!C313&gt;0,'Orçamento-base'!C313,"")</f>
        <v>14.40</v>
      </c>
      <c r="D313" s="154" t="str">
        <f>IF('Orçamento-base'!G313&gt;0,'Orçamento-base'!G313,"")</f>
        <v>UNIÃO, PVC, SOLDÁVEL, DN 25mm, INSTALADO EM RAMAL OU SUB-RAMAL DE ÁGUA - FORNECIMENTO E INSTALAÇÃO. AF_06/2022</v>
      </c>
      <c r="E313" s="182">
        <f>IF('Orçamento-base'!H313&gt;0,'Orçamento-base'!H313,"")</f>
        <v>64</v>
      </c>
      <c r="F313" s="154" t="str">
        <f>IF('Orçamento-base'!I313&gt;0,'Orçamento-base'!I313,"")</f>
        <v>un</v>
      </c>
      <c r="G313" s="172"/>
      <c r="H313" s="154" t="str">
        <f t="shared" si="5"/>
        <v/>
      </c>
      <c r="I313" s="146"/>
      <c r="J313" s="146"/>
      <c r="K313" s="71"/>
    </row>
    <row r="314" spans="1:11" x14ac:dyDescent="0.25">
      <c r="A314" s="160">
        <f>IF('Orçamento-base'!A314&gt;0,'Orçamento-base'!A314,"")</f>
        <v>1</v>
      </c>
      <c r="B314" s="160">
        <f>'Orçamento-base'!B314</f>
        <v>303</v>
      </c>
      <c r="C314" s="160" t="str">
        <f>IF('Orçamento-base'!C314&gt;0,'Orçamento-base'!C314,"")</f>
        <v>14.41</v>
      </c>
      <c r="D314" s="154" t="str">
        <f>IF('Orçamento-base'!G314&gt;0,'Orçamento-base'!G314,"")</f>
        <v>UNIÃO, PVC, SOLDÁVEL, DN 32mm, INSTALADO EM RAMAL OU SUB-RAMAL DE ÁGUA - FORNECIMENTO E INSTALAÇÃO. AF_06/2022</v>
      </c>
      <c r="E314" s="182">
        <f>IF('Orçamento-base'!H314&gt;0,'Orçamento-base'!H314,"")</f>
        <v>14</v>
      </c>
      <c r="F314" s="154" t="str">
        <f>IF('Orçamento-base'!I314&gt;0,'Orçamento-base'!I314,"")</f>
        <v>un</v>
      </c>
      <c r="G314" s="172"/>
      <c r="H314" s="154" t="str">
        <f t="shared" si="5"/>
        <v/>
      </c>
      <c r="I314" s="146"/>
      <c r="J314" s="146"/>
      <c r="K314" s="71"/>
    </row>
    <row r="315" spans="1:11" x14ac:dyDescent="0.25">
      <c r="A315" s="160">
        <f>IF('Orçamento-base'!A315&gt;0,'Orçamento-base'!A315,"")</f>
        <v>1</v>
      </c>
      <c r="B315" s="160">
        <f>'Orçamento-base'!B315</f>
        <v>304</v>
      </c>
      <c r="C315" s="160" t="str">
        <f>IF('Orçamento-base'!C315&gt;0,'Orçamento-base'!C315,"")</f>
        <v>14.42</v>
      </c>
      <c r="D315" s="154" t="str">
        <f>IF('Orçamento-base'!G315&gt;0,'Orçamento-base'!G315,"")</f>
        <v>UNIÃO, PVC, SOLDÁVEL, DN 40mm, INSTALADO EM RAMAL DE DISTRIBUIÇÃO DE ÁGUA - FORNECIMENTO E INSTALAÇÃO. AF_06/2022</v>
      </c>
      <c r="E315" s="182">
        <f>IF('Orçamento-base'!H315&gt;0,'Orçamento-base'!H315,"")</f>
        <v>19</v>
      </c>
      <c r="F315" s="154" t="str">
        <f>IF('Orçamento-base'!I315&gt;0,'Orçamento-base'!I315,"")</f>
        <v>un</v>
      </c>
      <c r="G315" s="172"/>
      <c r="H315" s="154" t="str">
        <f t="shared" si="5"/>
        <v/>
      </c>
      <c r="I315" s="146"/>
      <c r="J315" s="146"/>
      <c r="K315" s="71"/>
    </row>
    <row r="316" spans="1:11" x14ac:dyDescent="0.25">
      <c r="A316" s="160">
        <f>IF('Orçamento-base'!A316&gt;0,'Orçamento-base'!A316,"")</f>
        <v>1</v>
      </c>
      <c r="B316" s="160">
        <f>'Orçamento-base'!B316</f>
        <v>305</v>
      </c>
      <c r="C316" s="160" t="str">
        <f>IF('Orçamento-base'!C316&gt;0,'Orçamento-base'!C316,"")</f>
        <v>14.43</v>
      </c>
      <c r="D316" s="154" t="str">
        <f>IF('Orçamento-base'!G316&gt;0,'Orçamento-base'!G316,"")</f>
        <v>UNIÃO, PVC, SOLDÁVEL, DN 50mm, INSTALADO EM RAMAL DE DISTRIBUIÇÃO DE ÁGUA - FORNECIMENTO E INSTALAÇÃO. AF_06/2022</v>
      </c>
      <c r="E316" s="182">
        <f>IF('Orçamento-base'!H316&gt;0,'Orçamento-base'!H316,"")</f>
        <v>16</v>
      </c>
      <c r="F316" s="154" t="str">
        <f>IF('Orçamento-base'!I316&gt;0,'Orçamento-base'!I316,"")</f>
        <v>un</v>
      </c>
      <c r="G316" s="172"/>
      <c r="H316" s="154" t="str">
        <f t="shared" si="5"/>
        <v/>
      </c>
      <c r="I316" s="146"/>
      <c r="J316" s="146"/>
      <c r="K316" s="71"/>
    </row>
    <row r="317" spans="1:11" x14ac:dyDescent="0.25">
      <c r="A317" s="160">
        <f>IF('Orçamento-base'!A317&gt;0,'Orçamento-base'!A317,"")</f>
        <v>1</v>
      </c>
      <c r="B317" s="160">
        <f>'Orçamento-base'!B317</f>
        <v>306</v>
      </c>
      <c r="C317" s="160" t="str">
        <f>IF('Orçamento-base'!C317&gt;0,'Orçamento-base'!C317,"")</f>
        <v>14.44</v>
      </c>
      <c r="D317" s="154" t="str">
        <f>IF('Orçamento-base'!G317&gt;0,'Orçamento-base'!G317,"")</f>
        <v>TUBO, PVC, SOLDÁVEL, DN 50mm, INSTALADO EM RAMAL DE DISTRIBUIÇÃO DE ÁGUA - FORNECIMENTO E INSTALAÇÃO. AF_06/2022</v>
      </c>
      <c r="E317" s="182">
        <f>IF('Orçamento-base'!H317&gt;0,'Orçamento-base'!H317,"")</f>
        <v>47.900000000000006</v>
      </c>
      <c r="F317" s="154" t="str">
        <f>IF('Orçamento-base'!I317&gt;0,'Orçamento-base'!I317,"")</f>
        <v>m</v>
      </c>
      <c r="G317" s="172"/>
      <c r="H317" s="154" t="str">
        <f t="shared" si="5"/>
        <v/>
      </c>
      <c r="I317" s="146"/>
      <c r="J317" s="146"/>
      <c r="K317" s="71"/>
    </row>
    <row r="318" spans="1:11" x14ac:dyDescent="0.25">
      <c r="A318" s="160">
        <f>IF('Orçamento-base'!A318&gt;0,'Orçamento-base'!A318,"")</f>
        <v>1</v>
      </c>
      <c r="B318" s="160">
        <f>'Orçamento-base'!B318</f>
        <v>307</v>
      </c>
      <c r="C318" s="160" t="str">
        <f>IF('Orçamento-base'!C318&gt;0,'Orçamento-base'!C318,"")</f>
        <v>14.45</v>
      </c>
      <c r="D318" s="154" t="str">
        <f>IF('Orçamento-base'!G318&gt;0,'Orçamento-base'!G318,"")</f>
        <v>TUBO, PVC, SOLDÁVEL, DN 40mm, INSTALADO EM RAMAL DE DISTRIBUIÇÃO DE ÁGUA - FORNECIMENTO E INSTALAÇÃO. AF_06/2022</v>
      </c>
      <c r="E318" s="182">
        <f>IF('Orçamento-base'!H318&gt;0,'Orçamento-base'!H318,"")</f>
        <v>51.100000000000009</v>
      </c>
      <c r="F318" s="154" t="str">
        <f>IF('Orçamento-base'!I318&gt;0,'Orçamento-base'!I318,"")</f>
        <v>m</v>
      </c>
      <c r="G318" s="172"/>
      <c r="H318" s="154" t="str">
        <f t="shared" si="5"/>
        <v/>
      </c>
      <c r="I318" s="146"/>
      <c r="J318" s="146"/>
      <c r="K318" s="71"/>
    </row>
    <row r="319" spans="1:11" x14ac:dyDescent="0.25">
      <c r="A319" s="160">
        <f>IF('Orçamento-base'!A319&gt;0,'Orçamento-base'!A319,"")</f>
        <v>1</v>
      </c>
      <c r="B319" s="160">
        <f>'Orçamento-base'!B319</f>
        <v>308</v>
      </c>
      <c r="C319" s="160" t="str">
        <f>IF('Orçamento-base'!C319&gt;0,'Orçamento-base'!C319,"")</f>
        <v>14.46</v>
      </c>
      <c r="D319" s="154" t="str">
        <f>IF('Orçamento-base'!G319&gt;0,'Orçamento-base'!G319,"")</f>
        <v>TUBO, PVC, SOLDÁVEL, DN 32mm, INSTALADO EM RAMAL OU SUB-RAMAL DE ÁGUA - FORNECIMENTO E INSTALAÇÃO. AF_06/2022</v>
      </c>
      <c r="E319" s="182">
        <f>IF('Orçamento-base'!H319&gt;0,'Orçamento-base'!H319,"")</f>
        <v>359.2</v>
      </c>
      <c r="F319" s="154" t="str">
        <f>IF('Orçamento-base'!I319&gt;0,'Orçamento-base'!I319,"")</f>
        <v>m</v>
      </c>
      <c r="G319" s="172"/>
      <c r="H319" s="154" t="str">
        <f t="shared" si="5"/>
        <v/>
      </c>
      <c r="I319" s="146"/>
      <c r="J319" s="146"/>
      <c r="K319" s="71"/>
    </row>
    <row r="320" spans="1:11" x14ac:dyDescent="0.25">
      <c r="A320" s="160">
        <f>IF('Orçamento-base'!A320&gt;0,'Orçamento-base'!A320,"")</f>
        <v>1</v>
      </c>
      <c r="B320" s="160">
        <f>'Orçamento-base'!B320</f>
        <v>309</v>
      </c>
      <c r="C320" s="160" t="str">
        <f>IF('Orçamento-base'!C320&gt;0,'Orçamento-base'!C320,"")</f>
        <v>14.47</v>
      </c>
      <c r="D320" s="154" t="str">
        <f>IF('Orçamento-base'!G320&gt;0,'Orçamento-base'!G320,"")</f>
        <v>TUBO, PVC, SOLDÁVEL, DN 25mm, INSTALADO EM RAMAL OU SUB-RAMAL DE ÁGUA - FORNECIMENTO E INSTALAÇÃO. AF_06/2022</v>
      </c>
      <c r="E320" s="182">
        <f>IF('Orçamento-base'!H320&gt;0,'Orçamento-base'!H320,"")</f>
        <v>224.00000000000006</v>
      </c>
      <c r="F320" s="154" t="str">
        <f>IF('Orçamento-base'!I320&gt;0,'Orçamento-base'!I320,"")</f>
        <v>m</v>
      </c>
      <c r="G320" s="172"/>
      <c r="H320" s="154" t="str">
        <f t="shared" si="5"/>
        <v/>
      </c>
      <c r="I320" s="146"/>
      <c r="J320" s="146"/>
      <c r="K320" s="71"/>
    </row>
    <row r="321" spans="1:11" x14ac:dyDescent="0.25">
      <c r="A321" s="160">
        <f>IF('Orçamento-base'!A321&gt;0,'Orçamento-base'!A321,"")</f>
        <v>1</v>
      </c>
      <c r="B321" s="160">
        <f>'Orçamento-base'!B321</f>
        <v>310</v>
      </c>
      <c r="C321" s="160" t="str">
        <f>IF('Orçamento-base'!C321&gt;0,'Orçamento-base'!C321,"")</f>
        <v>14.48</v>
      </c>
      <c r="D321" s="154" t="str">
        <f>IF('Orçamento-base'!G321&gt;0,'Orçamento-base'!G321,"")</f>
        <v>TORNEIRA DE BOIA PARA CAIXA D'ÁGUA, ROSCÁVEL, 1" - FORNECIMENTO E INSTALAÇÃO. AF_08/2021</v>
      </c>
      <c r="E321" s="182">
        <f>IF('Orçamento-base'!H321&gt;0,'Orçamento-base'!H321,"")</f>
        <v>2</v>
      </c>
      <c r="F321" s="154" t="str">
        <f>IF('Orçamento-base'!I321&gt;0,'Orçamento-base'!I321,"")</f>
        <v>un</v>
      </c>
      <c r="G321" s="172"/>
      <c r="H321" s="154" t="str">
        <f t="shared" si="5"/>
        <v/>
      </c>
      <c r="I321" s="146"/>
      <c r="J321" s="146"/>
      <c r="K321" s="71"/>
    </row>
    <row r="322" spans="1:11" x14ac:dyDescent="0.25">
      <c r="A322" s="160">
        <f>IF('Orçamento-base'!A322&gt;0,'Orçamento-base'!A322,"")</f>
        <v>1</v>
      </c>
      <c r="B322" s="160">
        <f>'Orçamento-base'!B322</f>
        <v>311</v>
      </c>
      <c r="C322" s="160" t="str">
        <f>IF('Orçamento-base'!C322&gt;0,'Orçamento-base'!C322,"")</f>
        <v>14.49</v>
      </c>
      <c r="D322" s="154" t="str">
        <f>IF('Orçamento-base'!G322&gt;0,'Orçamento-base'!G322,"")</f>
        <v>VALVULA /BOIA  FLUTUACAO</v>
      </c>
      <c r="E322" s="182">
        <f>IF('Orçamento-base'!H322&gt;0,'Orçamento-base'!H322,"")</f>
        <v>8</v>
      </c>
      <c r="F322" s="154" t="str">
        <f>IF('Orçamento-base'!I322&gt;0,'Orçamento-base'!I322,"")</f>
        <v>un</v>
      </c>
      <c r="G322" s="172"/>
      <c r="H322" s="154" t="str">
        <f t="shared" si="5"/>
        <v/>
      </c>
      <c r="I322" s="146"/>
      <c r="J322" s="146"/>
      <c r="K322" s="71"/>
    </row>
    <row r="323" spans="1:11" x14ac:dyDescent="0.25">
      <c r="A323" s="160">
        <f>IF('Orçamento-base'!A323&gt;0,'Orçamento-base'!A323,"")</f>
        <v>1</v>
      </c>
      <c r="B323" s="160">
        <f>'Orçamento-base'!B323</f>
        <v>312</v>
      </c>
      <c r="C323" s="160" t="str">
        <f>IF('Orçamento-base'!C323&gt;0,'Orçamento-base'!C323,"")</f>
        <v>14.50</v>
      </c>
      <c r="D323" s="154" t="str">
        <f>IF('Orçamento-base'!G323&gt;0,'Orçamento-base'!G323,"")</f>
        <v>ENGATE FLEXÍVEL EM INOX, 1/2  X 30CM - FORNECIMENTO E INSTALAÇÃO. AF_01/2020</v>
      </c>
      <c r="E323" s="182">
        <f>IF('Orçamento-base'!H323&gt;0,'Orçamento-base'!H323,"")</f>
        <v>80</v>
      </c>
      <c r="F323" s="154" t="str">
        <f>IF('Orçamento-base'!I323&gt;0,'Orçamento-base'!I323,"")</f>
        <v>un</v>
      </c>
      <c r="G323" s="172"/>
      <c r="H323" s="154" t="str">
        <f t="shared" si="5"/>
        <v/>
      </c>
      <c r="I323" s="146"/>
      <c r="J323" s="146"/>
      <c r="K323" s="71"/>
    </row>
    <row r="324" spans="1:11" x14ac:dyDescent="0.25">
      <c r="A324" s="160">
        <f>IF('Orçamento-base'!A324&gt;0,'Orçamento-base'!A324,"")</f>
        <v>1</v>
      </c>
      <c r="B324" s="160">
        <f>'Orçamento-base'!B324</f>
        <v>313</v>
      </c>
      <c r="C324" s="160" t="str">
        <f>IF('Orçamento-base'!C324&gt;0,'Orçamento-base'!C324,"")</f>
        <v>14.51</v>
      </c>
      <c r="D324" s="154" t="str">
        <f>IF('Orçamento-base'!G324&gt;0,'Orçamento-base'!G324,"")</f>
        <v>HIDRÔMETRO DN 25 (3/4" ), 5,0 M³/H FORNECIMENTO E INSTALAÇÃO. AF_11/2016</v>
      </c>
      <c r="E324" s="182">
        <f>IF('Orçamento-base'!H324&gt;0,'Orçamento-base'!H324,"")</f>
        <v>1</v>
      </c>
      <c r="F324" s="154" t="str">
        <f>IF('Orçamento-base'!I324&gt;0,'Orçamento-base'!I324,"")</f>
        <v>un</v>
      </c>
      <c r="G324" s="172"/>
      <c r="H324" s="154" t="str">
        <f t="shared" si="5"/>
        <v/>
      </c>
      <c r="I324" s="146"/>
      <c r="J324" s="146"/>
      <c r="K324" s="71"/>
    </row>
    <row r="325" spans="1:11" x14ac:dyDescent="0.25">
      <c r="A325" s="160">
        <f>IF('Orçamento-base'!A325&gt;0,'Orçamento-base'!A325,"")</f>
        <v>1</v>
      </c>
      <c r="B325" s="160">
        <f>'Orçamento-base'!B325</f>
        <v>314</v>
      </c>
      <c r="C325" s="160" t="str">
        <f>IF('Orçamento-base'!C325&gt;0,'Orçamento-base'!C325,"")</f>
        <v>14.52</v>
      </c>
      <c r="D325" s="154" t="str">
        <f>IF('Orçamento-base'!G325&gt;0,'Orçamento-base'!G325,"")</f>
        <v>RESERVATÓRIO EM FIBRA DE VIDRO 10.000 L</v>
      </c>
      <c r="E325" s="182">
        <f>IF('Orçamento-base'!H325&gt;0,'Orçamento-base'!H325,"")</f>
        <v>3</v>
      </c>
      <c r="F325" s="154" t="str">
        <f>IF('Orçamento-base'!I325&gt;0,'Orçamento-base'!I325,"")</f>
        <v>un</v>
      </c>
      <c r="G325" s="172"/>
      <c r="H325" s="154" t="str">
        <f t="shared" si="5"/>
        <v/>
      </c>
      <c r="I325" s="146"/>
      <c r="J325" s="146"/>
      <c r="K325" s="71"/>
    </row>
    <row r="326" spans="1:11" x14ac:dyDescent="0.25">
      <c r="A326" s="160">
        <f>IF('Orçamento-base'!A326&gt;0,'Orçamento-base'!A326,"")</f>
        <v>1</v>
      </c>
      <c r="B326" s="160">
        <f>'Orçamento-base'!B326</f>
        <v>315</v>
      </c>
      <c r="C326" s="160" t="str">
        <f>IF('Orçamento-base'!C326&gt;0,'Orçamento-base'!C326,"")</f>
        <v>14.53</v>
      </c>
      <c r="D326" s="154" t="str">
        <f>IF('Orçamento-base'!G326&gt;0,'Orçamento-base'!G326,"")</f>
        <v>RESERVATÓRIO EM FIBRA DE VIDRO 20.000 L</v>
      </c>
      <c r="E326" s="182">
        <f>IF('Orçamento-base'!H326&gt;0,'Orçamento-base'!H326,"")</f>
        <v>2</v>
      </c>
      <c r="F326" s="154" t="str">
        <f>IF('Orçamento-base'!I326&gt;0,'Orçamento-base'!I326,"")</f>
        <v>un</v>
      </c>
      <c r="G326" s="172"/>
      <c r="H326" s="154" t="str">
        <f t="shared" si="5"/>
        <v/>
      </c>
      <c r="I326" s="146"/>
      <c r="J326" s="146"/>
      <c r="K326" s="71"/>
    </row>
    <row r="327" spans="1:11" x14ac:dyDescent="0.25">
      <c r="A327" s="160">
        <f>IF('Orçamento-base'!A327&gt;0,'Orçamento-base'!A327,"")</f>
        <v>1</v>
      </c>
      <c r="B327" s="160">
        <f>'Orçamento-base'!B327</f>
        <v>316</v>
      </c>
      <c r="C327" s="160" t="str">
        <f>IF('Orçamento-base'!C327&gt;0,'Orçamento-base'!C327,"")</f>
        <v>14.54</v>
      </c>
      <c r="D327" s="154" t="str">
        <f>IF('Orçamento-base'!G327&gt;0,'Orçamento-base'!G327,"")</f>
        <v>BOMBA CENTRÍFUGA, TRIFÁSICA, 3 CV OU 2,96 HP, HM 34 A 40 M, Q 8,6 A 14,8 M3/H - FORNECIMENTO E INSTALAÇÃO. AF_12/2020</v>
      </c>
      <c r="E327" s="182">
        <f>IF('Orçamento-base'!H327&gt;0,'Orçamento-base'!H327,"")</f>
        <v>2</v>
      </c>
      <c r="F327" s="154" t="str">
        <f>IF('Orçamento-base'!I327&gt;0,'Orçamento-base'!I327,"")</f>
        <v>un</v>
      </c>
      <c r="G327" s="172"/>
      <c r="H327" s="154" t="str">
        <f t="shared" si="5"/>
        <v/>
      </c>
      <c r="I327" s="146"/>
      <c r="J327" s="146"/>
      <c r="K327" s="71"/>
    </row>
    <row r="328" spans="1:11" x14ac:dyDescent="0.25">
      <c r="A328" s="160">
        <f>IF('Orçamento-base'!A328&gt;0,'Orçamento-base'!A328,"")</f>
        <v>1</v>
      </c>
      <c r="B328" s="160">
        <f>'Orçamento-base'!B328</f>
        <v>317</v>
      </c>
      <c r="C328" s="160" t="str">
        <f>IF('Orçamento-base'!C328&gt;0,'Orçamento-base'!C328,"")</f>
        <v>15.1</v>
      </c>
      <c r="D328" s="154" t="str">
        <f>IF('Orçamento-base'!G328&gt;0,'Orçamento-base'!G328,"")</f>
        <v>LAVATÓRIO LOUÇA (DECA-LINHA VOGUE PLUS CONFORTO, REF L-510 OU SIMILAR) COM COLUNA SUSPENSA, (DECA, LINHA VOGUE PLUS CONFORTO, REF. C-510 OU SIMILAR), C/ SIFÃO CROMADO, VÁLVULA CROMADA, ENGATE CROMADO, EXCLUSIVE TORNEIRA</v>
      </c>
      <c r="E328" s="182">
        <f>IF('Orçamento-base'!H328&gt;0,'Orçamento-base'!H328,"")</f>
        <v>46</v>
      </c>
      <c r="F328" s="154" t="str">
        <f>IF('Orçamento-base'!I328&gt;0,'Orçamento-base'!I328,"")</f>
        <v>un</v>
      </c>
      <c r="G328" s="172"/>
      <c r="H328" s="154" t="str">
        <f t="shared" si="5"/>
        <v/>
      </c>
      <c r="I328" s="146"/>
      <c r="J328" s="146"/>
      <c r="K328" s="71"/>
    </row>
    <row r="329" spans="1:11" x14ac:dyDescent="0.25">
      <c r="A329" s="160">
        <f>IF('Orçamento-base'!A329&gt;0,'Orçamento-base'!A329,"")</f>
        <v>1</v>
      </c>
      <c r="B329" s="160">
        <f>'Orçamento-base'!B329</f>
        <v>318</v>
      </c>
      <c r="C329" s="160" t="str">
        <f>IF('Orçamento-base'!C329&gt;0,'Orçamento-base'!C329,"")</f>
        <v>15.2</v>
      </c>
      <c r="D329" s="154" t="str">
        <f>IF('Orçamento-base'!G329&gt;0,'Orçamento-base'!G329,"")</f>
        <v>TANQUE DE LOUÇA BRANCA SUSPENSO, 18L OU EQUIVALENTE - FORNECIMENTO E INSTALAÇÃO. AF_01/2020</v>
      </c>
      <c r="E329" s="182">
        <f>IF('Orçamento-base'!H329&gt;0,'Orçamento-base'!H329,"")</f>
        <v>7</v>
      </c>
      <c r="F329" s="154" t="str">
        <f>IF('Orçamento-base'!I329&gt;0,'Orçamento-base'!I329,"")</f>
        <v>un</v>
      </c>
      <c r="G329" s="172"/>
      <c r="H329" s="154" t="str">
        <f t="shared" si="5"/>
        <v/>
      </c>
      <c r="I329" s="146"/>
      <c r="J329" s="146"/>
      <c r="K329" s="71"/>
    </row>
    <row r="330" spans="1:11" x14ac:dyDescent="0.25">
      <c r="A330" s="160">
        <f>IF('Orçamento-base'!A330&gt;0,'Orçamento-base'!A330,"")</f>
        <v>1</v>
      </c>
      <c r="B330" s="160">
        <f>'Orçamento-base'!B330</f>
        <v>319</v>
      </c>
      <c r="C330" s="160" t="str">
        <f>IF('Orçamento-base'!C330&gt;0,'Orçamento-base'!C330,"")</f>
        <v>15.3</v>
      </c>
      <c r="D330" s="154" t="str">
        <f>IF('Orçamento-base'!G330&gt;0,'Orçamento-base'!G330,"")</f>
        <v>CONJUNTO VASO SANITÁRIO DE LOUÇA BRANCA COM CAIXA ACOPLADA E ASSENTO - FONECEMENTO E INSTALAÇÃO</v>
      </c>
      <c r="E330" s="182">
        <f>IF('Orçamento-base'!H330&gt;0,'Orçamento-base'!H330,"")</f>
        <v>13</v>
      </c>
      <c r="F330" s="154" t="str">
        <f>IF('Orçamento-base'!I330&gt;0,'Orçamento-base'!I330,"")</f>
        <v>un</v>
      </c>
      <c r="G330" s="172"/>
      <c r="H330" s="154" t="str">
        <f t="shared" ref="H330:H332" si="6">IFERROR(IF(E330*G330&lt;&gt;0,ROUND(ROUND(E330,4)*ROUND(G330,4),2),""),"")</f>
        <v/>
      </c>
      <c r="I330" s="146"/>
      <c r="J330" s="146"/>
      <c r="K330" s="71"/>
    </row>
    <row r="331" spans="1:11" x14ac:dyDescent="0.25">
      <c r="A331" s="160">
        <f>IF('Orçamento-base'!A331&gt;0,'Orçamento-base'!A331,"")</f>
        <v>1</v>
      </c>
      <c r="B331" s="160">
        <f>'Orçamento-base'!B331</f>
        <v>320</v>
      </c>
      <c r="C331" s="160" t="str">
        <f>IF('Orçamento-base'!C331&gt;0,'Orçamento-base'!C331,"")</f>
        <v>15.4</v>
      </c>
      <c r="D331" s="154" t="str">
        <f>IF('Orçamento-base'!G331&gt;0,'Orçamento-base'!G331,"")</f>
        <v>CONJUNTO VASO SANITÁRIO (PCD) DE LOUÇA BRANCA COM CAIXA ACOPLADA E ASSENTO - FONECEMENTO E INSTALAÇÃO</v>
      </c>
      <c r="E331" s="182">
        <f>IF('Orçamento-base'!H331&gt;0,'Orçamento-base'!H331,"")</f>
        <v>8</v>
      </c>
      <c r="F331" s="154" t="str">
        <f>IF('Orçamento-base'!I331&gt;0,'Orçamento-base'!I331,"")</f>
        <v>un</v>
      </c>
      <c r="G331" s="172"/>
      <c r="H331" s="154" t="str">
        <f t="shared" si="6"/>
        <v/>
      </c>
      <c r="I331" s="146"/>
      <c r="J331" s="146"/>
      <c r="K331" s="71"/>
    </row>
    <row r="332" spans="1:11" x14ac:dyDescent="0.25">
      <c r="A332" s="160">
        <f>IF('Orçamento-base'!A332&gt;0,'Orçamento-base'!A332,"")</f>
        <v>1</v>
      </c>
      <c r="B332" s="160">
        <f>'Orçamento-base'!B332</f>
        <v>321</v>
      </c>
      <c r="C332" s="160" t="str">
        <f>IF('Orçamento-base'!C332&gt;0,'Orçamento-base'!C332,"")</f>
        <v>15.5</v>
      </c>
      <c r="D332" s="154" t="str">
        <f>IF('Orçamento-base'!G332&gt;0,'Orçamento-base'!G332,"")</f>
        <v>SABONETEIRA PLASTICA TIPO DISPENSER PARA SABONETE LIQUIDO COM RESERVATORIO 800 A 1500 ML, INCLUSO FIXAÇÃO. AF_01/2020</v>
      </c>
      <c r="E332" s="182">
        <f>IF('Orçamento-base'!H332&gt;0,'Orçamento-base'!H332,"")</f>
        <v>46</v>
      </c>
      <c r="F332" s="154" t="str">
        <f>IF('Orçamento-base'!I332&gt;0,'Orçamento-base'!I332,"")</f>
        <v>un</v>
      </c>
      <c r="G332" s="172"/>
      <c r="H332" s="154" t="str">
        <f t="shared" si="6"/>
        <v/>
      </c>
      <c r="I332" s="146"/>
      <c r="J332" s="146"/>
      <c r="K332" s="71"/>
    </row>
    <row r="333" spans="1:11" x14ac:dyDescent="0.25">
      <c r="A333" s="160">
        <f>IF('Orçamento-base'!A333&gt;0,'Orçamento-base'!A333,"")</f>
        <v>1</v>
      </c>
      <c r="B333" s="160">
        <f>'Orçamento-base'!B333</f>
        <v>322</v>
      </c>
      <c r="C333" s="160" t="str">
        <f>IF('Orçamento-base'!C333&gt;0,'Orçamento-base'!C333,"")</f>
        <v>15.6</v>
      </c>
      <c r="D333" s="154" t="str">
        <f>IF('Orçamento-base'!G333&gt;0,'Orçamento-base'!G333,"")</f>
        <v>PORTA TOALHA INOX PARA PAPEL TOALHA EM ROLO</v>
      </c>
      <c r="E333" s="182">
        <f>IF('Orçamento-base'!H333&gt;0,'Orçamento-base'!H333,"")</f>
        <v>46</v>
      </c>
      <c r="F333" s="154" t="str">
        <f>IF('Orçamento-base'!I333&gt;0,'Orçamento-base'!I333,"")</f>
        <v>un</v>
      </c>
      <c r="G333" s="172"/>
      <c r="H333" s="154" t="str">
        <f t="shared" ref="H333:H396" si="7">IFERROR(IF(E333*G333&lt;&gt;0,ROUND(ROUND(E333,4)*ROUND(G333,4),2),""),"")</f>
        <v/>
      </c>
      <c r="I333" s="146"/>
      <c r="J333" s="146"/>
      <c r="K333" s="71"/>
    </row>
    <row r="334" spans="1:11" x14ac:dyDescent="0.25">
      <c r="A334" s="160">
        <f>IF('Orçamento-base'!A334&gt;0,'Orçamento-base'!A334,"")</f>
        <v>1</v>
      </c>
      <c r="B334" s="160">
        <f>'Orçamento-base'!B334</f>
        <v>323</v>
      </c>
      <c r="C334" s="160" t="str">
        <f>IF('Orçamento-base'!C334&gt;0,'Orçamento-base'!C334,"")</f>
        <v>15.7</v>
      </c>
      <c r="D334" s="154" t="str">
        <f>IF('Orçamento-base'!G334&gt;0,'Orçamento-base'!G334,"")</f>
        <v>TORNEIRA CROMADA 1/2 OU 3/4 PARA TANQUE, PADRÃO MÉDIO - FORNECIMENTO E INSTALAÇÃO. AF_01/2020</v>
      </c>
      <c r="E334" s="182">
        <f>IF('Orçamento-base'!H334&gt;0,'Orçamento-base'!H334,"")</f>
        <v>3</v>
      </c>
      <c r="F334" s="154" t="str">
        <f>IF('Orçamento-base'!I334&gt;0,'Orçamento-base'!I334,"")</f>
        <v>un</v>
      </c>
      <c r="G334" s="172"/>
      <c r="H334" s="154" t="str">
        <f t="shared" si="7"/>
        <v/>
      </c>
      <c r="I334" s="146"/>
      <c r="J334" s="146"/>
      <c r="K334" s="71"/>
    </row>
    <row r="335" spans="1:11" x14ac:dyDescent="0.25">
      <c r="A335" s="160">
        <f>IF('Orçamento-base'!A335&gt;0,'Orçamento-base'!A335,"")</f>
        <v>1</v>
      </c>
      <c r="B335" s="160">
        <f>'Orçamento-base'!B335</f>
        <v>324</v>
      </c>
      <c r="C335" s="160" t="str">
        <f>IF('Orçamento-base'!C335&gt;0,'Orçamento-base'!C335,"")</f>
        <v>15.8</v>
      </c>
      <c r="D335" s="154" t="str">
        <f>IF('Orçamento-base'!G335&gt;0,'Orçamento-base'!G335,"")</f>
        <v>TORNEIRA DE MESA COM FECHAMENTO AUTOMÁTICO, LINHA DECAMATIC ECO, REF.1173.C, DECA OU SIMILAR</v>
      </c>
      <c r="E335" s="182">
        <f>IF('Orçamento-base'!H335&gt;0,'Orçamento-base'!H335,"")</f>
        <v>37</v>
      </c>
      <c r="F335" s="154" t="str">
        <f>IF('Orçamento-base'!I335&gt;0,'Orçamento-base'!I335,"")</f>
        <v>un</v>
      </c>
      <c r="G335" s="172"/>
      <c r="H335" s="154" t="str">
        <f t="shared" si="7"/>
        <v/>
      </c>
      <c r="I335" s="146"/>
      <c r="J335" s="146"/>
      <c r="K335" s="71"/>
    </row>
    <row r="336" spans="1:11" x14ac:dyDescent="0.25">
      <c r="A336" s="160">
        <f>IF('Orçamento-base'!A336&gt;0,'Orçamento-base'!A336,"")</f>
        <v>1</v>
      </c>
      <c r="B336" s="160">
        <f>'Orçamento-base'!B336</f>
        <v>325</v>
      </c>
      <c r="C336" s="160" t="str">
        <f>IF('Orçamento-base'!C336&gt;0,'Orçamento-base'!C336,"")</f>
        <v>15.9</v>
      </c>
      <c r="D336" s="154" t="str">
        <f>IF('Orçamento-base'!G336&gt;0,'Orçamento-base'!G336,"")</f>
        <v>TORNEIRA ALAVANCA PARA PCD AUTOMATICA NBR9050</v>
      </c>
      <c r="E336" s="182">
        <f>IF('Orçamento-base'!H336&gt;0,'Orçamento-base'!H336,"")</f>
        <v>8</v>
      </c>
      <c r="F336" s="154" t="str">
        <f>IF('Orçamento-base'!I336&gt;0,'Orçamento-base'!I336,"")</f>
        <v>un</v>
      </c>
      <c r="G336" s="172"/>
      <c r="H336" s="154" t="str">
        <f t="shared" si="7"/>
        <v/>
      </c>
      <c r="I336" s="146"/>
      <c r="J336" s="146"/>
      <c r="K336" s="71"/>
    </row>
    <row r="337" spans="1:11" x14ac:dyDescent="0.25">
      <c r="A337" s="160">
        <f>IF('Orçamento-base'!A337&gt;0,'Orçamento-base'!A337,"")</f>
        <v>1</v>
      </c>
      <c r="B337" s="160">
        <f>'Orçamento-base'!B337</f>
        <v>326</v>
      </c>
      <c r="C337" s="160" t="str">
        <f>IF('Orçamento-base'!C337&gt;0,'Orçamento-base'!C337,"")</f>
        <v>15.10</v>
      </c>
      <c r="D337" s="154" t="str">
        <f>IF('Orçamento-base'!G337&gt;0,'Orçamento-base'!G337,"")</f>
        <v>TORNEIRA COM ALAVANCA (BANCADAS)</v>
      </c>
      <c r="E337" s="182">
        <f>IF('Orçamento-base'!H337&gt;0,'Orçamento-base'!H337,"")</f>
        <v>10</v>
      </c>
      <c r="F337" s="154" t="str">
        <f>IF('Orçamento-base'!I337&gt;0,'Orçamento-base'!I337,"")</f>
        <v>un</v>
      </c>
      <c r="G337" s="172"/>
      <c r="H337" s="154" t="str">
        <f t="shared" si="7"/>
        <v/>
      </c>
      <c r="I337" s="146"/>
      <c r="J337" s="146"/>
      <c r="K337" s="71"/>
    </row>
    <row r="338" spans="1:11" x14ac:dyDescent="0.25">
      <c r="A338" s="160">
        <f>IF('Orçamento-base'!A338&gt;0,'Orçamento-base'!A338,"")</f>
        <v>1</v>
      </c>
      <c r="B338" s="160">
        <f>'Orçamento-base'!B338</f>
        <v>327</v>
      </c>
      <c r="C338" s="160" t="str">
        <f>IF('Orçamento-base'!C338&gt;0,'Orçamento-base'!C338,"")</f>
        <v>15.11</v>
      </c>
      <c r="D338" s="154" t="str">
        <f>IF('Orçamento-base'!G338&gt;0,'Orçamento-base'!G338,"")</f>
        <v>DUCHA HIGIENICA (ALAVANCA) OGGI 2195 FABRIMAR</v>
      </c>
      <c r="E338" s="182">
        <f>IF('Orçamento-base'!H338&gt;0,'Orçamento-base'!H338,"")</f>
        <v>12</v>
      </c>
      <c r="F338" s="154" t="str">
        <f>IF('Orçamento-base'!I338&gt;0,'Orçamento-base'!I338,"")</f>
        <v>un</v>
      </c>
      <c r="G338" s="172"/>
      <c r="H338" s="154" t="str">
        <f t="shared" si="7"/>
        <v/>
      </c>
      <c r="I338" s="146"/>
      <c r="J338" s="146"/>
      <c r="K338" s="71"/>
    </row>
    <row r="339" spans="1:11" x14ac:dyDescent="0.25">
      <c r="A339" s="160">
        <f>IF('Orçamento-base'!A339&gt;0,'Orçamento-base'!A339,"")</f>
        <v>1</v>
      </c>
      <c r="B339" s="160">
        <f>'Orçamento-base'!B339</f>
        <v>328</v>
      </c>
      <c r="C339" s="160" t="str">
        <f>IF('Orçamento-base'!C339&gt;0,'Orçamento-base'!C339,"")</f>
        <v>15.12</v>
      </c>
      <c r="D339" s="154" t="str">
        <f>IF('Orçamento-base'!G339&gt;0,'Orçamento-base'!G339,"")</f>
        <v>CHUVEIRO ELÉTRICO COMUM CORPO PLÁSTICO, TIPO DUCHA COM REGISTRO ALAVANCA - FORNECIMENTO E INSTALAÇÃO. AF_01/2020</v>
      </c>
      <c r="E339" s="182">
        <f>IF('Orçamento-base'!H339&gt;0,'Orçamento-base'!H339,"")</f>
        <v>2</v>
      </c>
      <c r="F339" s="154" t="str">
        <f>IF('Orçamento-base'!I339&gt;0,'Orçamento-base'!I339,"")</f>
        <v>un</v>
      </c>
      <c r="G339" s="172"/>
      <c r="H339" s="154" t="str">
        <f t="shared" si="7"/>
        <v/>
      </c>
      <c r="I339" s="146"/>
      <c r="J339" s="146"/>
      <c r="K339" s="71"/>
    </row>
    <row r="340" spans="1:11" x14ac:dyDescent="0.25">
      <c r="A340" s="160">
        <f>IF('Orçamento-base'!A340&gt;0,'Orçamento-base'!A340,"")</f>
        <v>1</v>
      </c>
      <c r="B340" s="160">
        <f>'Orçamento-base'!B340</f>
        <v>329</v>
      </c>
      <c r="C340" s="160" t="str">
        <f>IF('Orçamento-base'!C340&gt;0,'Orçamento-base'!C340,"")</f>
        <v>15.13</v>
      </c>
      <c r="D340" s="154" t="str">
        <f>IF('Orçamento-base'!G340&gt;0,'Orçamento-base'!G340,"")</f>
        <v>CHUVEIRO ELETRICO (LORENZETTI OU SIMILAR)</v>
      </c>
      <c r="E340" s="182">
        <f>IF('Orçamento-base'!H340&gt;0,'Orçamento-base'!H340,"")</f>
        <v>6</v>
      </c>
      <c r="F340" s="154" t="str">
        <f>IF('Orçamento-base'!I340&gt;0,'Orçamento-base'!I340,"")</f>
        <v>un</v>
      </c>
      <c r="G340" s="172"/>
      <c r="H340" s="154" t="str">
        <f t="shared" si="7"/>
        <v/>
      </c>
      <c r="I340" s="146"/>
      <c r="J340" s="146"/>
      <c r="K340" s="71"/>
    </row>
    <row r="341" spans="1:11" x14ac:dyDescent="0.25">
      <c r="A341" s="160">
        <f>IF('Orçamento-base'!A341&gt;0,'Orçamento-base'!A341,"")</f>
        <v>1</v>
      </c>
      <c r="B341" s="160">
        <f>'Orçamento-base'!B341</f>
        <v>330</v>
      </c>
      <c r="C341" s="160" t="str">
        <f>IF('Orçamento-base'!C341&gt;0,'Orçamento-base'!C341,"")</f>
        <v>15.14</v>
      </c>
      <c r="D341" s="154" t="str">
        <f>IF('Orçamento-base'!G341&gt;0,'Orçamento-base'!G341,"")</f>
        <v>EXPURGO COM TAMPA EM AÇO INOXIDÁVEL ANSI 304, FUNIL D=32cm, PROF.=30cm, VÁLVULA HYDRA</v>
      </c>
      <c r="E341" s="182">
        <f>IF('Orçamento-base'!H341&gt;0,'Orçamento-base'!H341,"")</f>
        <v>2</v>
      </c>
      <c r="F341" s="154" t="str">
        <f>IF('Orçamento-base'!I341&gt;0,'Orçamento-base'!I341,"")</f>
        <v>un</v>
      </c>
      <c r="G341" s="172"/>
      <c r="H341" s="154" t="str">
        <f t="shared" si="7"/>
        <v/>
      </c>
      <c r="I341" s="146"/>
      <c r="J341" s="146"/>
      <c r="K341" s="71"/>
    </row>
    <row r="342" spans="1:11" x14ac:dyDescent="0.25">
      <c r="A342" s="160">
        <f>IF('Orçamento-base'!A342&gt;0,'Orçamento-base'!A342,"")</f>
        <v>1</v>
      </c>
      <c r="B342" s="160">
        <f>'Orçamento-base'!B342</f>
        <v>331</v>
      </c>
      <c r="C342" s="160" t="str">
        <f>IF('Orçamento-base'!C342&gt;0,'Orçamento-base'!C342,"")</f>
        <v>15.15</v>
      </c>
      <c r="D342" s="154" t="str">
        <f>IF('Orçamento-base'!G342&gt;0,'Orçamento-base'!G342,"")</f>
        <v>ESPELHO CRISTAL, ESPESSURA 4MM, COM PARAFUSOS DE FIXAÇÃO, SEM MOLDURA</v>
      </c>
      <c r="E342" s="182">
        <f>IF('Orçamento-base'!H342&gt;0,'Orçamento-base'!H342,"")</f>
        <v>16.579999999999998</v>
      </c>
      <c r="F342" s="154" t="str">
        <f>IF('Orçamento-base'!I342&gt;0,'Orçamento-base'!I342,"")</f>
        <v>m2</v>
      </c>
      <c r="G342" s="172"/>
      <c r="H342" s="154" t="str">
        <f t="shared" si="7"/>
        <v/>
      </c>
      <c r="I342" s="146"/>
      <c r="J342" s="146"/>
      <c r="K342" s="71"/>
    </row>
    <row r="343" spans="1:11" x14ac:dyDescent="0.25">
      <c r="A343" s="160">
        <f>IF('Orçamento-base'!A343&gt;0,'Orçamento-base'!A343,"")</f>
        <v>1</v>
      </c>
      <c r="B343" s="160">
        <f>'Orçamento-base'!B343</f>
        <v>332</v>
      </c>
      <c r="C343" s="160" t="str">
        <f>IF('Orçamento-base'!C343&gt;0,'Orçamento-base'!C343,"")</f>
        <v>15.16</v>
      </c>
      <c r="D343" s="154" t="str">
        <f>IF('Orçamento-base'!G343&gt;0,'Orçamento-base'!G343,"")</f>
        <v>PORTA-PAPEL HIGIÊNICO, LINHA DOMUS, REF. 102 C40, DA MEBER OU SIMILAR</v>
      </c>
      <c r="E343" s="182">
        <f>IF('Orçamento-base'!H343&gt;0,'Orçamento-base'!H343,"")</f>
        <v>21</v>
      </c>
      <c r="F343" s="154" t="str">
        <f>IF('Orçamento-base'!I343&gt;0,'Orçamento-base'!I343,"")</f>
        <v>un</v>
      </c>
      <c r="G343" s="172"/>
      <c r="H343" s="154" t="str">
        <f t="shared" si="7"/>
        <v/>
      </c>
      <c r="I343" s="146"/>
      <c r="J343" s="146"/>
      <c r="K343" s="71"/>
    </row>
    <row r="344" spans="1:11" x14ac:dyDescent="0.25">
      <c r="A344" s="160">
        <f>IF('Orçamento-base'!A344&gt;0,'Orçamento-base'!A344,"")</f>
        <v>1</v>
      </c>
      <c r="B344" s="160">
        <f>'Orçamento-base'!B344</f>
        <v>333</v>
      </c>
      <c r="C344" s="160" t="str">
        <f>IF('Orçamento-base'!C344&gt;0,'Orçamento-base'!C344,"")</f>
        <v>15.17</v>
      </c>
      <c r="D344" s="154" t="str">
        <f>IF('Orçamento-base'!G344&gt;0,'Orçamento-base'!G344,"")</f>
        <v>CORTINA DIVISÓRIA DE LEITO EM PVC (VINIL), LARGURA DE 1,80M, COM TRILHOS E ACESSÓRIOS, DA BR GOODS OU SIMILAR - FORNECIMENTO</v>
      </c>
      <c r="E344" s="182">
        <f>IF('Orçamento-base'!H344&gt;0,'Orçamento-base'!H344,"")</f>
        <v>14</v>
      </c>
      <c r="F344" s="154" t="str">
        <f>IF('Orçamento-base'!I344&gt;0,'Orçamento-base'!I344,"")</f>
        <v>m</v>
      </c>
      <c r="G344" s="172"/>
      <c r="H344" s="154" t="str">
        <f t="shared" si="7"/>
        <v/>
      </c>
      <c r="I344" s="146"/>
      <c r="J344" s="146"/>
      <c r="K344" s="71"/>
    </row>
    <row r="345" spans="1:11" x14ac:dyDescent="0.25">
      <c r="A345" s="160">
        <f>IF('Orçamento-base'!A345&gt;0,'Orçamento-base'!A345,"")</f>
        <v>1</v>
      </c>
      <c r="B345" s="160">
        <f>'Orçamento-base'!B345</f>
        <v>334</v>
      </c>
      <c r="C345" s="160" t="str">
        <f>IF('Orçamento-base'!C345&gt;0,'Orçamento-base'!C345,"")</f>
        <v>15.18</v>
      </c>
      <c r="D345" s="154" t="str">
        <f>IF('Orçamento-base'!G345&gt;0,'Orçamento-base'!G345,"")</f>
        <v>PERSIANA TIPO ROLO, BLECAUTE, BLOQUEIO 95UV% TELA SOLAR</v>
      </c>
      <c r="E345" s="182">
        <f>IF('Orçamento-base'!H345&gt;0,'Orçamento-base'!H345,"")</f>
        <v>1</v>
      </c>
      <c r="F345" s="154" t="str">
        <f>IF('Orçamento-base'!I345&gt;0,'Orçamento-base'!I345,"")</f>
        <v>m2</v>
      </c>
      <c r="G345" s="172"/>
      <c r="H345" s="154" t="str">
        <f t="shared" si="7"/>
        <v/>
      </c>
      <c r="I345" s="146"/>
      <c r="J345" s="146"/>
      <c r="K345" s="71"/>
    </row>
    <row r="346" spans="1:11" x14ac:dyDescent="0.25">
      <c r="A346" s="160">
        <f>IF('Orçamento-base'!A346&gt;0,'Orçamento-base'!A346,"")</f>
        <v>1</v>
      </c>
      <c r="B346" s="160">
        <f>'Orçamento-base'!B346</f>
        <v>335</v>
      </c>
      <c r="C346" s="160" t="str">
        <f>IF('Orçamento-base'!C346&gt;0,'Orçamento-base'!C346,"")</f>
        <v>15.19</v>
      </c>
      <c r="D346" s="154" t="str">
        <f>IF('Orçamento-base'!G346&gt;0,'Orçamento-base'!G346,"")</f>
        <v>PIA DE COZINHA COM BANCADA EM AÇO INOX, DIM 1,40X0,60, COM 01 CUBA, SIFÃO CROMADO, VÁLVULA CROMADA, CONCRETADA E ASSENTADA.</v>
      </c>
      <c r="E346" s="182">
        <f>IF('Orçamento-base'!H346&gt;0,'Orçamento-base'!H346,"")</f>
        <v>8</v>
      </c>
      <c r="F346" s="154" t="str">
        <f>IF('Orçamento-base'!I346&gt;0,'Orçamento-base'!I346,"")</f>
        <v>un</v>
      </c>
      <c r="G346" s="172"/>
      <c r="H346" s="154" t="str">
        <f t="shared" si="7"/>
        <v/>
      </c>
      <c r="I346" s="146"/>
      <c r="J346" s="146"/>
      <c r="K346" s="71"/>
    </row>
    <row r="347" spans="1:11" x14ac:dyDescent="0.25">
      <c r="A347" s="160">
        <f>IF('Orçamento-base'!A347&gt;0,'Orçamento-base'!A347,"")</f>
        <v>1</v>
      </c>
      <c r="B347" s="160">
        <f>'Orçamento-base'!B347</f>
        <v>336</v>
      </c>
      <c r="C347" s="160" t="str">
        <f>IF('Orçamento-base'!C347&gt;0,'Orçamento-base'!C347,"")</f>
        <v>15.21</v>
      </c>
      <c r="D347" s="154" t="str">
        <f>IF('Orçamento-base'!G347&gt;0,'Orçamento-base'!G347,"")</f>
        <v>PIA DE COZINHA COM BANCADA EM AÇO INOX, DIM 1,10X0,60M COM 01 CUBA, VÁLVULA CROMADA, SIFÃO CROMADO, CONCRETADA E ASSENTADA. REV.04</v>
      </c>
      <c r="E347" s="182">
        <f>IF('Orçamento-base'!H347&gt;0,'Orçamento-base'!H347,"")</f>
        <v>2</v>
      </c>
      <c r="F347" s="154" t="str">
        <f>IF('Orçamento-base'!I347&gt;0,'Orçamento-base'!I347,"")</f>
        <v>un</v>
      </c>
      <c r="G347" s="172"/>
      <c r="H347" s="154" t="str">
        <f t="shared" si="7"/>
        <v/>
      </c>
      <c r="I347" s="146"/>
      <c r="J347" s="146"/>
      <c r="K347" s="71"/>
    </row>
    <row r="348" spans="1:11" x14ac:dyDescent="0.25">
      <c r="A348" s="160">
        <f>IF('Orçamento-base'!A348&gt;0,'Orçamento-base'!A348,"")</f>
        <v>1</v>
      </c>
      <c r="B348" s="160">
        <f>'Orçamento-base'!B348</f>
        <v>337</v>
      </c>
      <c r="C348" s="160" t="str">
        <f>IF('Orçamento-base'!C348&gt;0,'Orçamento-base'!C348,"")</f>
        <v>15.22</v>
      </c>
      <c r="D348" s="154" t="str">
        <f>IF('Orçamento-base'!G348&gt;0,'Orçamento-base'!G348,"")</f>
        <v>PIA EM AÇO INOX AISI 304, ESPESSURA 0,8MM, ACABAMENTO ESCOVADO, MEDINDO (70X60CM). MARCA PALMETAL OU SIMILAR.</v>
      </c>
      <c r="E348" s="182">
        <f>IF('Orçamento-base'!H348&gt;0,'Orçamento-base'!H348,"")</f>
        <v>4</v>
      </c>
      <c r="F348" s="154" t="str">
        <f>IF('Orçamento-base'!I348&gt;0,'Orçamento-base'!I348,"")</f>
        <v>un</v>
      </c>
      <c r="G348" s="172"/>
      <c r="H348" s="154" t="str">
        <f t="shared" si="7"/>
        <v/>
      </c>
      <c r="I348" s="146"/>
      <c r="J348" s="146"/>
      <c r="K348" s="71"/>
    </row>
    <row r="349" spans="1:11" x14ac:dyDescent="0.25">
      <c r="A349" s="160">
        <f>IF('Orçamento-base'!A349&gt;0,'Orçamento-base'!A349,"")</f>
        <v>1</v>
      </c>
      <c r="B349" s="160">
        <f>'Orçamento-base'!B349</f>
        <v>338</v>
      </c>
      <c r="C349" s="160" t="str">
        <f>IF('Orçamento-base'!C349&gt;0,'Orçamento-base'!C349,"")</f>
        <v>15.23</v>
      </c>
      <c r="D349" s="154" t="str">
        <f>IF('Orçamento-base'!G349&gt;0,'Orçamento-base'!G349,"")</f>
        <v>TAMPO/BANCADA EM GRANITO BRANCO SIENA, E=2CM</v>
      </c>
      <c r="E349" s="182">
        <f>IF('Orçamento-base'!H349&gt;0,'Orçamento-base'!H349,"")</f>
        <v>1.75</v>
      </c>
      <c r="F349" s="154" t="str">
        <f>IF('Orçamento-base'!I349&gt;0,'Orçamento-base'!I349,"")</f>
        <v>m2</v>
      </c>
      <c r="G349" s="172"/>
      <c r="H349" s="154" t="str">
        <f t="shared" si="7"/>
        <v/>
      </c>
      <c r="I349" s="146"/>
      <c r="J349" s="146"/>
      <c r="K349" s="71"/>
    </row>
    <row r="350" spans="1:11" x14ac:dyDescent="0.25">
      <c r="A350" s="160">
        <f>IF('Orçamento-base'!A350&gt;0,'Orçamento-base'!A350,"")</f>
        <v>1</v>
      </c>
      <c r="B350" s="160">
        <f>'Orçamento-base'!B350</f>
        <v>339</v>
      </c>
      <c r="C350" s="160" t="str">
        <f>IF('Orçamento-base'!C350&gt;0,'Orçamento-base'!C350,"")</f>
        <v>15.24</v>
      </c>
      <c r="D350" s="154" t="str">
        <f>IF('Orçamento-base'!G350&gt;0,'Orçamento-base'!G350,"")</f>
        <v>CABIDE/GANCHO DE BANHEIRO SIMPLES EM METAL CROMADO</v>
      </c>
      <c r="E350" s="182">
        <f>IF('Orçamento-base'!H350&gt;0,'Orçamento-base'!H350,"")</f>
        <v>21</v>
      </c>
      <c r="F350" s="154" t="str">
        <f>IF('Orçamento-base'!I350&gt;0,'Orçamento-base'!I350,"")</f>
        <v>un</v>
      </c>
      <c r="G350" s="172"/>
      <c r="H350" s="154" t="str">
        <f t="shared" si="7"/>
        <v/>
      </c>
      <c r="I350" s="146"/>
      <c r="J350" s="146"/>
      <c r="K350" s="71"/>
    </row>
    <row r="351" spans="1:11" x14ac:dyDescent="0.25">
      <c r="A351" s="160">
        <f>IF('Orçamento-base'!A351&gt;0,'Orçamento-base'!A351,"")</f>
        <v>1</v>
      </c>
      <c r="B351" s="160">
        <f>'Orçamento-base'!B351</f>
        <v>340</v>
      </c>
      <c r="C351" s="160" t="str">
        <f>IF('Orçamento-base'!C351&gt;0,'Orçamento-base'!C351,"")</f>
        <v>15.25</v>
      </c>
      <c r="D351" s="154" t="str">
        <f>IF('Orçamento-base'!G351&gt;0,'Orçamento-base'!G351,"")</f>
        <v>BANCO RETRÁTIL (P/ BANHEIRO PCD)</v>
      </c>
      <c r="E351" s="182">
        <f>IF('Orçamento-base'!H351&gt;0,'Orçamento-base'!H351,"")</f>
        <v>5</v>
      </c>
      <c r="F351" s="154" t="str">
        <f>IF('Orçamento-base'!I351&gt;0,'Orçamento-base'!I351,"")</f>
        <v>un</v>
      </c>
      <c r="G351" s="172"/>
      <c r="H351" s="154" t="str">
        <f t="shared" si="7"/>
        <v/>
      </c>
      <c r="I351" s="146"/>
      <c r="J351" s="146"/>
      <c r="K351" s="71"/>
    </row>
    <row r="352" spans="1:11" x14ac:dyDescent="0.25">
      <c r="A352" s="160">
        <f>IF('Orçamento-base'!A352&gt;0,'Orçamento-base'!A352,"")</f>
        <v>1</v>
      </c>
      <c r="B352" s="160">
        <f>'Orçamento-base'!B352</f>
        <v>341</v>
      </c>
      <c r="C352" s="160" t="str">
        <f>IF('Orçamento-base'!C352&gt;0,'Orçamento-base'!C352,"")</f>
        <v>15.26</v>
      </c>
      <c r="D352" s="154" t="str">
        <f>IF('Orçamento-base'!G352&gt;0,'Orçamento-base'!G352,"")</f>
        <v>BARRA DE APOIO, RETA, FIXA, EM AÇO INOX, L=40CM, D=1 1/4", JACKWAL OU SIMILAR</v>
      </c>
      <c r="E352" s="182">
        <f>IF('Orçamento-base'!H352&gt;0,'Orçamento-base'!H352,"")</f>
        <v>6</v>
      </c>
      <c r="F352" s="154" t="str">
        <f>IF('Orçamento-base'!I352&gt;0,'Orçamento-base'!I352,"")</f>
        <v>un</v>
      </c>
      <c r="G352" s="172"/>
      <c r="H352" s="154" t="str">
        <f t="shared" si="7"/>
        <v/>
      </c>
      <c r="I352" s="146"/>
      <c r="J352" s="146"/>
      <c r="K352" s="71"/>
    </row>
    <row r="353" spans="1:11" x14ac:dyDescent="0.25">
      <c r="A353" s="160">
        <f>IF('Orçamento-base'!A353&gt;0,'Orçamento-base'!A353,"")</f>
        <v>1</v>
      </c>
      <c r="B353" s="160">
        <f>'Orçamento-base'!B353</f>
        <v>342</v>
      </c>
      <c r="C353" s="160" t="str">
        <f>IF('Orçamento-base'!C353&gt;0,'Orçamento-base'!C353,"")</f>
        <v>15.28</v>
      </c>
      <c r="D353" s="154" t="str">
        <f>IF('Orçamento-base'!G353&gt;0,'Orçamento-base'!G353,"")</f>
        <v>BARRA DE APOIO LATERAL ARTICULADA, COM TRAVA, EM ACO INOX POLIDO, FIXADA NA PAREDE - FORNECIMENTO E INSTALAÇÃO. AF_01/2020</v>
      </c>
      <c r="E353" s="182">
        <f>IF('Orçamento-base'!H353&gt;0,'Orçamento-base'!H353,"")</f>
        <v>5</v>
      </c>
      <c r="F353" s="154" t="str">
        <f>IF('Orçamento-base'!I353&gt;0,'Orçamento-base'!I353,"")</f>
        <v>un</v>
      </c>
      <c r="G353" s="172"/>
      <c r="H353" s="154" t="str">
        <f t="shared" si="7"/>
        <v/>
      </c>
      <c r="I353" s="146"/>
      <c r="J353" s="146"/>
      <c r="K353" s="71"/>
    </row>
    <row r="354" spans="1:11" x14ac:dyDescent="0.25">
      <c r="A354" s="160">
        <f>IF('Orçamento-base'!A354&gt;0,'Orçamento-base'!A354,"")</f>
        <v>1</v>
      </c>
      <c r="B354" s="160">
        <f>'Orçamento-base'!B354</f>
        <v>343</v>
      </c>
      <c r="C354" s="160" t="str">
        <f>IF('Orçamento-base'!C354&gt;0,'Orçamento-base'!C354,"")</f>
        <v>15.29</v>
      </c>
      <c r="D354" s="154" t="str">
        <f>IF('Orçamento-base'!G354&gt;0,'Orçamento-base'!G354,"")</f>
        <v>BARRA DE APOIO RETA, EM ACO INOX POLIDO, COMPRIMENTO 70 CM,  FIXADA NA PAREDE - FORNECIMENTO E INSTALAÇÃO. AF_01/2020</v>
      </c>
      <c r="E354" s="182">
        <f>IF('Orçamento-base'!H354&gt;0,'Orçamento-base'!H354,"")</f>
        <v>10</v>
      </c>
      <c r="F354" s="154" t="str">
        <f>IF('Orçamento-base'!I354&gt;0,'Orçamento-base'!I354,"")</f>
        <v>un</v>
      </c>
      <c r="G354" s="172"/>
      <c r="H354" s="154" t="str">
        <f t="shared" si="7"/>
        <v/>
      </c>
      <c r="I354" s="146"/>
      <c r="J354" s="146"/>
      <c r="K354" s="71"/>
    </row>
    <row r="355" spans="1:11" x14ac:dyDescent="0.25">
      <c r="A355" s="160">
        <f>IF('Orçamento-base'!A355&gt;0,'Orçamento-base'!A355,"")</f>
        <v>1</v>
      </c>
      <c r="B355" s="160">
        <f>'Orçamento-base'!B355</f>
        <v>344</v>
      </c>
      <c r="C355" s="160" t="str">
        <f>IF('Orçamento-base'!C355&gt;0,'Orçamento-base'!C355,"")</f>
        <v>15.30</v>
      </c>
      <c r="D355" s="154" t="str">
        <f>IF('Orçamento-base'!G355&gt;0,'Orçamento-base'!G355,"")</f>
        <v>BARRA DE APOIO RETA, EM ACO INOX POLIDO, COMPRIMENTO 80 CM,  FIXADA NA PAREDE - FORNECIMENTO E INSTALAÇÃO. AF_01/2020</v>
      </c>
      <c r="E355" s="182">
        <f>IF('Orçamento-base'!H355&gt;0,'Orçamento-base'!H355,"")</f>
        <v>12</v>
      </c>
      <c r="F355" s="154" t="str">
        <f>IF('Orçamento-base'!I355&gt;0,'Orçamento-base'!I355,"")</f>
        <v>un</v>
      </c>
      <c r="G355" s="172"/>
      <c r="H355" s="154" t="str">
        <f t="shared" si="7"/>
        <v/>
      </c>
      <c r="I355" s="146"/>
      <c r="J355" s="146"/>
      <c r="K355" s="71"/>
    </row>
    <row r="356" spans="1:11" x14ac:dyDescent="0.25">
      <c r="A356" s="160">
        <f>IF('Orçamento-base'!A356&gt;0,'Orçamento-base'!A356,"")</f>
        <v>1</v>
      </c>
      <c r="B356" s="160">
        <f>'Orçamento-base'!B356</f>
        <v>345</v>
      </c>
      <c r="C356" s="160" t="str">
        <f>IF('Orçamento-base'!C356&gt;0,'Orçamento-base'!C356,"")</f>
        <v>16.1</v>
      </c>
      <c r="D356" s="154" t="str">
        <f>IF('Orçamento-base'!G356&gt;0,'Orçamento-base'!G356,"")</f>
        <v>ELETRODUTO PEAD, DIAM. 6", MARCA REF. KANAFLEX OU EQUIVALENTE</v>
      </c>
      <c r="E356" s="182">
        <f>IF('Orçamento-base'!H356&gt;0,'Orçamento-base'!H356,"")</f>
        <v>180</v>
      </c>
      <c r="F356" s="154" t="str">
        <f>IF('Orçamento-base'!I356&gt;0,'Orçamento-base'!I356,"")</f>
        <v>m</v>
      </c>
      <c r="G356" s="172"/>
      <c r="H356" s="154" t="str">
        <f t="shared" si="7"/>
        <v/>
      </c>
      <c r="I356" s="146"/>
      <c r="J356" s="146"/>
      <c r="K356" s="71"/>
    </row>
    <row r="357" spans="1:11" x14ac:dyDescent="0.25">
      <c r="A357" s="160">
        <f>IF('Orçamento-base'!A357&gt;0,'Orçamento-base'!A357,"")</f>
        <v>1</v>
      </c>
      <c r="B357" s="160">
        <f>'Orçamento-base'!B357</f>
        <v>346</v>
      </c>
      <c r="C357" s="160" t="str">
        <f>IF('Orçamento-base'!C357&gt;0,'Orçamento-base'!C357,"")</f>
        <v>16.2</v>
      </c>
      <c r="D357" s="154" t="str">
        <f>IF('Orçamento-base'!G357&gt;0,'Orçamento-base'!G357,"")</f>
        <v>ELETRODUTO FLEXÍVEL CORRUGADO, PEAD, DN 70 (2 1/2"), PARA CIRCUITOS TERMINAIS, INSTALADO EM PAREDE AF_12/2021</v>
      </c>
      <c r="E357" s="182">
        <f>IF('Orçamento-base'!H357&gt;0,'Orçamento-base'!H357,"")</f>
        <v>17.5</v>
      </c>
      <c r="F357" s="154" t="str">
        <f>IF('Orçamento-base'!I357&gt;0,'Orçamento-base'!I357,"")</f>
        <v>m</v>
      </c>
      <c r="G357" s="172"/>
      <c r="H357" s="154" t="str">
        <f t="shared" si="7"/>
        <v/>
      </c>
      <c r="I357" s="146"/>
      <c r="J357" s="146"/>
      <c r="K357" s="71"/>
    </row>
    <row r="358" spans="1:11" x14ac:dyDescent="0.25">
      <c r="A358" s="160">
        <f>IF('Orçamento-base'!A358&gt;0,'Orçamento-base'!A358,"")</f>
        <v>1</v>
      </c>
      <c r="B358" s="160">
        <f>'Orçamento-base'!B358</f>
        <v>347</v>
      </c>
      <c r="C358" s="160" t="str">
        <f>IF('Orçamento-base'!C358&gt;0,'Orçamento-base'!C358,"")</f>
        <v>16.3</v>
      </c>
      <c r="D358" s="154" t="str">
        <f>IF('Orçamento-base'!G358&gt;0,'Orçamento-base'!G358,"")</f>
        <v>ELETRODUTO FLEXÍVEL CORRUGADO, PEAD, DN 63 (2"), PARA CIRCUITOS TERMINAIS, INSTALADO EM PAREDE AF_12/2021</v>
      </c>
      <c r="E358" s="182">
        <f>IF('Orçamento-base'!H358&gt;0,'Orçamento-base'!H358,"")</f>
        <v>37.4</v>
      </c>
      <c r="F358" s="154" t="str">
        <f>IF('Orçamento-base'!I358&gt;0,'Orçamento-base'!I358,"")</f>
        <v>m</v>
      </c>
      <c r="G358" s="172"/>
      <c r="H358" s="154" t="str">
        <f t="shared" si="7"/>
        <v/>
      </c>
      <c r="I358" s="146"/>
      <c r="J358" s="146"/>
      <c r="K358" s="71"/>
    </row>
    <row r="359" spans="1:11" x14ac:dyDescent="0.25">
      <c r="A359" s="160">
        <f>IF('Orçamento-base'!A359&gt;0,'Orçamento-base'!A359,"")</f>
        <v>1</v>
      </c>
      <c r="B359" s="160">
        <f>'Orçamento-base'!B359</f>
        <v>348</v>
      </c>
      <c r="C359" s="160" t="str">
        <f>IF('Orçamento-base'!C359&gt;0,'Orçamento-base'!C359,"")</f>
        <v>16.4</v>
      </c>
      <c r="D359" s="154" t="str">
        <f>IF('Orçamento-base'!G359&gt;0,'Orçamento-base'!G359,"")</f>
        <v>ELETRODUTO FLEXÍVEL CORRUGADO, PEAD, DN 40 MM (1 1/4"), PARA CIRCUITOS TERMINAIS, INSTALADO EM PAREDE - FORNECIMENTO E INSTALAÇÃO. AF_12/2015</v>
      </c>
      <c r="E359" s="182">
        <f>IF('Orçamento-base'!H359&gt;0,'Orçamento-base'!H359,"")</f>
        <v>9.8999999999999986</v>
      </c>
      <c r="F359" s="154" t="str">
        <f>IF('Orçamento-base'!I359&gt;0,'Orçamento-base'!I359,"")</f>
        <v>m</v>
      </c>
      <c r="G359" s="172"/>
      <c r="H359" s="154" t="str">
        <f t="shared" si="7"/>
        <v/>
      </c>
      <c r="I359" s="146"/>
      <c r="J359" s="146"/>
      <c r="K359" s="71"/>
    </row>
    <row r="360" spans="1:11" x14ac:dyDescent="0.25">
      <c r="A360" s="160">
        <f>IF('Orçamento-base'!A360&gt;0,'Orçamento-base'!A360,"")</f>
        <v>1</v>
      </c>
      <c r="B360" s="160">
        <f>'Orçamento-base'!B360</f>
        <v>349</v>
      </c>
      <c r="C360" s="160" t="str">
        <f>IF('Orçamento-base'!C360&gt;0,'Orçamento-base'!C360,"")</f>
        <v>16.5</v>
      </c>
      <c r="D360" s="154" t="str">
        <f>IF('Orçamento-base'!G360&gt;0,'Orçamento-base'!G360,"")</f>
        <v>ELETRODUTO FLEXÍVEL CORRUGADO REFORÇADO, PVC, DN 32 MM (1"), PARA CIRCUITOS TERMINAIS, INSTALADO EM PAREDE - FORNECIMENTO E INSTALAÇÃO. AF_12/2015</v>
      </c>
      <c r="E360" s="182">
        <f>IF('Orçamento-base'!H360&gt;0,'Orçamento-base'!H360,"")</f>
        <v>41.36</v>
      </c>
      <c r="F360" s="154" t="str">
        <f>IF('Orçamento-base'!I360&gt;0,'Orçamento-base'!I360,"")</f>
        <v>m</v>
      </c>
      <c r="G360" s="172"/>
      <c r="H360" s="154" t="str">
        <f t="shared" si="7"/>
        <v/>
      </c>
      <c r="I360" s="146"/>
      <c r="J360" s="146"/>
      <c r="K360" s="71"/>
    </row>
    <row r="361" spans="1:11" x14ac:dyDescent="0.25">
      <c r="A361" s="160">
        <f>IF('Orçamento-base'!A361&gt;0,'Orçamento-base'!A361,"")</f>
        <v>1</v>
      </c>
      <c r="B361" s="160">
        <f>'Orçamento-base'!B361</f>
        <v>350</v>
      </c>
      <c r="C361" s="160" t="str">
        <f>IF('Orçamento-base'!C361&gt;0,'Orçamento-base'!C361,"")</f>
        <v>16.6</v>
      </c>
      <c r="D361" s="154" t="str">
        <f>IF('Orçamento-base'!G361&gt;0,'Orçamento-base'!G361,"")</f>
        <v>ELETRODUTO FLEXÍVEL CORRUGADO, PEAD, DN 100 (4"), PARA CIRCUITOS TERMINAIS, INSTALADO EM PAREDE - FORNECIMENTO E INSTALAÇÃO. AF_12/2021</v>
      </c>
      <c r="E361" s="182">
        <f>IF('Orçamento-base'!H361&gt;0,'Orçamento-base'!H361,"")</f>
        <v>79.7</v>
      </c>
      <c r="F361" s="154" t="str">
        <f>IF('Orçamento-base'!I361&gt;0,'Orçamento-base'!I361,"")</f>
        <v>m</v>
      </c>
      <c r="G361" s="172"/>
      <c r="H361" s="154" t="str">
        <f t="shared" si="7"/>
        <v/>
      </c>
      <c r="I361" s="146"/>
      <c r="J361" s="146"/>
      <c r="K361" s="71"/>
    </row>
    <row r="362" spans="1:11" x14ac:dyDescent="0.25">
      <c r="A362" s="160">
        <f>IF('Orçamento-base'!A362&gt;0,'Orçamento-base'!A362,"")</f>
        <v>1</v>
      </c>
      <c r="B362" s="160">
        <f>'Orçamento-base'!B362</f>
        <v>351</v>
      </c>
      <c r="C362" s="160" t="str">
        <f>IF('Orçamento-base'!C362&gt;0,'Orçamento-base'!C362,"")</f>
        <v>16.7</v>
      </c>
      <c r="D362" s="154" t="str">
        <f>IF('Orçamento-base'!G362&gt;0,'Orçamento-base'!G362,"")</f>
        <v>ELETRODUTO FLEXÍVEL CORRUGADO REFORÇADO, PVC, DN 25 MM (3/4"), PARA CIRCUITOS TERMINAIS, INSTALADO EM PAREDE - FORNECIMENTO E INSTALAÇÃO. AF_12/2015</v>
      </c>
      <c r="E362" s="182">
        <f>IF('Orçamento-base'!H362&gt;0,'Orçamento-base'!H362,"")</f>
        <v>1008.9300000000001</v>
      </c>
      <c r="F362" s="154" t="str">
        <f>IF('Orçamento-base'!I362&gt;0,'Orçamento-base'!I362,"")</f>
        <v>m</v>
      </c>
      <c r="G362" s="172"/>
      <c r="H362" s="154" t="str">
        <f t="shared" si="7"/>
        <v/>
      </c>
      <c r="I362" s="146"/>
      <c r="J362" s="146"/>
      <c r="K362" s="71"/>
    </row>
    <row r="363" spans="1:11" x14ac:dyDescent="0.25">
      <c r="A363" s="160">
        <f>IF('Orçamento-base'!A363&gt;0,'Orçamento-base'!A363,"")</f>
        <v>1</v>
      </c>
      <c r="B363" s="160">
        <f>'Orçamento-base'!B363</f>
        <v>352</v>
      </c>
      <c r="C363" s="160" t="str">
        <f>IF('Orçamento-base'!C363&gt;0,'Orçamento-base'!C363,"")</f>
        <v>16.8</v>
      </c>
      <c r="D363" s="154" t="str">
        <f>IF('Orçamento-base'!G363&gt;0,'Orçamento-base'!G363,"")</f>
        <v>ELETRODUTO FLEXÍVEL CORRUGADO REFORÇADO, PVC, DN 20 MM (1/2"), PARA CIRCUITOS TERMINAIS, INSTALADO EM PAREDE - FORNECIMENTO E INSTALAÇÃO. AF_12/2015</v>
      </c>
      <c r="E363" s="182">
        <f>IF('Orçamento-base'!H363&gt;0,'Orçamento-base'!H363,"")</f>
        <v>125</v>
      </c>
      <c r="F363" s="154" t="str">
        <f>IF('Orçamento-base'!I363&gt;0,'Orçamento-base'!I363,"")</f>
        <v>m</v>
      </c>
      <c r="G363" s="172"/>
      <c r="H363" s="154" t="str">
        <f t="shared" si="7"/>
        <v/>
      </c>
      <c r="I363" s="146"/>
      <c r="J363" s="146"/>
      <c r="K363" s="71"/>
    </row>
    <row r="364" spans="1:11" x14ac:dyDescent="0.25">
      <c r="A364" s="160">
        <f>IF('Orçamento-base'!A364&gt;0,'Orçamento-base'!A364,"")</f>
        <v>1</v>
      </c>
      <c r="B364" s="160">
        <f>'Orçamento-base'!B364</f>
        <v>353</v>
      </c>
      <c r="C364" s="160" t="str">
        <f>IF('Orçamento-base'!C364&gt;0,'Orçamento-base'!C364,"")</f>
        <v>16.9</v>
      </c>
      <c r="D364" s="154" t="str">
        <f>IF('Orçamento-base'!G364&gt;0,'Orçamento-base'!G364,"")</f>
        <v>ELETRODUTO FLEXÍVEL CORRUGADO REFORÇADO, PVC, DN 50 (1 1/2"), PARA CIRCUITOS TERMINAIS, INSTALADO EM PAREDE - FORNECIMENTO E INSTALAÇÃO. AF_12/2021</v>
      </c>
      <c r="E364" s="182">
        <f>IF('Orçamento-base'!H364&gt;0,'Orçamento-base'!H364,"")</f>
        <v>12.6</v>
      </c>
      <c r="F364" s="154" t="str">
        <f>IF('Orçamento-base'!I364&gt;0,'Orçamento-base'!I364,"")</f>
        <v>m</v>
      </c>
      <c r="G364" s="172"/>
      <c r="H364" s="154" t="str">
        <f t="shared" si="7"/>
        <v/>
      </c>
      <c r="I364" s="146"/>
      <c r="J364" s="146"/>
      <c r="K364" s="71"/>
    </row>
    <row r="365" spans="1:11" x14ac:dyDescent="0.25">
      <c r="A365" s="160">
        <f>IF('Orçamento-base'!A365&gt;0,'Orçamento-base'!A365,"")</f>
        <v>1</v>
      </c>
      <c r="B365" s="160">
        <f>'Orçamento-base'!B365</f>
        <v>354</v>
      </c>
      <c r="C365" s="160" t="str">
        <f>IF('Orçamento-base'!C365&gt;0,'Orçamento-base'!C365,"")</f>
        <v>16.12</v>
      </c>
      <c r="D365" s="154" t="str">
        <f>IF('Orçamento-base'!G365&gt;0,'Orçamento-base'!G365,"")</f>
        <v>ELETRODUTO RÍGIDO ROSCÁVEL, PVC, DN 32 MM (1"), PARA CIRCUITOS TERMINAIS, INSTALADO EM PAREDE - FORNECIMENTO E INSTALAÇÃO. AF_12/2015</v>
      </c>
      <c r="E365" s="182">
        <f>IF('Orçamento-base'!H365&gt;0,'Orçamento-base'!H365,"")</f>
        <v>6</v>
      </c>
      <c r="F365" s="154" t="str">
        <f>IF('Orçamento-base'!I365&gt;0,'Orçamento-base'!I365,"")</f>
        <v>m</v>
      </c>
      <c r="G365" s="172"/>
      <c r="H365" s="154" t="str">
        <f t="shared" si="7"/>
        <v/>
      </c>
      <c r="I365" s="146"/>
      <c r="J365" s="146"/>
      <c r="K365" s="71"/>
    </row>
    <row r="366" spans="1:11" x14ac:dyDescent="0.25">
      <c r="A366" s="160">
        <f>IF('Orçamento-base'!A366&gt;0,'Orçamento-base'!A366,"")</f>
        <v>1</v>
      </c>
      <c r="B366" s="160">
        <f>'Orçamento-base'!B366</f>
        <v>355</v>
      </c>
      <c r="C366" s="160" t="str">
        <f>IF('Orçamento-base'!C366&gt;0,'Orçamento-base'!C366,"")</f>
        <v>16.13</v>
      </c>
      <c r="D366" s="154" t="str">
        <f>IF('Orçamento-base'!G366&gt;0,'Orçamento-base'!G366,"")</f>
        <v>ELETRODUTO RÍGIDO ROSCÁVEL, PVC, DN 50 MM (1 1/2"), PARA CIRCUITOS TERMINAIS, INSTALADO EM PAREDE - FORNECIMENTO E INSTALAÇÃO. AF_12/2021</v>
      </c>
      <c r="E366" s="182">
        <f>IF('Orçamento-base'!H366&gt;0,'Orçamento-base'!H366,"")</f>
        <v>6</v>
      </c>
      <c r="F366" s="154" t="str">
        <f>IF('Orçamento-base'!I366&gt;0,'Orçamento-base'!I366,"")</f>
        <v>m</v>
      </c>
      <c r="G366" s="172"/>
      <c r="H366" s="154" t="str">
        <f t="shared" si="7"/>
        <v/>
      </c>
      <c r="I366" s="146"/>
      <c r="J366" s="146"/>
      <c r="K366" s="71"/>
    </row>
    <row r="367" spans="1:11" x14ac:dyDescent="0.25">
      <c r="A367" s="160">
        <f>IF('Orçamento-base'!A367&gt;0,'Orçamento-base'!A367,"")</f>
        <v>1</v>
      </c>
      <c r="B367" s="160">
        <f>'Orçamento-base'!B367</f>
        <v>356</v>
      </c>
      <c r="C367" s="160" t="str">
        <f>IF('Orçamento-base'!C367&gt;0,'Orçamento-base'!C367,"")</f>
        <v>16.14</v>
      </c>
      <c r="D367" s="154" t="str">
        <f>IF('Orçamento-base'!G367&gt;0,'Orçamento-base'!G367,"")</f>
        <v>ELETRODUTO RÍGIDO ROSCÁVEL, PVC, DN 75 MM (2 1/2"), PARA CIRCUITOS TERMINAIS, INSTALADO EM PAREDE - FORNECIMENTO E INSTALAÇÃO. AF_12/2021</v>
      </c>
      <c r="E367" s="182">
        <f>IF('Orçamento-base'!H367&gt;0,'Orçamento-base'!H367,"")</f>
        <v>3</v>
      </c>
      <c r="F367" s="154" t="str">
        <f>IF('Orçamento-base'!I367&gt;0,'Orçamento-base'!I367,"")</f>
        <v>m</v>
      </c>
      <c r="G367" s="172"/>
      <c r="H367" s="154" t="str">
        <f t="shared" si="7"/>
        <v/>
      </c>
      <c r="I367" s="146"/>
      <c r="J367" s="146"/>
      <c r="K367" s="71"/>
    </row>
    <row r="368" spans="1:11" x14ac:dyDescent="0.25">
      <c r="A368" s="160">
        <f>IF('Orçamento-base'!A368&gt;0,'Orçamento-base'!A368,"")</f>
        <v>1</v>
      </c>
      <c r="B368" s="160">
        <f>'Orçamento-base'!B368</f>
        <v>357</v>
      </c>
      <c r="C368" s="160" t="str">
        <f>IF('Orçamento-base'!C368&gt;0,'Orçamento-base'!C368,"")</f>
        <v>16.15</v>
      </c>
      <c r="D368" s="154" t="str">
        <f>IF('Orçamento-base'!G368&gt;0,'Orçamento-base'!G368,"")</f>
        <v>ELETRODUTO RÍGIDO ROSCÁVEL, PVC, DN 25 MM (3/4"), PARA CIRCUITOS TERMINAIS, INSTALADO EM PAREDE - FORNECIMENTO E INSTALAÇÃO. AF_12/2015</v>
      </c>
      <c r="E368" s="182">
        <f>IF('Orçamento-base'!H368&gt;0,'Orçamento-base'!H368,"")</f>
        <v>243</v>
      </c>
      <c r="F368" s="154" t="str">
        <f>IF('Orçamento-base'!I368&gt;0,'Orçamento-base'!I368,"")</f>
        <v>m</v>
      </c>
      <c r="G368" s="172"/>
      <c r="H368" s="154" t="str">
        <f t="shared" si="7"/>
        <v/>
      </c>
      <c r="I368" s="146"/>
      <c r="J368" s="146"/>
      <c r="K368" s="71"/>
    </row>
    <row r="369" spans="1:11" x14ac:dyDescent="0.25">
      <c r="A369" s="160">
        <f>IF('Orçamento-base'!A369&gt;0,'Orçamento-base'!A369,"")</f>
        <v>1</v>
      </c>
      <c r="B369" s="160">
        <f>'Orçamento-base'!B369</f>
        <v>358</v>
      </c>
      <c r="C369" s="160" t="str">
        <f>IF('Orçamento-base'!C369&gt;0,'Orçamento-base'!C369,"")</f>
        <v>16.16</v>
      </c>
      <c r="D369" s="154" t="str">
        <f>IF('Orçamento-base'!G369&gt;0,'Orçamento-base'!G369,"")</f>
        <v>CURVA 90 GRAUS PARA ELETRODUTO, PVC, ROSCÁVEL, DN 40 MM (1 1/4"), PARA CIRCUITOS TERMINAIS, INSTALADA EM PAREDE - FORNECIMENTO E INSTALAÇÃO. AF_12/2015</v>
      </c>
      <c r="E369" s="182">
        <f>IF('Orçamento-base'!H369&gt;0,'Orçamento-base'!H369,"")</f>
        <v>2</v>
      </c>
      <c r="F369" s="154" t="str">
        <f>IF('Orçamento-base'!I369&gt;0,'Orçamento-base'!I369,"")</f>
        <v>un</v>
      </c>
      <c r="G369" s="172"/>
      <c r="H369" s="154" t="str">
        <f t="shared" si="7"/>
        <v/>
      </c>
      <c r="I369" s="146"/>
      <c r="J369" s="146"/>
      <c r="K369" s="71"/>
    </row>
    <row r="370" spans="1:11" x14ac:dyDescent="0.25">
      <c r="A370" s="160">
        <f>IF('Orçamento-base'!A370&gt;0,'Orçamento-base'!A370,"")</f>
        <v>1</v>
      </c>
      <c r="B370" s="160">
        <f>'Orçamento-base'!B370</f>
        <v>359</v>
      </c>
      <c r="C370" s="160" t="str">
        <f>IF('Orçamento-base'!C370&gt;0,'Orçamento-base'!C370,"")</f>
        <v>16.17</v>
      </c>
      <c r="D370" s="154" t="str">
        <f>IF('Orçamento-base'!G370&gt;0,'Orçamento-base'!G370,"")</f>
        <v>CURVA 90 GRAUS PARA ELETRODUTO, PVC, ROSCÁVEL, DN 32 MM (1"), PARA CIRCUITOS TERMINAIS, INSTALADA EM PAREDE - FORNECIMENTO E INSTALAÇÃO. AF_12/2015</v>
      </c>
      <c r="E370" s="182">
        <f>IF('Orçamento-base'!H370&gt;0,'Orçamento-base'!H370,"")</f>
        <v>7</v>
      </c>
      <c r="F370" s="154" t="str">
        <f>IF('Orçamento-base'!I370&gt;0,'Orçamento-base'!I370,"")</f>
        <v>un</v>
      </c>
      <c r="G370" s="172"/>
      <c r="H370" s="154" t="str">
        <f t="shared" si="7"/>
        <v/>
      </c>
      <c r="I370" s="146"/>
      <c r="J370" s="146"/>
      <c r="K370" s="71"/>
    </row>
    <row r="371" spans="1:11" x14ac:dyDescent="0.25">
      <c r="A371" s="160">
        <f>IF('Orçamento-base'!A371&gt;0,'Orçamento-base'!A371,"")</f>
        <v>1</v>
      </c>
      <c r="B371" s="160">
        <f>'Orçamento-base'!B371</f>
        <v>360</v>
      </c>
      <c r="C371" s="160" t="str">
        <f>IF('Orçamento-base'!C371&gt;0,'Orçamento-base'!C371,"")</f>
        <v>16.18</v>
      </c>
      <c r="D371" s="154" t="str">
        <f>IF('Orçamento-base'!G371&gt;0,'Orçamento-base'!G371,"")</f>
        <v>CURVA 90 GRAUS PARA ELETRODUTO, PVC, ROSCÁVEL, DN 75 MM (2 1/2"), PARA CIRCUITOS TERMINAIS, INSTALADO EM PAREDE - FORNECIMENTO E INSTALAÇÃO. AF_12/2021</v>
      </c>
      <c r="E371" s="182">
        <f>IF('Orçamento-base'!H371&gt;0,'Orçamento-base'!H371,"")</f>
        <v>4</v>
      </c>
      <c r="F371" s="154" t="str">
        <f>IF('Orçamento-base'!I371&gt;0,'Orçamento-base'!I371,"")</f>
        <v>un</v>
      </c>
      <c r="G371" s="172"/>
      <c r="H371" s="154" t="str">
        <f t="shared" si="7"/>
        <v/>
      </c>
      <c r="I371" s="146"/>
      <c r="J371" s="146"/>
      <c r="K371" s="71"/>
    </row>
    <row r="372" spans="1:11" x14ac:dyDescent="0.25">
      <c r="A372" s="160">
        <f>IF('Orçamento-base'!A372&gt;0,'Orçamento-base'!A372,"")</f>
        <v>1</v>
      </c>
      <c r="B372" s="160">
        <f>'Orçamento-base'!B372</f>
        <v>361</v>
      </c>
      <c r="C372" s="160" t="str">
        <f>IF('Orçamento-base'!C372&gt;0,'Orçamento-base'!C372,"")</f>
        <v>16.19</v>
      </c>
      <c r="D372" s="154" t="str">
        <f>IF('Orçamento-base'!G372&gt;0,'Orçamento-base'!G372,"")</f>
        <v>CURVA 90 GRAUS PARA ELETRODUTO, PVC, ROSCÁVEL, DN 50 MM (1 1/2"), PARA CIRCUITOS TERMINAIS, INSTALADO EM PAREDE - FORNECIMENTO E INSTALAÇÃO. AF_12/2021</v>
      </c>
      <c r="E372" s="182">
        <f>IF('Orçamento-base'!H372&gt;0,'Orçamento-base'!H372,"")</f>
        <v>3</v>
      </c>
      <c r="F372" s="154" t="str">
        <f>IF('Orçamento-base'!I372&gt;0,'Orçamento-base'!I372,"")</f>
        <v>un</v>
      </c>
      <c r="G372" s="172"/>
      <c r="H372" s="154" t="str">
        <f t="shared" si="7"/>
        <v/>
      </c>
      <c r="I372" s="146"/>
      <c r="J372" s="146"/>
      <c r="K372" s="71"/>
    </row>
    <row r="373" spans="1:11" x14ac:dyDescent="0.25">
      <c r="A373" s="160">
        <f>IF('Orçamento-base'!A373&gt;0,'Orçamento-base'!A373,"")</f>
        <v>1</v>
      </c>
      <c r="B373" s="160">
        <f>'Orçamento-base'!B373</f>
        <v>362</v>
      </c>
      <c r="C373" s="160" t="str">
        <f>IF('Orçamento-base'!C373&gt;0,'Orçamento-base'!C373,"")</f>
        <v>16.20</v>
      </c>
      <c r="D373" s="154" t="str">
        <f>IF('Orçamento-base'!G373&gt;0,'Orçamento-base'!G373,"")</f>
        <v>CURVA 90 GRAUS PARA ELETRODUTO, PVC, ROSCÁVEL, DN 25 MM (3/4"), PARA CIRCUITOS TERMINAIS, INSTALADA EM PAREDE - FORNECIMENTO E INSTALAÇÃO. AF_12/2015</v>
      </c>
      <c r="E373" s="182">
        <f>IF('Orçamento-base'!H373&gt;0,'Orçamento-base'!H373,"")</f>
        <v>384</v>
      </c>
      <c r="F373" s="154" t="str">
        <f>IF('Orçamento-base'!I373&gt;0,'Orçamento-base'!I373,"")</f>
        <v>un</v>
      </c>
      <c r="G373" s="172"/>
      <c r="H373" s="154" t="str">
        <f t="shared" si="7"/>
        <v/>
      </c>
      <c r="I373" s="146"/>
      <c r="J373" s="146"/>
      <c r="K373" s="71"/>
    </row>
    <row r="374" spans="1:11" x14ac:dyDescent="0.25">
      <c r="A374" s="160">
        <f>IF('Orçamento-base'!A374&gt;0,'Orçamento-base'!A374,"")</f>
        <v>1</v>
      </c>
      <c r="B374" s="160">
        <f>'Orçamento-base'!B374</f>
        <v>363</v>
      </c>
      <c r="C374" s="160" t="str">
        <f>IF('Orçamento-base'!C374&gt;0,'Orçamento-base'!C374,"")</f>
        <v>16.21</v>
      </c>
      <c r="D374" s="154" t="str">
        <f>IF('Orçamento-base'!G374&gt;0,'Orçamento-base'!G374,"")</f>
        <v>CURVA 90 GRAUS PARA ELETRODUTO, PVC, ROSCÁVEL, DN 60 MM (2"), PARA CIRCUITOS TERMINAIS, INSTALADO EM PAREDE - FORNECIMENTO E INSTALAÇÃO. AF_12/2021</v>
      </c>
      <c r="E374" s="182">
        <f>IF('Orçamento-base'!H374&gt;0,'Orçamento-base'!H374,"")</f>
        <v>1</v>
      </c>
      <c r="F374" s="154" t="str">
        <f>IF('Orçamento-base'!I374&gt;0,'Orçamento-base'!I374,"")</f>
        <v>un</v>
      </c>
      <c r="G374" s="172"/>
      <c r="H374" s="154" t="str">
        <f t="shared" si="7"/>
        <v/>
      </c>
      <c r="I374" s="146"/>
      <c r="J374" s="146"/>
      <c r="K374" s="71"/>
    </row>
    <row r="375" spans="1:11" x14ac:dyDescent="0.25">
      <c r="A375" s="160">
        <f>IF('Orçamento-base'!A375&gt;0,'Orçamento-base'!A375,"")</f>
        <v>1</v>
      </c>
      <c r="B375" s="160">
        <f>'Orçamento-base'!B375</f>
        <v>364</v>
      </c>
      <c r="C375" s="160" t="str">
        <f>IF('Orçamento-base'!C375&gt;0,'Orçamento-base'!C375,"")</f>
        <v>16.22</v>
      </c>
      <c r="D375" s="154" t="str">
        <f>IF('Orçamento-base'!G375&gt;0,'Orçamento-base'!G375,"")</f>
        <v>LUVA PARA ELETRODUTO, PVC, ROSCÁVEL, DN 40 MM (1 1/4"), PARA CIRCUITOS TERMINAIS, INSTALADA EM PAREDE - FORNECIMENTO E INSTALAÇÃO. AF_12/2015</v>
      </c>
      <c r="E375" s="182">
        <f>IF('Orçamento-base'!H375&gt;0,'Orçamento-base'!H375,"")</f>
        <v>4</v>
      </c>
      <c r="F375" s="154" t="str">
        <f>IF('Orçamento-base'!I375&gt;0,'Orçamento-base'!I375,"")</f>
        <v>un</v>
      </c>
      <c r="G375" s="172"/>
      <c r="H375" s="154" t="str">
        <f t="shared" si="7"/>
        <v/>
      </c>
      <c r="I375" s="146"/>
      <c r="J375" s="146"/>
      <c r="K375" s="71"/>
    </row>
    <row r="376" spans="1:11" x14ac:dyDescent="0.25">
      <c r="A376" s="160">
        <f>IF('Orçamento-base'!A376&gt;0,'Orçamento-base'!A376,"")</f>
        <v>1</v>
      </c>
      <c r="B376" s="160">
        <f>'Orçamento-base'!B376</f>
        <v>365</v>
      </c>
      <c r="C376" s="160" t="str">
        <f>IF('Orçamento-base'!C376&gt;0,'Orçamento-base'!C376,"")</f>
        <v>16.23</v>
      </c>
      <c r="D376" s="154" t="str">
        <f>IF('Orçamento-base'!G376&gt;0,'Orçamento-base'!G376,"")</f>
        <v>LUVA PARA ELETRODUTO, PVC, ROSCÁVEL, DN 32 MM (1"), PARA CIRCUITOS TERMINAIS, INSTALADA EM PAREDE - FORNECIMENTO E INSTALAÇÃO. AF_12/2015</v>
      </c>
      <c r="E376" s="182">
        <f>IF('Orçamento-base'!H376&gt;0,'Orçamento-base'!H376,"")</f>
        <v>14</v>
      </c>
      <c r="F376" s="154" t="str">
        <f>IF('Orçamento-base'!I376&gt;0,'Orçamento-base'!I376,"")</f>
        <v>un</v>
      </c>
      <c r="G376" s="172"/>
      <c r="H376" s="154" t="str">
        <f t="shared" si="7"/>
        <v/>
      </c>
      <c r="I376" s="146"/>
      <c r="J376" s="146"/>
      <c r="K376" s="71"/>
    </row>
    <row r="377" spans="1:11" x14ac:dyDescent="0.25">
      <c r="A377" s="160">
        <f>IF('Orçamento-base'!A377&gt;0,'Orçamento-base'!A377,"")</f>
        <v>1</v>
      </c>
      <c r="B377" s="160">
        <f>'Orçamento-base'!B377</f>
        <v>366</v>
      </c>
      <c r="C377" s="160" t="str">
        <f>IF('Orçamento-base'!C377&gt;0,'Orçamento-base'!C377,"")</f>
        <v>16.25</v>
      </c>
      <c r="D377" s="154" t="str">
        <f>IF('Orçamento-base'!G377&gt;0,'Orçamento-base'!G377,"")</f>
        <v>LUVA PARA ELETRODUTO, PVC, ROSCÁVEL, DN 50 MM (1 1/2"), PARA REDE ENTERRADA DE DISTRIBUIÇÃO DE ENERGIA ELÉTRICA - FORNECIMENTO E INSTALAÇÃO. AF_12/2021</v>
      </c>
      <c r="E377" s="182">
        <f>IF('Orçamento-base'!H377&gt;0,'Orçamento-base'!H377,"")</f>
        <v>6</v>
      </c>
      <c r="F377" s="154" t="str">
        <f>IF('Orçamento-base'!I377&gt;0,'Orçamento-base'!I377,"")</f>
        <v>un</v>
      </c>
      <c r="G377" s="172"/>
      <c r="H377" s="154" t="str">
        <f t="shared" si="7"/>
        <v/>
      </c>
      <c r="I377" s="146"/>
      <c r="J377" s="146"/>
      <c r="K377" s="71"/>
    </row>
    <row r="378" spans="1:11" x14ac:dyDescent="0.25">
      <c r="A378" s="160">
        <f>IF('Orçamento-base'!A378&gt;0,'Orçamento-base'!A378,"")</f>
        <v>1</v>
      </c>
      <c r="B378" s="160">
        <f>'Orçamento-base'!B378</f>
        <v>367</v>
      </c>
      <c r="C378" s="160" t="str">
        <f>IF('Orçamento-base'!C378&gt;0,'Orçamento-base'!C378,"")</f>
        <v>16.26</v>
      </c>
      <c r="D378" s="154" t="str">
        <f>IF('Orçamento-base'!G378&gt;0,'Orçamento-base'!G378,"")</f>
        <v>LUVA PARA ELETRODUTO, PVC, ROSCÁVEL, DN 25 MM (3/4"), PARA CIRCUITOS TERMINAIS, INSTALADA EM PAREDE - FORNECIMENTO E INSTALAÇÃO. AF_12/2015</v>
      </c>
      <c r="E378" s="182">
        <f>IF('Orçamento-base'!H378&gt;0,'Orçamento-base'!H378,"")</f>
        <v>476</v>
      </c>
      <c r="F378" s="154" t="str">
        <f>IF('Orçamento-base'!I378&gt;0,'Orçamento-base'!I378,"")</f>
        <v>un</v>
      </c>
      <c r="G378" s="172"/>
      <c r="H378" s="154" t="str">
        <f t="shared" si="7"/>
        <v/>
      </c>
      <c r="I378" s="146"/>
      <c r="J378" s="146"/>
      <c r="K378" s="71"/>
    </row>
    <row r="379" spans="1:11" x14ac:dyDescent="0.25">
      <c r="A379" s="160">
        <f>IF('Orçamento-base'!A379&gt;0,'Orçamento-base'!A379,"")</f>
        <v>1</v>
      </c>
      <c r="B379" s="160">
        <f>'Orçamento-base'!B379</f>
        <v>368</v>
      </c>
      <c r="C379" s="160" t="str">
        <f>IF('Orçamento-base'!C379&gt;0,'Orçamento-base'!C379,"")</f>
        <v>16.27</v>
      </c>
      <c r="D379" s="154" t="str">
        <f>IF('Orçamento-base'!G379&gt;0,'Orçamento-base'!G379,"")</f>
        <v>LUVA PARA ELETRODUTO, PVC, ROSCÁVEL, DN 60 MM (2"), PARA CIRCUITOS TERMINAIS, INSTALADO EM PAREDE - FORNECIMENTO E INSTALAÇÃO. AF_12/2021</v>
      </c>
      <c r="E379" s="182">
        <f>IF('Orçamento-base'!H379&gt;0,'Orçamento-base'!H379,"")</f>
        <v>2</v>
      </c>
      <c r="F379" s="154" t="str">
        <f>IF('Orçamento-base'!I379&gt;0,'Orçamento-base'!I379,"")</f>
        <v>un</v>
      </c>
      <c r="G379" s="172"/>
      <c r="H379" s="154" t="str">
        <f t="shared" si="7"/>
        <v/>
      </c>
      <c r="I379" s="146"/>
      <c r="J379" s="146"/>
      <c r="K379" s="71"/>
    </row>
    <row r="380" spans="1:11" x14ac:dyDescent="0.25">
      <c r="A380" s="160">
        <f>IF('Orçamento-base'!A380&gt;0,'Orçamento-base'!A380,"")</f>
        <v>1</v>
      </c>
      <c r="B380" s="160">
        <f>'Orçamento-base'!B380</f>
        <v>369</v>
      </c>
      <c r="C380" s="160" t="str">
        <f>IF('Orçamento-base'!C380&gt;0,'Orçamento-base'!C380,"")</f>
        <v>16.29</v>
      </c>
      <c r="D380" s="154" t="str">
        <f>IF('Orçamento-base'!G380&gt;0,'Orçamento-base'!G380,"")</f>
        <v>COTOVELO RETO,PARA ELETROCALHA PERFURADA OU LISA,50X50MM.FOR NECIMENTO E COLOCACAO</v>
      </c>
      <c r="E380" s="182">
        <f>IF('Orçamento-base'!H380&gt;0,'Orçamento-base'!H380,"")</f>
        <v>3</v>
      </c>
      <c r="F380" s="154" t="str">
        <f>IF('Orçamento-base'!I380&gt;0,'Orçamento-base'!I380,"")</f>
        <v>un</v>
      </c>
      <c r="G380" s="172"/>
      <c r="H380" s="154" t="str">
        <f t="shared" si="7"/>
        <v/>
      </c>
      <c r="I380" s="146"/>
      <c r="J380" s="146"/>
      <c r="K380" s="71"/>
    </row>
    <row r="381" spans="1:11" x14ac:dyDescent="0.25">
      <c r="A381" s="160">
        <f>IF('Orçamento-base'!A381&gt;0,'Orçamento-base'!A381,"")</f>
        <v>1</v>
      </c>
      <c r="B381" s="160">
        <f>'Orçamento-base'!B381</f>
        <v>370</v>
      </c>
      <c r="C381" s="160" t="str">
        <f>IF('Orçamento-base'!C381&gt;0,'Orçamento-base'!C381,"")</f>
        <v>16.30</v>
      </c>
      <c r="D381" s="154" t="str">
        <f>IF('Orçamento-base'!G381&gt;0,'Orçamento-base'!G381,"")</f>
        <v>CURVA HORIZONTAL 100 X 100 MM PARA ELETROCALHA METÁLICA, COM ÂNGULO 90° (REF.: MOPA OU SIMILAR)</v>
      </c>
      <c r="E381" s="182">
        <f>IF('Orçamento-base'!H381&gt;0,'Orçamento-base'!H381,"")</f>
        <v>2</v>
      </c>
      <c r="F381" s="154" t="str">
        <f>IF('Orçamento-base'!I381&gt;0,'Orçamento-base'!I381,"")</f>
        <v>un</v>
      </c>
      <c r="G381" s="172"/>
      <c r="H381" s="154" t="str">
        <f t="shared" si="7"/>
        <v/>
      </c>
      <c r="I381" s="146"/>
      <c r="J381" s="146"/>
      <c r="K381" s="71"/>
    </row>
    <row r="382" spans="1:11" x14ac:dyDescent="0.25">
      <c r="A382" s="160">
        <f>IF('Orçamento-base'!A382&gt;0,'Orçamento-base'!A382,"")</f>
        <v>1</v>
      </c>
      <c r="B382" s="160">
        <f>'Orçamento-base'!B382</f>
        <v>371</v>
      </c>
      <c r="C382" s="160" t="str">
        <f>IF('Orçamento-base'!C382&gt;0,'Orçamento-base'!C382,"")</f>
        <v>16.31</v>
      </c>
      <c r="D382" s="154" t="str">
        <f>IF('Orçamento-base'!G382&gt;0,'Orçamento-base'!G382,"")</f>
        <v>CURVA HORIZONTAL 50 X 50 MM PARA ELETROCALHA METÁLICA, COM ÂNGULO 90° (REF.: MOPA OU SIMILAR)</v>
      </c>
      <c r="E382" s="182">
        <f>IF('Orçamento-base'!H382&gt;0,'Orçamento-base'!H382,"")</f>
        <v>5</v>
      </c>
      <c r="F382" s="154" t="str">
        <f>IF('Orçamento-base'!I382&gt;0,'Orçamento-base'!I382,"")</f>
        <v>un</v>
      </c>
      <c r="G382" s="172"/>
      <c r="H382" s="154" t="str">
        <f t="shared" si="7"/>
        <v/>
      </c>
      <c r="I382" s="146"/>
      <c r="J382" s="146"/>
      <c r="K382" s="71"/>
    </row>
    <row r="383" spans="1:11" x14ac:dyDescent="0.25">
      <c r="A383" s="160">
        <f>IF('Orçamento-base'!A383&gt;0,'Orçamento-base'!A383,"")</f>
        <v>1</v>
      </c>
      <c r="B383" s="160">
        <f>'Orçamento-base'!B383</f>
        <v>372</v>
      </c>
      <c r="C383" s="160" t="str">
        <f>IF('Orçamento-base'!C383&gt;0,'Orçamento-base'!C383,"")</f>
        <v>16.32</v>
      </c>
      <c r="D383" s="154" t="str">
        <f>IF('Orçamento-base'!G383&gt;0,'Orçamento-base'!G383,"")</f>
        <v>CURVA DE INVERSÃO 100X100 MM PARA ELETROCALHA METÁLICA - REV 01</v>
      </c>
      <c r="E383" s="182">
        <f>IF('Orçamento-base'!H383&gt;0,'Orçamento-base'!H383,"")</f>
        <v>1</v>
      </c>
      <c r="F383" s="154" t="str">
        <f>IF('Orçamento-base'!I383&gt;0,'Orçamento-base'!I383,"")</f>
        <v>un</v>
      </c>
      <c r="G383" s="172"/>
      <c r="H383" s="154" t="str">
        <f t="shared" si="7"/>
        <v/>
      </c>
      <c r="I383" s="146"/>
      <c r="J383" s="146"/>
      <c r="K383" s="71"/>
    </row>
    <row r="384" spans="1:11" x14ac:dyDescent="0.25">
      <c r="A384" s="160">
        <f>IF('Orçamento-base'!A384&gt;0,'Orçamento-base'!A384,"")</f>
        <v>1</v>
      </c>
      <c r="B384" s="160">
        <f>'Orçamento-base'!B384</f>
        <v>373</v>
      </c>
      <c r="C384" s="160" t="str">
        <f>IF('Orçamento-base'!C384&gt;0,'Orçamento-base'!C384,"")</f>
        <v>16.33</v>
      </c>
      <c r="D384" s="154" t="str">
        <f>IF('Orçamento-base'!G384&gt;0,'Orçamento-base'!G384,"")</f>
        <v xml:space="preserve">	ELETROCALHA PERFURADA,COM TAMPA,TIPO "U",100X50MM,TRATAMENTOSUPERFICIAL PRE-ZINCADO A QUENTE,INCLUSIVE CONEXOES,ACESSORIOS E FIXACAO SUPERIOR.FORNECIMENTO E COLOCACAO</v>
      </c>
      <c r="E384" s="182">
        <f>IF('Orçamento-base'!H384&gt;0,'Orçamento-base'!H384,"")</f>
        <v>12</v>
      </c>
      <c r="F384" s="154" t="str">
        <f>IF('Orçamento-base'!I384&gt;0,'Orçamento-base'!I384,"")</f>
        <v>m</v>
      </c>
      <c r="G384" s="172"/>
      <c r="H384" s="154" t="str">
        <f t="shared" si="7"/>
        <v/>
      </c>
      <c r="I384" s="146"/>
      <c r="J384" s="146"/>
      <c r="K384" s="71"/>
    </row>
    <row r="385" spans="1:11" x14ac:dyDescent="0.25">
      <c r="A385" s="160">
        <f>IF('Orçamento-base'!A385&gt;0,'Orçamento-base'!A385,"")</f>
        <v>1</v>
      </c>
      <c r="B385" s="160">
        <f>'Orçamento-base'!B385</f>
        <v>374</v>
      </c>
      <c r="C385" s="160" t="str">
        <f>IF('Orçamento-base'!C385&gt;0,'Orçamento-base'!C385,"")</f>
        <v>16.34</v>
      </c>
      <c r="D385" s="154" t="str">
        <f>IF('Orçamento-base'!G385&gt;0,'Orçamento-base'!G385,"")</f>
        <v xml:space="preserve">	ELETROCLHA,COM TAMPA,TIPO "U",50X50MM,TRATAMENTOSUPERFICIAL PRE-ZINCADO A QUENTE,INCLUSIVE CONEXOES,ACESSORIOS E FIXACAO SUPERIOR.FORNECIMENTO E COLOCACAO</v>
      </c>
      <c r="E385" s="182">
        <f>IF('Orçamento-base'!H385&gt;0,'Orçamento-base'!H385,"")</f>
        <v>102</v>
      </c>
      <c r="F385" s="154" t="str">
        <f>IF('Orçamento-base'!I385&gt;0,'Orçamento-base'!I385,"")</f>
        <v>m</v>
      </c>
      <c r="G385" s="172"/>
      <c r="H385" s="154" t="str">
        <f t="shared" si="7"/>
        <v/>
      </c>
      <c r="I385" s="146"/>
      <c r="J385" s="146"/>
      <c r="K385" s="71"/>
    </row>
    <row r="386" spans="1:11" x14ac:dyDescent="0.25">
      <c r="A386" s="160">
        <f>IF('Orçamento-base'!A386&gt;0,'Orçamento-base'!A386,"")</f>
        <v>1</v>
      </c>
      <c r="B386" s="160">
        <f>'Orçamento-base'!B386</f>
        <v>375</v>
      </c>
      <c r="C386" s="160" t="str">
        <f>IF('Orçamento-base'!C386&gt;0,'Orçamento-base'!C386,"")</f>
        <v>16.35</v>
      </c>
      <c r="D386" s="154" t="str">
        <f>IF('Orçamento-base'!G386&gt;0,'Orçamento-base'!G386,"")</f>
        <v>ELETROCALHA COM TAMPA,TIPO "U",100X100MM,TRATAMENTO SUPERFICIAL PRE-ZINCADO A QUENTE,INCLUSIVE CONEXOES,ACESSORIOS E FIXACAO SUPERIOR.FORNECIMENTO E COLOCACAO</v>
      </c>
      <c r="E386" s="182">
        <f>IF('Orçamento-base'!H386&gt;0,'Orçamento-base'!H386,"")</f>
        <v>30</v>
      </c>
      <c r="F386" s="154" t="str">
        <f>IF('Orçamento-base'!I386&gt;0,'Orçamento-base'!I386,"")</f>
        <v>m</v>
      </c>
      <c r="G386" s="172"/>
      <c r="H386" s="154" t="str">
        <f t="shared" si="7"/>
        <v/>
      </c>
      <c r="I386" s="146"/>
      <c r="J386" s="146"/>
      <c r="K386" s="71"/>
    </row>
    <row r="387" spans="1:11" x14ac:dyDescent="0.25">
      <c r="A387" s="160">
        <f>IF('Orçamento-base'!A387&gt;0,'Orçamento-base'!A387,"")</f>
        <v>1</v>
      </c>
      <c r="B387" s="160">
        <f>'Orçamento-base'!B387</f>
        <v>376</v>
      </c>
      <c r="C387" s="160" t="str">
        <f>IF('Orçamento-base'!C387&gt;0,'Orçamento-base'!C387,"")</f>
        <v>16.36</v>
      </c>
      <c r="D387" s="154" t="str">
        <f>IF('Orçamento-base'!G387&gt;0,'Orçamento-base'!G387,"")</f>
        <v>JUNÇÃO COM ABA 50 MM PARA ELETROCALHA METÁLICA, LEITOFORT (REF.: MOPA OU SIMILAR)</v>
      </c>
      <c r="E387" s="182">
        <f>IF('Orçamento-base'!H387&gt;0,'Orçamento-base'!H387,"")</f>
        <v>1</v>
      </c>
      <c r="F387" s="154" t="str">
        <f>IF('Orçamento-base'!I387&gt;0,'Orçamento-base'!I387,"")</f>
        <v>un</v>
      </c>
      <c r="G387" s="172"/>
      <c r="H387" s="154" t="str">
        <f t="shared" si="7"/>
        <v/>
      </c>
      <c r="I387" s="146"/>
      <c r="J387" s="146"/>
      <c r="K387" s="71"/>
    </row>
    <row r="388" spans="1:11" x14ac:dyDescent="0.25">
      <c r="A388" s="160">
        <f>IF('Orçamento-base'!A388&gt;0,'Orçamento-base'!A388,"")</f>
        <v>1</v>
      </c>
      <c r="B388" s="160">
        <f>'Orçamento-base'!B388</f>
        <v>377</v>
      </c>
      <c r="C388" s="160" t="str">
        <f>IF('Orçamento-base'!C388&gt;0,'Orçamento-base'!C388,"")</f>
        <v>16.37</v>
      </c>
      <c r="D388" s="154" t="str">
        <f>IF('Orçamento-base'!G388&gt;0,'Orçamento-base'!G388,"")</f>
        <v>REDUÇÃO CONCENTRICA P/ELETROCALHA 50X50 MM</v>
      </c>
      <c r="E388" s="182">
        <f>IF('Orçamento-base'!H388&gt;0,'Orçamento-base'!H388,"")</f>
        <v>5</v>
      </c>
      <c r="F388" s="154" t="str">
        <f>IF('Orçamento-base'!I388&gt;0,'Orçamento-base'!I388,"")</f>
        <v>un</v>
      </c>
      <c r="G388" s="172"/>
      <c r="H388" s="154" t="str">
        <f t="shared" si="7"/>
        <v/>
      </c>
      <c r="I388" s="146"/>
      <c r="J388" s="146"/>
      <c r="K388" s="71"/>
    </row>
    <row r="389" spans="1:11" x14ac:dyDescent="0.25">
      <c r="A389" s="160">
        <f>IF('Orçamento-base'!A389&gt;0,'Orçamento-base'!A389,"")</f>
        <v>1</v>
      </c>
      <c r="B389" s="160">
        <f>'Orçamento-base'!B389</f>
        <v>378</v>
      </c>
      <c r="C389" s="160" t="str">
        <f>IF('Orçamento-base'!C389&gt;0,'Orçamento-base'!C389,"")</f>
        <v>16.38</v>
      </c>
      <c r="D389" s="154" t="str">
        <f>IF('Orçamento-base'!G389&gt;0,'Orçamento-base'!G389,"")</f>
        <v>TE HORIZONTAL,90º,PARA ELETROCALHA PERFURADA OU LISA,100X100 MM.FORNECIMENTO E COLOCACAO</v>
      </c>
      <c r="E389" s="182">
        <f>IF('Orçamento-base'!H389&gt;0,'Orçamento-base'!H389,"")</f>
        <v>4</v>
      </c>
      <c r="F389" s="154" t="str">
        <f>IF('Orçamento-base'!I389&gt;0,'Orçamento-base'!I389,"")</f>
        <v>un</v>
      </c>
      <c r="G389" s="172"/>
      <c r="H389" s="154" t="str">
        <f t="shared" si="7"/>
        <v/>
      </c>
      <c r="I389" s="146"/>
      <c r="J389" s="146"/>
      <c r="K389" s="71"/>
    </row>
    <row r="390" spans="1:11" x14ac:dyDescent="0.25">
      <c r="A390" s="160">
        <f>IF('Orçamento-base'!A390&gt;0,'Orçamento-base'!A390,"")</f>
        <v>1</v>
      </c>
      <c r="B390" s="160">
        <f>'Orçamento-base'!B390</f>
        <v>379</v>
      </c>
      <c r="C390" s="160" t="str">
        <f>IF('Orçamento-base'!C390&gt;0,'Orçamento-base'!C390,"")</f>
        <v>16.39</v>
      </c>
      <c r="D390" s="154" t="str">
        <f>IF('Orçamento-base'!G390&gt;0,'Orçamento-base'!G390,"")</f>
        <v>TE HORIZONTAL PARA ELETROCALHA 100x50</v>
      </c>
      <c r="E390" s="182">
        <f>IF('Orçamento-base'!H390&gt;0,'Orçamento-base'!H390,"")</f>
        <v>1</v>
      </c>
      <c r="F390" s="154" t="str">
        <f>IF('Orçamento-base'!I390&gt;0,'Orçamento-base'!I390,"")</f>
        <v>un</v>
      </c>
      <c r="G390" s="172"/>
      <c r="H390" s="154" t="str">
        <f t="shared" si="7"/>
        <v/>
      </c>
      <c r="I390" s="146"/>
      <c r="J390" s="146"/>
      <c r="K390" s="71"/>
    </row>
    <row r="391" spans="1:11" x14ac:dyDescent="0.25">
      <c r="A391" s="160">
        <f>IF('Orçamento-base'!A391&gt;0,'Orçamento-base'!A391,"")</f>
        <v>1</v>
      </c>
      <c r="B391" s="160">
        <f>'Orçamento-base'!B391</f>
        <v>380</v>
      </c>
      <c r="C391" s="160" t="str">
        <f>IF('Orçamento-base'!C391&gt;0,'Orçamento-base'!C391,"")</f>
        <v>16.40</v>
      </c>
      <c r="D391" s="154" t="str">
        <f>IF('Orçamento-base'!G391&gt;0,'Orçamento-base'!G391,"")</f>
        <v>TE HORIZONTAL,90º,PARA ELETROCALHA PERFURADA OU LISA,50X50MM .FORNECIMENTO E COLOCACAO</v>
      </c>
      <c r="E391" s="182">
        <f>IF('Orçamento-base'!H391&gt;0,'Orçamento-base'!H391,"")</f>
        <v>1</v>
      </c>
      <c r="F391" s="154" t="str">
        <f>IF('Orçamento-base'!I391&gt;0,'Orçamento-base'!I391,"")</f>
        <v>un</v>
      </c>
      <c r="G391" s="172"/>
      <c r="H391" s="154" t="str">
        <f t="shared" si="7"/>
        <v/>
      </c>
      <c r="I391" s="146"/>
      <c r="J391" s="146"/>
      <c r="K391" s="71"/>
    </row>
    <row r="392" spans="1:11" x14ac:dyDescent="0.25">
      <c r="A392" s="160">
        <f>IF('Orçamento-base'!A392&gt;0,'Orçamento-base'!A392,"")</f>
        <v>1</v>
      </c>
      <c r="B392" s="160">
        <f>'Orçamento-base'!B392</f>
        <v>381</v>
      </c>
      <c r="C392" s="160" t="str">
        <f>IF('Orçamento-base'!C392&gt;0,'Orçamento-base'!C392,"")</f>
        <v>16.41</v>
      </c>
      <c r="D392" s="154" t="str">
        <f>IF('Orçamento-base'!G392&gt;0,'Orçamento-base'!G392,"")</f>
        <v xml:space="preserve">PERFILADO PERFURADO SIMPLES 38 X 38 MM                                                                                                                                                                                                                                                                                                                                                                                                                                   </v>
      </c>
      <c r="E392" s="182">
        <f>IF('Orçamento-base'!H392&gt;0,'Orçamento-base'!H392,"")</f>
        <v>157</v>
      </c>
      <c r="F392" s="154" t="str">
        <f>IF('Orçamento-base'!I392&gt;0,'Orçamento-base'!I392,"")</f>
        <v>un</v>
      </c>
      <c r="G392" s="172"/>
      <c r="H392" s="154" t="str">
        <f t="shared" si="7"/>
        <v/>
      </c>
      <c r="I392" s="146"/>
      <c r="J392" s="146"/>
      <c r="K392" s="71"/>
    </row>
    <row r="393" spans="1:11" x14ac:dyDescent="0.25">
      <c r="A393" s="160">
        <f>IF('Orçamento-base'!A393&gt;0,'Orçamento-base'!A393,"")</f>
        <v>1</v>
      </c>
      <c r="B393" s="160">
        <f>'Orçamento-base'!B393</f>
        <v>382</v>
      </c>
      <c r="C393" s="160" t="str">
        <f>IF('Orçamento-base'!C393&gt;0,'Orçamento-base'!C393,"")</f>
        <v>16.42</v>
      </c>
      <c r="D393" s="154" t="str">
        <f>IF('Orçamento-base'!G393&gt;0,'Orçamento-base'!G393,"")</f>
        <v>JUNÇÃO INTERNA "L"</v>
      </c>
      <c r="E393" s="182">
        <f>IF('Orçamento-base'!H393&gt;0,'Orçamento-base'!H393,"")</f>
        <v>15</v>
      </c>
      <c r="F393" s="154" t="str">
        <f>IF('Orçamento-base'!I393&gt;0,'Orçamento-base'!I393,"")</f>
        <v>un</v>
      </c>
      <c r="G393" s="172"/>
      <c r="H393" s="154" t="str">
        <f t="shared" si="7"/>
        <v/>
      </c>
      <c r="I393" s="146"/>
      <c r="J393" s="146"/>
      <c r="K393" s="71"/>
    </row>
    <row r="394" spans="1:11" x14ac:dyDescent="0.25">
      <c r="A394" s="160">
        <f>IF('Orçamento-base'!A394&gt;0,'Orçamento-base'!A394,"")</f>
        <v>1</v>
      </c>
      <c r="B394" s="160">
        <f>'Orçamento-base'!B394</f>
        <v>383</v>
      </c>
      <c r="C394" s="160" t="str">
        <f>IF('Orçamento-base'!C394&gt;0,'Orçamento-base'!C394,"")</f>
        <v>16.43</v>
      </c>
      <c r="D394" s="154" t="str">
        <f>IF('Orçamento-base'!G394&gt;0,'Orçamento-base'!G394,"")</f>
        <v>JUNÇÃO INTERNA "T"</v>
      </c>
      <c r="E394" s="182">
        <f>IF('Orçamento-base'!H394&gt;0,'Orçamento-base'!H394,"")</f>
        <v>39</v>
      </c>
      <c r="F394" s="154" t="str">
        <f>IF('Orçamento-base'!I394&gt;0,'Orçamento-base'!I394,"")</f>
        <v>un</v>
      </c>
      <c r="G394" s="172"/>
      <c r="H394" s="154" t="str">
        <f t="shared" si="7"/>
        <v/>
      </c>
      <c r="I394" s="146"/>
      <c r="J394" s="146"/>
      <c r="K394" s="71"/>
    </row>
    <row r="395" spans="1:11" x14ac:dyDescent="0.25">
      <c r="A395" s="160">
        <f>IF('Orçamento-base'!A395&gt;0,'Orçamento-base'!A395,"")</f>
        <v>1</v>
      </c>
      <c r="B395" s="160">
        <f>'Orçamento-base'!B395</f>
        <v>384</v>
      </c>
      <c r="C395" s="160" t="str">
        <f>IF('Orçamento-base'!C395&gt;0,'Orçamento-base'!C395,"")</f>
        <v>16.44</v>
      </c>
      <c r="D395" s="154" t="str">
        <f>IF('Orçamento-base'!G395&gt;0,'Orçamento-base'!G395,"")</f>
        <v>JUNÇÃO INTERNA "X"</v>
      </c>
      <c r="E395" s="182">
        <f>IF('Orçamento-base'!H395&gt;0,'Orçamento-base'!H395,"")</f>
        <v>4</v>
      </c>
      <c r="F395" s="154" t="str">
        <f>IF('Orçamento-base'!I395&gt;0,'Orçamento-base'!I395,"")</f>
        <v>un</v>
      </c>
      <c r="G395" s="172"/>
      <c r="H395" s="154" t="str">
        <f t="shared" si="7"/>
        <v/>
      </c>
      <c r="I395" s="146"/>
      <c r="J395" s="146"/>
      <c r="K395" s="71"/>
    </row>
    <row r="396" spans="1:11" x14ac:dyDescent="0.25">
      <c r="A396" s="160">
        <f>IF('Orçamento-base'!A396&gt;0,'Orçamento-base'!A396,"")</f>
        <v>1</v>
      </c>
      <c r="B396" s="160">
        <f>'Orçamento-base'!B396</f>
        <v>385</v>
      </c>
      <c r="C396" s="160" t="str">
        <f>IF('Orçamento-base'!C396&gt;0,'Orçamento-base'!C396,"")</f>
        <v>16.45</v>
      </c>
      <c r="D396" s="154" t="str">
        <f>IF('Orçamento-base'!G396&gt;0,'Orçamento-base'!G396,"")</f>
        <v>CAIXA SEXTAVADA 3" X 3", METÁLICA, INSTALADA EM LAJE - FORNECIMENTO E INSTALAÇÃO. AF_12/2015</v>
      </c>
      <c r="E396" s="182">
        <f>IF('Orçamento-base'!H396&gt;0,'Orçamento-base'!H396,"")</f>
        <v>60</v>
      </c>
      <c r="F396" s="154" t="str">
        <f>IF('Orçamento-base'!I396&gt;0,'Orçamento-base'!I396,"")</f>
        <v>un</v>
      </c>
      <c r="G396" s="172"/>
      <c r="H396" s="154" t="str">
        <f t="shared" si="7"/>
        <v/>
      </c>
      <c r="I396" s="146"/>
      <c r="J396" s="146"/>
      <c r="K396" s="71"/>
    </row>
    <row r="397" spans="1:11" x14ac:dyDescent="0.25">
      <c r="A397" s="160">
        <f>IF('Orçamento-base'!A397&gt;0,'Orçamento-base'!A397,"")</f>
        <v>1</v>
      </c>
      <c r="B397" s="160">
        <f>'Orçamento-base'!B397</f>
        <v>386</v>
      </c>
      <c r="C397" s="160" t="str">
        <f>IF('Orçamento-base'!C397&gt;0,'Orçamento-base'!C397,"")</f>
        <v>16.46</v>
      </c>
      <c r="D397" s="154" t="str">
        <f>IF('Orçamento-base'!G397&gt;0,'Orçamento-base'!G397,"")</f>
        <v>CAIXA RETANGULAR 4" X 2" MÉDIA (1,30 M DO PISO), PVC, INSTALADA EM PAREDE - FORNECIMENTO E INSTALAÇÃO. AF_03/2023</v>
      </c>
      <c r="E397" s="182">
        <f>IF('Orçamento-base'!H397&gt;0,'Orçamento-base'!H397,"")</f>
        <v>427</v>
      </c>
      <c r="F397" s="154" t="str">
        <f>IF('Orçamento-base'!I397&gt;0,'Orçamento-base'!I397,"")</f>
        <v>un</v>
      </c>
      <c r="G397" s="172"/>
      <c r="H397" s="154" t="str">
        <f t="shared" ref="H397:H460" si="8">IFERROR(IF(E397*G397&lt;&gt;0,ROUND(ROUND(E397,4)*ROUND(G397,4),2),""),"")</f>
        <v/>
      </c>
      <c r="I397" s="146"/>
      <c r="J397" s="146"/>
      <c r="K397" s="71"/>
    </row>
    <row r="398" spans="1:11" x14ac:dyDescent="0.25">
      <c r="A398" s="160">
        <f>IF('Orçamento-base'!A398&gt;0,'Orçamento-base'!A398,"")</f>
        <v>1</v>
      </c>
      <c r="B398" s="160">
        <f>'Orçamento-base'!B398</f>
        <v>387</v>
      </c>
      <c r="C398" s="160" t="str">
        <f>IF('Orçamento-base'!C398&gt;0,'Orçamento-base'!C398,"")</f>
        <v>16.47</v>
      </c>
      <c r="D398" s="154" t="str">
        <f>IF('Orçamento-base'!G398&gt;0,'Orçamento-base'!G398,"")</f>
        <v>CAIXA RETANGULAR 4" X 4" MÉDIA (1,30 M DO PISO), PVC, INSTALADA EM PAREDE - FORNECIMENTO E INSTALAÇÃO. AF_03/2023</v>
      </c>
      <c r="E398" s="182">
        <f>IF('Orçamento-base'!H398&gt;0,'Orçamento-base'!H398,"")</f>
        <v>204</v>
      </c>
      <c r="F398" s="154" t="str">
        <f>IF('Orçamento-base'!I398&gt;0,'Orçamento-base'!I398,"")</f>
        <v>un</v>
      </c>
      <c r="G398" s="172"/>
      <c r="H398" s="154" t="str">
        <f t="shared" si="8"/>
        <v/>
      </c>
      <c r="I398" s="146"/>
      <c r="J398" s="146"/>
      <c r="K398" s="71"/>
    </row>
    <row r="399" spans="1:11" x14ac:dyDescent="0.25">
      <c r="A399" s="160">
        <f>IF('Orçamento-base'!A399&gt;0,'Orçamento-base'!A399,"")</f>
        <v>1</v>
      </c>
      <c r="B399" s="160">
        <f>'Orçamento-base'!B399</f>
        <v>388</v>
      </c>
      <c r="C399" s="160" t="str">
        <f>IF('Orçamento-base'!C399&gt;0,'Orçamento-base'!C399,"")</f>
        <v>16.48</v>
      </c>
      <c r="D399" s="154" t="str">
        <f>IF('Orçamento-base'!G399&gt;0,'Orçamento-base'!G399,"")</f>
        <v>CAIXA DE PASSAGEM EM ALVENARIA (100X100X100CM), REVESTIMENTO EM ARGAMASSA COM ADITIVO IMPERMEABILIZANTE, COM TAMPA EM GRELHA, INCLUSIVE ESCAVAÇÃO, REATERRO E TRANSPORTE E RETIRADA DO MATERIAL ESCAVADO (EM CAÇAMBA)</v>
      </c>
      <c r="E399" s="182">
        <f>IF('Orçamento-base'!H399&gt;0,'Orçamento-base'!H399,"")</f>
        <v>1</v>
      </c>
      <c r="F399" s="154" t="str">
        <f>IF('Orçamento-base'!I399&gt;0,'Orçamento-base'!I399,"")</f>
        <v>un</v>
      </c>
      <c r="G399" s="172"/>
      <c r="H399" s="154" t="str">
        <f t="shared" si="8"/>
        <v/>
      </c>
      <c r="I399" s="146"/>
      <c r="J399" s="146"/>
      <c r="K399" s="71"/>
    </row>
    <row r="400" spans="1:11" x14ac:dyDescent="0.25">
      <c r="A400" s="160">
        <f>IF('Orçamento-base'!A400&gt;0,'Orçamento-base'!A400,"")</f>
        <v>1</v>
      </c>
      <c r="B400" s="160">
        <f>'Orçamento-base'!B400</f>
        <v>389</v>
      </c>
      <c r="C400" s="160" t="str">
        <f>IF('Orçamento-base'!C400&gt;0,'Orçamento-base'!C400,"")</f>
        <v>16.49</v>
      </c>
      <c r="D400" s="154" t="str">
        <f>IF('Orçamento-base'!G400&gt;0,'Orçamento-base'!G400,"")</f>
        <v>CAIXA DE PASSAGEM EM ALVENARIA (120X120X120CM), REVESTIMENTO EM ARGAMASSA COM ADITIVO IMPERMEABILIZANTE, COM TAMPA EM GRELHA, INCLUSIVE ESCAVAÇÃO, REATERRO E TRANSPORTE E RETIRADA DO MATERIAL ESCAVADO (EM CAÇAMBA)</v>
      </c>
      <c r="E400" s="182">
        <f>IF('Orçamento-base'!H400&gt;0,'Orçamento-base'!H400,"")</f>
        <v>2</v>
      </c>
      <c r="F400" s="154" t="str">
        <f>IF('Orçamento-base'!I400&gt;0,'Orçamento-base'!I400,"")</f>
        <v>un</v>
      </c>
      <c r="G400" s="172"/>
      <c r="H400" s="154" t="str">
        <f t="shared" si="8"/>
        <v/>
      </c>
      <c r="I400" s="146"/>
      <c r="J400" s="146"/>
      <c r="K400" s="71"/>
    </row>
    <row r="401" spans="1:11" x14ac:dyDescent="0.25">
      <c r="A401" s="160">
        <f>IF('Orçamento-base'!A401&gt;0,'Orçamento-base'!A401,"")</f>
        <v>1</v>
      </c>
      <c r="B401" s="160">
        <f>'Orçamento-base'!B401</f>
        <v>390</v>
      </c>
      <c r="C401" s="160" t="str">
        <f>IF('Orçamento-base'!C401&gt;0,'Orçamento-base'!C401,"")</f>
        <v>16.50</v>
      </c>
      <c r="D401" s="154" t="str">
        <f>IF('Orçamento-base'!G401&gt;0,'Orçamento-base'!G401,"")</f>
        <v>CAIXA DE DRENAGEM DE INSPEÇÃO/PASSAGEM EM ALVENARIA (30X30X30CM), REVESTIMENTO EM ARGAMASSA COM ADITIVO IMPERMEABILIZANTE, COM TAMPA EM GRELHA, INCLUSIVE ESCAVAÇÃO, REATERRO E TRANSPORTE E RETIRADA DO MATERIAL ESCAVADO (EM CAÇAMBA)</v>
      </c>
      <c r="E401" s="182">
        <f>IF('Orçamento-base'!H401&gt;0,'Orçamento-base'!H401,"")</f>
        <v>1</v>
      </c>
      <c r="F401" s="154" t="str">
        <f>IF('Orçamento-base'!I401&gt;0,'Orçamento-base'!I401,"")</f>
        <v>un</v>
      </c>
      <c r="G401" s="172"/>
      <c r="H401" s="154" t="str">
        <f t="shared" si="8"/>
        <v/>
      </c>
      <c r="I401" s="146"/>
      <c r="J401" s="146"/>
      <c r="K401" s="71"/>
    </row>
    <row r="402" spans="1:11" x14ac:dyDescent="0.25">
      <c r="A402" s="160">
        <f>IF('Orçamento-base'!A402&gt;0,'Orçamento-base'!A402,"")</f>
        <v>1</v>
      </c>
      <c r="B402" s="160">
        <f>'Orçamento-base'!B402</f>
        <v>391</v>
      </c>
      <c r="C402" s="160" t="str">
        <f>IF('Orçamento-base'!C402&gt;0,'Orçamento-base'!C402,"")</f>
        <v>16.51</v>
      </c>
      <c r="D402" s="154" t="str">
        <f>IF('Orçamento-base'!G402&gt;0,'Orçamento-base'!G402,"")</f>
        <v>CAIXA DE PASSAGEM EM ALVENARIA (20X20X10CM), REVESTIMENTO EM ARGAMASSA COM ADITIVO IMPERMEABILIZANTE, COM TAMPA EM GRELHA, INCLUSIVE ESCAVAÇÃO, REATERRO E TRANSPORTE E RETIRADA DO MATERIAL ESCAVADO (EM CAÇAMBA)</v>
      </c>
      <c r="E402" s="182">
        <f>IF('Orçamento-base'!H402&gt;0,'Orçamento-base'!H402,"")</f>
        <v>2</v>
      </c>
      <c r="F402" s="154" t="str">
        <f>IF('Orçamento-base'!I402&gt;0,'Orçamento-base'!I402,"")</f>
        <v>un</v>
      </c>
      <c r="G402" s="172"/>
      <c r="H402" s="154" t="str">
        <f t="shared" si="8"/>
        <v/>
      </c>
      <c r="I402" s="146"/>
      <c r="J402" s="146"/>
      <c r="K402" s="71"/>
    </row>
    <row r="403" spans="1:11" x14ac:dyDescent="0.25">
      <c r="A403" s="160">
        <f>IF('Orçamento-base'!A403&gt;0,'Orçamento-base'!A403,"")</f>
        <v>1</v>
      </c>
      <c r="B403" s="160">
        <f>'Orçamento-base'!B403</f>
        <v>392</v>
      </c>
      <c r="C403" s="160" t="str">
        <f>IF('Orçamento-base'!C403&gt;0,'Orçamento-base'!C403,"")</f>
        <v>16.52</v>
      </c>
      <c r="D403" s="154" t="str">
        <f>IF('Orçamento-base'!G403&gt;0,'Orçamento-base'!G403,"")</f>
        <v>CAIXA DE DRENAGEM DE INSPEÇÃO/PASSAGEM EM ALVENARIA (50X50X50CM), REVESTIMENTO EM ARGAMASSA COM ADITIVO IMPERMEABILIZANTE, COM TAMPA EM GRELHA, INCLUSIVE ESCAVAÇÃO, REATERRO E TRANSPORTE E RETIRADA DO MATERIAL ESCAVADO (EM CAÇAMBA)</v>
      </c>
      <c r="E403" s="182">
        <f>IF('Orçamento-base'!H403&gt;0,'Orçamento-base'!H403,"")</f>
        <v>3</v>
      </c>
      <c r="F403" s="154" t="str">
        <f>IF('Orçamento-base'!I403&gt;0,'Orçamento-base'!I403,"")</f>
        <v>un</v>
      </c>
      <c r="G403" s="172"/>
      <c r="H403" s="154" t="str">
        <f t="shared" si="8"/>
        <v/>
      </c>
      <c r="I403" s="146"/>
      <c r="J403" s="146"/>
      <c r="K403" s="71"/>
    </row>
    <row r="404" spans="1:11" x14ac:dyDescent="0.25">
      <c r="A404" s="160">
        <f>IF('Orçamento-base'!A404&gt;0,'Orçamento-base'!A404,"")</f>
        <v>1</v>
      </c>
      <c r="B404" s="160">
        <f>'Orçamento-base'!B404</f>
        <v>393</v>
      </c>
      <c r="C404" s="160" t="str">
        <f>IF('Orçamento-base'!C404&gt;0,'Orçamento-base'!C404,"")</f>
        <v>16.53</v>
      </c>
      <c r="D404" s="154" t="str">
        <f>IF('Orçamento-base'!G404&gt;0,'Orçamento-base'!G404,"")</f>
        <v>CONDULETE DE ALUMÍNIO, TIPO C, PARA ELETRODUTO DE AÇO GALVANIZADO DN 20 MM (3/4''), APARENTE - FORNECIMENTO E INSTALAÇÃO. AF_11/2016_P</v>
      </c>
      <c r="E404" s="182">
        <f>IF('Orçamento-base'!H404&gt;0,'Orçamento-base'!H404,"")</f>
        <v>8</v>
      </c>
      <c r="F404" s="154" t="str">
        <f>IF('Orçamento-base'!I404&gt;0,'Orçamento-base'!I404,"")</f>
        <v>un</v>
      </c>
      <c r="G404" s="172"/>
      <c r="H404" s="154" t="str">
        <f t="shared" si="8"/>
        <v/>
      </c>
      <c r="I404" s="146"/>
      <c r="J404" s="146"/>
      <c r="K404" s="71"/>
    </row>
    <row r="405" spans="1:11" x14ac:dyDescent="0.25">
      <c r="A405" s="160">
        <f>IF('Orçamento-base'!A405&gt;0,'Orçamento-base'!A405,"")</f>
        <v>1</v>
      </c>
      <c r="B405" s="160">
        <f>'Orçamento-base'!B405</f>
        <v>394</v>
      </c>
      <c r="C405" s="160" t="str">
        <f>IF('Orçamento-base'!C405&gt;0,'Orçamento-base'!C405,"")</f>
        <v>16.54</v>
      </c>
      <c r="D405" s="154" t="str">
        <f>IF('Orçamento-base'!G405&gt;0,'Orçamento-base'!G405,"")</f>
        <v>CONDULETE EM ALUMÍNIO TIPO "C" DE 1 1/2"</v>
      </c>
      <c r="E405" s="182">
        <f>IF('Orçamento-base'!H405&gt;0,'Orçamento-base'!H405,"")</f>
        <v>2</v>
      </c>
      <c r="F405" s="154" t="str">
        <f>IF('Orçamento-base'!I405&gt;0,'Orçamento-base'!I405,"")</f>
        <v>un</v>
      </c>
      <c r="G405" s="172"/>
      <c r="H405" s="154" t="str">
        <f t="shared" si="8"/>
        <v/>
      </c>
      <c r="I405" s="146"/>
      <c r="J405" s="146"/>
      <c r="K405" s="71"/>
    </row>
    <row r="406" spans="1:11" x14ac:dyDescent="0.25">
      <c r="A406" s="160">
        <f>IF('Orçamento-base'!A406&gt;0,'Orçamento-base'!A406,"")</f>
        <v>1</v>
      </c>
      <c r="B406" s="160">
        <f>'Orçamento-base'!B406</f>
        <v>395</v>
      </c>
      <c r="C406" s="160" t="str">
        <f>IF('Orçamento-base'!C406&gt;0,'Orçamento-base'!C406,"")</f>
        <v>16.55</v>
      </c>
      <c r="D406" s="154" t="str">
        <f>IF('Orçamento-base'!G406&gt;0,'Orçamento-base'!G406,"")</f>
        <v>CONDULETE DE ALUMÍNIO, TIPO E, PARA ELETRODUTO DE AÇO GALVANIZADO DN 20 MM (3/4''), APARENTE - FORNECIMENTO E INSTALAÇÃO. AF_11/2016_P</v>
      </c>
      <c r="E406" s="182">
        <f>IF('Orçamento-base'!H406&gt;0,'Orçamento-base'!H406,"")</f>
        <v>5</v>
      </c>
      <c r="F406" s="154" t="str">
        <f>IF('Orçamento-base'!I406&gt;0,'Orçamento-base'!I406,"")</f>
        <v>un</v>
      </c>
      <c r="G406" s="172"/>
      <c r="H406" s="154" t="str">
        <f t="shared" si="8"/>
        <v/>
      </c>
      <c r="I406" s="146"/>
      <c r="J406" s="146"/>
      <c r="K406" s="71"/>
    </row>
    <row r="407" spans="1:11" x14ac:dyDescent="0.25">
      <c r="A407" s="160">
        <f>IF('Orçamento-base'!A407&gt;0,'Orçamento-base'!A407,"")</f>
        <v>1</v>
      </c>
      <c r="B407" s="160">
        <f>'Orçamento-base'!B407</f>
        <v>396</v>
      </c>
      <c r="C407" s="160" t="str">
        <f>IF('Orçamento-base'!C407&gt;0,'Orçamento-base'!C407,"")</f>
        <v>16.56</v>
      </c>
      <c r="D407" s="154" t="str">
        <f>IF('Orçamento-base'!G407&gt;0,'Orçamento-base'!G407,"")</f>
        <v>CONDULETE DE ALUMÍNIO, TIPO E, ELETRODUTO DE AÇO GALVANIZADO DN 25 MM (1''), APARENTE - FORNECIMENTO E INSTALAÇÃO. AF_11/2016_P</v>
      </c>
      <c r="E407" s="182">
        <f>IF('Orçamento-base'!H407&gt;0,'Orçamento-base'!H407,"")</f>
        <v>1</v>
      </c>
      <c r="F407" s="154" t="str">
        <f>IF('Orçamento-base'!I407&gt;0,'Orçamento-base'!I407,"")</f>
        <v>un</v>
      </c>
      <c r="G407" s="172"/>
      <c r="H407" s="154" t="str">
        <f t="shared" si="8"/>
        <v/>
      </c>
      <c r="I407" s="146"/>
      <c r="J407" s="146"/>
      <c r="K407" s="71"/>
    </row>
    <row r="408" spans="1:11" x14ac:dyDescent="0.25">
      <c r="A408" s="160">
        <f>IF('Orçamento-base'!A408&gt;0,'Orçamento-base'!A408,"")</f>
        <v>1</v>
      </c>
      <c r="B408" s="160">
        <f>'Orçamento-base'!B408</f>
        <v>397</v>
      </c>
      <c r="C408" s="160" t="str">
        <f>IF('Orçamento-base'!C408&gt;0,'Orçamento-base'!C408,"")</f>
        <v>16.57</v>
      </c>
      <c r="D408" s="154" t="str">
        <f>IF('Orçamento-base'!G408&gt;0,'Orçamento-base'!G408,"")</f>
        <v>CONDULETE DE ALUMÍNIO, TIPO "LB", DIÂMETRO DE SAÍDA 2" (50MM), EXCLUSIVE MÓDULO E PLACA, INCLUSIVE FIXAÇÃO</v>
      </c>
      <c r="E408" s="182">
        <f>IF('Orçamento-base'!H408&gt;0,'Orçamento-base'!H408,"")</f>
        <v>1</v>
      </c>
      <c r="F408" s="154" t="str">
        <f>IF('Orçamento-base'!I408&gt;0,'Orçamento-base'!I408,"")</f>
        <v>un</v>
      </c>
      <c r="G408" s="172"/>
      <c r="H408" s="154" t="str">
        <f t="shared" si="8"/>
        <v/>
      </c>
      <c r="I408" s="146"/>
      <c r="J408" s="146"/>
      <c r="K408" s="71"/>
    </row>
    <row r="409" spans="1:11" x14ac:dyDescent="0.25">
      <c r="A409" s="160">
        <f>IF('Orçamento-base'!A409&gt;0,'Orçamento-base'!A409,"")</f>
        <v>1</v>
      </c>
      <c r="B409" s="160">
        <f>'Orçamento-base'!B409</f>
        <v>398</v>
      </c>
      <c r="C409" s="160" t="str">
        <f>IF('Orçamento-base'!C409&gt;0,'Orçamento-base'!C409,"")</f>
        <v>16.58</v>
      </c>
      <c r="D409" s="154" t="str">
        <f>IF('Orçamento-base'!G409&gt;0,'Orçamento-base'!G409,"")</f>
        <v>CONDULETE DE ALUMÍNIO, TIPO "T", DIÂMETRO DE SAÍDA 2" (50MM), EXCLUSIVE MÓDULO E PLACA, INCLUSIVE FIXAÇÃO</v>
      </c>
      <c r="E409" s="182">
        <f>IF('Orçamento-base'!H409&gt;0,'Orçamento-base'!H409,"")</f>
        <v>1</v>
      </c>
      <c r="F409" s="154" t="str">
        <f>IF('Orçamento-base'!I409&gt;0,'Orçamento-base'!I409,"")</f>
        <v>un</v>
      </c>
      <c r="G409" s="172"/>
      <c r="H409" s="154" t="str">
        <f t="shared" si="8"/>
        <v/>
      </c>
      <c r="I409" s="146"/>
      <c r="J409" s="146"/>
      <c r="K409" s="71"/>
    </row>
    <row r="410" spans="1:11" x14ac:dyDescent="0.25">
      <c r="A410" s="160">
        <f>IF('Orçamento-base'!A410&gt;0,'Orçamento-base'!A410,"")</f>
        <v>1</v>
      </c>
      <c r="B410" s="160">
        <f>'Orçamento-base'!B410</f>
        <v>399</v>
      </c>
      <c r="C410" s="160" t="str">
        <f>IF('Orçamento-base'!C410&gt;0,'Orçamento-base'!C410,"")</f>
        <v>16.59</v>
      </c>
      <c r="D410" s="154" t="str">
        <f>IF('Orçamento-base'!G410&gt;0,'Orçamento-base'!G410,"")</f>
        <v>DIMMER ROTATIVO (1 MÓDULO), 220V/600W, INCLUINDO SUPORTE E PLACA - FORNECIMENTO E INSTALAÇÃO. AF_03/2023</v>
      </c>
      <c r="E410" s="182">
        <f>IF('Orçamento-base'!H410&gt;0,'Orçamento-base'!H410,"")</f>
        <v>24</v>
      </c>
      <c r="F410" s="154" t="str">
        <f>IF('Orçamento-base'!I410&gt;0,'Orçamento-base'!I410,"")</f>
        <v>un</v>
      </c>
      <c r="G410" s="172"/>
      <c r="H410" s="154" t="str">
        <f t="shared" si="8"/>
        <v/>
      </c>
      <c r="I410" s="146"/>
      <c r="J410" s="146"/>
      <c r="K410" s="71"/>
    </row>
    <row r="411" spans="1:11" x14ac:dyDescent="0.25">
      <c r="A411" s="160">
        <f>IF('Orçamento-base'!A411&gt;0,'Orçamento-base'!A411,"")</f>
        <v>1</v>
      </c>
      <c r="B411" s="160">
        <f>'Orçamento-base'!B411</f>
        <v>400</v>
      </c>
      <c r="C411" s="160" t="str">
        <f>IF('Orçamento-base'!C411&gt;0,'Orçamento-base'!C411,"")</f>
        <v>16.62</v>
      </c>
      <c r="D411" s="154" t="str">
        <f>IF('Orçamento-base'!G411&gt;0,'Orçamento-base'!G411,"")</f>
        <v>INTERRUPTOR SIMPLES (1 MÓDULO), 10A/250V, INCLUINDO SUPORTE E PLACA - FORNECIMENTO E INSTALAÇÃO. AF_03/2023</v>
      </c>
      <c r="E411" s="182">
        <f>IF('Orçamento-base'!H411&gt;0,'Orçamento-base'!H411,"")</f>
        <v>52</v>
      </c>
      <c r="F411" s="154" t="str">
        <f>IF('Orçamento-base'!I411&gt;0,'Orçamento-base'!I411,"")</f>
        <v>un</v>
      </c>
      <c r="G411" s="172"/>
      <c r="H411" s="154" t="str">
        <f t="shared" si="8"/>
        <v/>
      </c>
      <c r="I411" s="146"/>
      <c r="J411" s="146"/>
      <c r="K411" s="71"/>
    </row>
    <row r="412" spans="1:11" x14ac:dyDescent="0.25">
      <c r="A412" s="160">
        <f>IF('Orçamento-base'!A412&gt;0,'Orçamento-base'!A412,"")</f>
        <v>1</v>
      </c>
      <c r="B412" s="160">
        <f>'Orçamento-base'!B412</f>
        <v>401</v>
      </c>
      <c r="C412" s="160" t="str">
        <f>IF('Orçamento-base'!C412&gt;0,'Orçamento-base'!C412,"")</f>
        <v>16.63</v>
      </c>
      <c r="D412" s="154" t="str">
        <f>IF('Orçamento-base'!G412&gt;0,'Orçamento-base'!G412,"")</f>
        <v>INTERRUPTOR SIMPLES (2 MÓDULOS), 10A/250V, INCLUINDO SUPORTE E PLACA - FORNECIMENTO E INSTALAÇÃO. AF_03/2023</v>
      </c>
      <c r="E412" s="182">
        <f>IF('Orçamento-base'!H412&gt;0,'Orçamento-base'!H412,"")</f>
        <v>25</v>
      </c>
      <c r="F412" s="154" t="str">
        <f>IF('Orçamento-base'!I412&gt;0,'Orçamento-base'!I412,"")</f>
        <v>un</v>
      </c>
      <c r="G412" s="172"/>
      <c r="H412" s="154" t="str">
        <f t="shared" si="8"/>
        <v/>
      </c>
      <c r="I412" s="146"/>
      <c r="J412" s="146"/>
      <c r="K412" s="71"/>
    </row>
    <row r="413" spans="1:11" x14ac:dyDescent="0.25">
      <c r="A413" s="160">
        <f>IF('Orçamento-base'!A413&gt;0,'Orçamento-base'!A413,"")</f>
        <v>1</v>
      </c>
      <c r="B413" s="160">
        <f>'Orçamento-base'!B413</f>
        <v>402</v>
      </c>
      <c r="C413" s="160" t="str">
        <f>IF('Orçamento-base'!C413&gt;0,'Orçamento-base'!C413,"")</f>
        <v>16.64</v>
      </c>
      <c r="D413" s="154" t="str">
        <f>IF('Orçamento-base'!G413&gt;0,'Orçamento-base'!G413,"")</f>
        <v>INTERRUPTOR SIMPLES (3 MÓDULOS), 10A/250V, INCLUINDO SUPORTE E PLACA - FORNECIMENTO E INSTALAÇÃO. AF_03/2023</v>
      </c>
      <c r="E413" s="182">
        <f>IF('Orçamento-base'!H413&gt;0,'Orçamento-base'!H413,"")</f>
        <v>8</v>
      </c>
      <c r="F413" s="154" t="str">
        <f>IF('Orçamento-base'!I413&gt;0,'Orçamento-base'!I413,"")</f>
        <v>un</v>
      </c>
      <c r="G413" s="172"/>
      <c r="H413" s="154" t="str">
        <f t="shared" si="8"/>
        <v/>
      </c>
      <c r="I413" s="146"/>
      <c r="J413" s="146"/>
      <c r="K413" s="71"/>
    </row>
    <row r="414" spans="1:11" x14ac:dyDescent="0.25">
      <c r="A414" s="160">
        <f>IF('Orçamento-base'!A414&gt;0,'Orçamento-base'!A414,"")</f>
        <v>1</v>
      </c>
      <c r="B414" s="160">
        <f>'Orçamento-base'!B414</f>
        <v>403</v>
      </c>
      <c r="C414" s="160" t="str">
        <f>IF('Orçamento-base'!C414&gt;0,'Orçamento-base'!C414,"")</f>
        <v>16.65</v>
      </c>
      <c r="D414" s="154" t="str">
        <f>IF('Orçamento-base'!G414&gt;0,'Orçamento-base'!G414,"")</f>
        <v>PONTO  CORRENTE  MONOFÁSICO  APARENTE TETO E EMBUTIDO NAPAREDE INCLUSIVE TOMADA 2P+T</v>
      </c>
      <c r="E414" s="182">
        <f>IF('Orçamento-base'!H414&gt;0,'Orçamento-base'!H414,"")</f>
        <v>24</v>
      </c>
      <c r="F414" s="154" t="str">
        <f>IF('Orçamento-base'!I414&gt;0,'Orçamento-base'!I414,"")</f>
        <v>un</v>
      </c>
      <c r="G414" s="172"/>
      <c r="H414" s="154" t="str">
        <f t="shared" si="8"/>
        <v/>
      </c>
      <c r="I414" s="146"/>
      <c r="J414" s="146"/>
      <c r="K414" s="71"/>
    </row>
    <row r="415" spans="1:11" x14ac:dyDescent="0.25">
      <c r="A415" s="160">
        <f>IF('Orçamento-base'!A415&gt;0,'Orçamento-base'!A415,"")</f>
        <v>1</v>
      </c>
      <c r="B415" s="160">
        <f>'Orçamento-base'!B415</f>
        <v>404</v>
      </c>
      <c r="C415" s="160" t="str">
        <f>IF('Orçamento-base'!C415&gt;0,'Orçamento-base'!C415,"")</f>
        <v>16.66</v>
      </c>
      <c r="D415" s="154" t="str">
        <f>IF('Orçamento-base'!G415&gt;0,'Orçamento-base'!G415,"")</f>
        <v>INTERRUPTOR INTERMEDIÁRIO (1 MÓDULO), 10A/250V, INCLUINDO SUPORTE E PLACA - FORNECIMENTO E INSTALAÇÃO. AF_09/2017</v>
      </c>
      <c r="E415" s="182">
        <f>IF('Orçamento-base'!H415&gt;0,'Orçamento-base'!H415,"")</f>
        <v>24</v>
      </c>
      <c r="F415" s="154" t="str">
        <f>IF('Orçamento-base'!I415&gt;0,'Orçamento-base'!I415,"")</f>
        <v>un</v>
      </c>
      <c r="G415" s="172"/>
      <c r="H415" s="154" t="str">
        <f t="shared" si="8"/>
        <v/>
      </c>
      <c r="I415" s="146"/>
      <c r="J415" s="146"/>
      <c r="K415" s="71"/>
    </row>
    <row r="416" spans="1:11" x14ac:dyDescent="0.25">
      <c r="A416" s="160">
        <f>IF('Orçamento-base'!A416&gt;0,'Orçamento-base'!A416,"")</f>
        <v>1</v>
      </c>
      <c r="B416" s="160">
        <f>'Orçamento-base'!B416</f>
        <v>405</v>
      </c>
      <c r="C416" s="160" t="str">
        <f>IF('Orçamento-base'!C416&gt;0,'Orçamento-base'!C416,"")</f>
        <v>16.67</v>
      </c>
      <c r="D416" s="154" t="str">
        <f>IF('Orçamento-base'!G416&gt;0,'Orçamento-base'!G416,"")</f>
        <v>SENSOR DE PRESENÇA COM FOTOCÉLULA, FIXAÇÃO EM PAREDE - FORNECIMENTO E INSTALAÇÃO. AF_02/2020</v>
      </c>
      <c r="E416" s="182">
        <f>IF('Orçamento-base'!H416&gt;0,'Orçamento-base'!H416,"")</f>
        <v>5</v>
      </c>
      <c r="F416" s="154" t="str">
        <f>IF('Orçamento-base'!I416&gt;0,'Orçamento-base'!I416,"")</f>
        <v>un</v>
      </c>
      <c r="G416" s="172"/>
      <c r="H416" s="154" t="str">
        <f t="shared" si="8"/>
        <v/>
      </c>
      <c r="I416" s="146"/>
      <c r="J416" s="146"/>
      <c r="K416" s="71"/>
    </row>
    <row r="417" spans="1:11" x14ac:dyDescent="0.25">
      <c r="A417" s="160">
        <f>IF('Orçamento-base'!A417&gt;0,'Orçamento-base'!A417,"")</f>
        <v>1</v>
      </c>
      <c r="B417" s="160">
        <f>'Orçamento-base'!B417</f>
        <v>406</v>
      </c>
      <c r="C417" s="160" t="str">
        <f>IF('Orçamento-base'!C417&gt;0,'Orçamento-base'!C417,"")</f>
        <v>16.68</v>
      </c>
      <c r="D417" s="154" t="str">
        <f>IF('Orçamento-base'!G417&gt;0,'Orçamento-base'!G417,"")</f>
        <v>SENSOR DE PRESENÇA COM FOTOCÉLULA, FIXAÇÃO EM TETO - FORNECIMENTO E INSTALAÇÃO. AF_02/2020</v>
      </c>
      <c r="E417" s="182">
        <f>IF('Orçamento-base'!H417&gt;0,'Orçamento-base'!H417,"")</f>
        <v>29</v>
      </c>
      <c r="F417" s="154" t="str">
        <f>IF('Orçamento-base'!I417&gt;0,'Orçamento-base'!I417,"")</f>
        <v>un</v>
      </c>
      <c r="G417" s="172"/>
      <c r="H417" s="154" t="str">
        <f t="shared" si="8"/>
        <v/>
      </c>
      <c r="I417" s="146"/>
      <c r="J417" s="146"/>
      <c r="K417" s="71"/>
    </row>
    <row r="418" spans="1:11" x14ac:dyDescent="0.25">
      <c r="A418" s="160">
        <f>IF('Orçamento-base'!A418&gt;0,'Orçamento-base'!A418,"")</f>
        <v>1</v>
      </c>
      <c r="B418" s="160">
        <f>'Orçamento-base'!B418</f>
        <v>407</v>
      </c>
      <c r="C418" s="160" t="str">
        <f>IF('Orçamento-base'!C418&gt;0,'Orçamento-base'!C418,"")</f>
        <v>16.69</v>
      </c>
      <c r="D418" s="154" t="str">
        <f>IF('Orçamento-base'!G418&gt;0,'Orçamento-base'!G418,"")</f>
        <v>TOMADA ALTA DE EMBUTIR (1 MÓDULO), 2P+T 10 A, INCLUINDO SUPORTE E PLACA - FORNECIMENTO E INSTALAÇÃO. AF_12/2015</v>
      </c>
      <c r="E418" s="182">
        <f>IF('Orçamento-base'!H418&gt;0,'Orçamento-base'!H418,"")</f>
        <v>105</v>
      </c>
      <c r="F418" s="154" t="str">
        <f>IF('Orçamento-base'!I418&gt;0,'Orçamento-base'!I418,"")</f>
        <v>un</v>
      </c>
      <c r="G418" s="172"/>
      <c r="H418" s="154" t="str">
        <f t="shared" si="8"/>
        <v/>
      </c>
      <c r="I418" s="146"/>
      <c r="J418" s="146"/>
      <c r="K418" s="71"/>
    </row>
    <row r="419" spans="1:11" x14ac:dyDescent="0.25">
      <c r="A419" s="160">
        <f>IF('Orçamento-base'!A419&gt;0,'Orçamento-base'!A419,"")</f>
        <v>1</v>
      </c>
      <c r="B419" s="160">
        <f>'Orçamento-base'!B419</f>
        <v>408</v>
      </c>
      <c r="C419" s="160" t="str">
        <f>IF('Orçamento-base'!C419&gt;0,'Orçamento-base'!C419,"")</f>
        <v>16.70</v>
      </c>
      <c r="D419" s="154" t="str">
        <f>IF('Orçamento-base'!G419&gt;0,'Orçamento-base'!G419,"")</f>
        <v>TOMADA BAIXA DE EMBUTIR (2 MÓDULOS), 2P+T 20 A, INCLUINDO SUPORTE E PLACA - FORNECIMENTO E INSTALAÇÃO. AF_12/2015</v>
      </c>
      <c r="E419" s="182">
        <f>IF('Orçamento-base'!H419&gt;0,'Orçamento-base'!H419,"")</f>
        <v>187</v>
      </c>
      <c r="F419" s="154" t="str">
        <f>IF('Orçamento-base'!I419&gt;0,'Orçamento-base'!I419,"")</f>
        <v>un</v>
      </c>
      <c r="G419" s="172"/>
      <c r="H419" s="154" t="str">
        <f t="shared" si="8"/>
        <v/>
      </c>
      <c r="I419" s="146"/>
      <c r="J419" s="146"/>
      <c r="K419" s="71"/>
    </row>
    <row r="420" spans="1:11" x14ac:dyDescent="0.25">
      <c r="A420" s="160">
        <f>IF('Orçamento-base'!A420&gt;0,'Orçamento-base'!A420,"")</f>
        <v>1</v>
      </c>
      <c r="B420" s="160">
        <f>'Orçamento-base'!B420</f>
        <v>409</v>
      </c>
      <c r="C420" s="160" t="str">
        <f>IF('Orçamento-base'!C420&gt;0,'Orçamento-base'!C420,"")</f>
        <v>16.71</v>
      </c>
      <c r="D420" s="154" t="str">
        <f>IF('Orçamento-base'!G420&gt;0,'Orçamento-base'!G420,"")</f>
        <v>RÉGUA DE TOMADAS ELÉTRICAS, COM 08 TOMADAS</v>
      </c>
      <c r="E420" s="182">
        <f>IF('Orçamento-base'!H420&gt;0,'Orçamento-base'!H420,"")</f>
        <v>20</v>
      </c>
      <c r="F420" s="154" t="str">
        <f>IF('Orçamento-base'!I420&gt;0,'Orçamento-base'!I420,"")</f>
        <v>un</v>
      </c>
      <c r="G420" s="172"/>
      <c r="H420" s="154" t="str">
        <f t="shared" si="8"/>
        <v/>
      </c>
      <c r="I420" s="146"/>
      <c r="J420" s="146"/>
      <c r="K420" s="71"/>
    </row>
    <row r="421" spans="1:11" x14ac:dyDescent="0.25">
      <c r="A421" s="160">
        <f>IF('Orçamento-base'!A421&gt;0,'Orçamento-base'!A421,"")</f>
        <v>1</v>
      </c>
      <c r="B421" s="160">
        <f>'Orçamento-base'!B421</f>
        <v>410</v>
      </c>
      <c r="C421" s="160" t="str">
        <f>IF('Orçamento-base'!C421&gt;0,'Orçamento-base'!C421,"")</f>
        <v>16.72</v>
      </c>
      <c r="D421" s="154" t="str">
        <f>IF('Orçamento-base'!G421&gt;0,'Orçamento-base'!G421,"")</f>
        <v>ARANDELA E27</v>
      </c>
      <c r="E421" s="182">
        <f>IF('Orçamento-base'!H421&gt;0,'Orçamento-base'!H421,"")</f>
        <v>5</v>
      </c>
      <c r="F421" s="154" t="str">
        <f>IF('Orçamento-base'!I421&gt;0,'Orçamento-base'!I421,"")</f>
        <v>un</v>
      </c>
      <c r="G421" s="172"/>
      <c r="H421" s="154" t="str">
        <f t="shared" si="8"/>
        <v/>
      </c>
      <c r="I421" s="146"/>
      <c r="J421" s="146"/>
      <c r="K421" s="71"/>
    </row>
    <row r="422" spans="1:11" x14ac:dyDescent="0.25">
      <c r="A422" s="160">
        <f>IF('Orçamento-base'!A422&gt;0,'Orçamento-base'!A422,"")</f>
        <v>1</v>
      </c>
      <c r="B422" s="160">
        <f>'Orçamento-base'!B422</f>
        <v>411</v>
      </c>
      <c r="C422" s="160" t="str">
        <f>IF('Orçamento-base'!C422&gt;0,'Orçamento-base'!C422,"")</f>
        <v>16.73</v>
      </c>
      <c r="D422" s="154" t="str">
        <f>IF('Orçamento-base'!G422&gt;0,'Orçamento-base'!G422,"")</f>
        <v>LUMINÁRIA EMBUTIDA 60X60 4XLED 9W DIMERIZÁVEL</v>
      </c>
      <c r="E422" s="182">
        <f>IF('Orçamento-base'!H422&gt;0,'Orçamento-base'!H422,"")</f>
        <v>18</v>
      </c>
      <c r="F422" s="154" t="str">
        <f>IF('Orçamento-base'!I422&gt;0,'Orçamento-base'!I422,"")</f>
        <v>un</v>
      </c>
      <c r="G422" s="172"/>
      <c r="H422" s="154" t="str">
        <f t="shared" si="8"/>
        <v/>
      </c>
      <c r="I422" s="146"/>
      <c r="J422" s="146"/>
      <c r="K422" s="71"/>
    </row>
    <row r="423" spans="1:11" x14ac:dyDescent="0.25">
      <c r="A423" s="160">
        <f>IF('Orçamento-base'!A423&gt;0,'Orçamento-base'!A423,"")</f>
        <v>1</v>
      </c>
      <c r="B423" s="160">
        <f>'Orçamento-base'!B423</f>
        <v>412</v>
      </c>
      <c r="C423" s="160" t="str">
        <f>IF('Orçamento-base'!C423&gt;0,'Orçamento-base'!C423,"")</f>
        <v>16.74</v>
      </c>
      <c r="D423" s="154" t="str">
        <f>IF('Orçamento-base'!G423&gt;0,'Orçamento-base'!G423,"")</f>
        <v>LUMINÁRIA EMBUTIDA 60X60 4XLED 9W</v>
      </c>
      <c r="E423" s="182">
        <f>IF('Orçamento-base'!H423&gt;0,'Orçamento-base'!H423,"")</f>
        <v>61</v>
      </c>
      <c r="F423" s="154" t="str">
        <f>IF('Orçamento-base'!I423&gt;0,'Orçamento-base'!I423,"")</f>
        <v>un</v>
      </c>
      <c r="G423" s="172"/>
      <c r="H423" s="154" t="str">
        <f t="shared" si="8"/>
        <v/>
      </c>
      <c r="I423" s="146"/>
      <c r="J423" s="146"/>
      <c r="K423" s="71"/>
    </row>
    <row r="424" spans="1:11" x14ac:dyDescent="0.25">
      <c r="A424" s="160">
        <f>IF('Orçamento-base'!A424&gt;0,'Orçamento-base'!A424,"")</f>
        <v>1</v>
      </c>
      <c r="B424" s="160">
        <f>'Orçamento-base'!B424</f>
        <v>413</v>
      </c>
      <c r="C424" s="160" t="str">
        <f>IF('Orçamento-base'!C424&gt;0,'Orçamento-base'!C424,"")</f>
        <v>16.75</v>
      </c>
      <c r="D424" s="154" t="str">
        <f>IF('Orçamento-base'!G424&gt;0,'Orçamento-base'!G424,"")</f>
        <v>LUMINÁRIA EMBUTIDA REDONDA LED E27 - 20W DIMERIZÁVEL</v>
      </c>
      <c r="E424" s="182">
        <f>IF('Orçamento-base'!H424&gt;0,'Orçamento-base'!H424,"")</f>
        <v>6</v>
      </c>
      <c r="F424" s="154" t="str">
        <f>IF('Orçamento-base'!I424&gt;0,'Orçamento-base'!I424,"")</f>
        <v>un</v>
      </c>
      <c r="G424" s="172"/>
      <c r="H424" s="154" t="str">
        <f t="shared" si="8"/>
        <v/>
      </c>
      <c r="I424" s="146"/>
      <c r="J424" s="146"/>
      <c r="K424" s="71"/>
    </row>
    <row r="425" spans="1:11" x14ac:dyDescent="0.25">
      <c r="A425" s="160">
        <f>IF('Orçamento-base'!A425&gt;0,'Orçamento-base'!A425,"")</f>
        <v>1</v>
      </c>
      <c r="B425" s="160">
        <f>'Orçamento-base'!B425</f>
        <v>414</v>
      </c>
      <c r="C425" s="160" t="str">
        <f>IF('Orçamento-base'!C425&gt;0,'Orçamento-base'!C425,"")</f>
        <v>16.83</v>
      </c>
      <c r="D425" s="154" t="str">
        <f>IF('Orçamento-base'!G425&gt;0,'Orçamento-base'!G425,"")</f>
        <v>PLAFON DE SOBREPOR E27</v>
      </c>
      <c r="E425" s="182">
        <f>IF('Orçamento-base'!H425&gt;0,'Orçamento-base'!H425,"")</f>
        <v>10</v>
      </c>
      <c r="F425" s="154" t="str">
        <f>IF('Orçamento-base'!I425&gt;0,'Orçamento-base'!I425,"")</f>
        <v>un</v>
      </c>
      <c r="G425" s="172"/>
      <c r="H425" s="154" t="str">
        <f t="shared" si="8"/>
        <v/>
      </c>
      <c r="I425" s="146"/>
      <c r="J425" s="146"/>
      <c r="K425" s="71"/>
    </row>
    <row r="426" spans="1:11" x14ac:dyDescent="0.25">
      <c r="A426" s="160">
        <f>IF('Orçamento-base'!A426&gt;0,'Orçamento-base'!A426,"")</f>
        <v>1</v>
      </c>
      <c r="B426" s="160">
        <f>'Orçamento-base'!B426</f>
        <v>415</v>
      </c>
      <c r="C426" s="160" t="str">
        <f>IF('Orçamento-base'!C426&gt;0,'Orçamento-base'!C426,"")</f>
        <v>16.76</v>
      </c>
      <c r="D426" s="154" t="str">
        <f>IF('Orçamento-base'!G426&gt;0,'Orçamento-base'!G426,"")</f>
        <v xml:space="preserve">LUMINÁRIA EMBUTIDA REDONDA LED E27 - 20W                                                                                                                                                                                                                                                                                                                                                  </v>
      </c>
      <c r="E426" s="182">
        <f>IF('Orçamento-base'!H426&gt;0,'Orçamento-base'!H426,"")</f>
        <v>30</v>
      </c>
      <c r="F426" s="154" t="str">
        <f>IF('Orçamento-base'!I426&gt;0,'Orçamento-base'!I426,"")</f>
        <v>un</v>
      </c>
      <c r="G426" s="172"/>
      <c r="H426" s="154" t="str">
        <f t="shared" si="8"/>
        <v/>
      </c>
      <c r="I426" s="146"/>
      <c r="J426" s="146"/>
      <c r="K426" s="71"/>
    </row>
    <row r="427" spans="1:11" x14ac:dyDescent="0.25">
      <c r="A427" s="160">
        <f>IF('Orçamento-base'!A427&gt;0,'Orçamento-base'!A427,"")</f>
        <v>1</v>
      </c>
      <c r="B427" s="160">
        <f>'Orçamento-base'!B427</f>
        <v>416</v>
      </c>
      <c r="C427" s="160" t="str">
        <f>IF('Orçamento-base'!C427&gt;0,'Orçamento-base'!C427,"")</f>
        <v>16.78</v>
      </c>
      <c r="D427" s="154" t="str">
        <f>IF('Orçamento-base'!G427&gt;0,'Orçamento-base'!G427,"")</f>
        <v>LUMINÁRIA EMBUTIDA RETANGULAR 2X18W LED</v>
      </c>
      <c r="E427" s="182">
        <f>IF('Orçamento-base'!H427&gt;0,'Orçamento-base'!H427,"")</f>
        <v>151</v>
      </c>
      <c r="F427" s="154" t="str">
        <f>IF('Orçamento-base'!I427&gt;0,'Orçamento-base'!I427,"")</f>
        <v>un</v>
      </c>
      <c r="G427" s="172"/>
      <c r="H427" s="154" t="str">
        <f t="shared" si="8"/>
        <v/>
      </c>
      <c r="I427" s="146"/>
      <c r="J427" s="146"/>
      <c r="K427" s="71"/>
    </row>
    <row r="428" spans="1:11" x14ac:dyDescent="0.25">
      <c r="A428" s="160">
        <f>IF('Orçamento-base'!A428&gt;0,'Orçamento-base'!A428,"")</f>
        <v>1</v>
      </c>
      <c r="B428" s="160">
        <f>'Orçamento-base'!B428</f>
        <v>417</v>
      </c>
      <c r="C428" s="160" t="str">
        <f>IF('Orçamento-base'!C428&gt;0,'Orçamento-base'!C428,"")</f>
        <v>16.79</v>
      </c>
      <c r="D428" s="154" t="str">
        <f>IF('Orçamento-base'!G428&gt;0,'Orçamento-base'!G428,"")</f>
        <v>LUMINÁRIA SOBREPOSTA RETANGULAR 2X18W LED</v>
      </c>
      <c r="E428" s="182">
        <f>IF('Orçamento-base'!H428&gt;0,'Orçamento-base'!H428,"")</f>
        <v>6</v>
      </c>
      <c r="F428" s="154" t="str">
        <f>IF('Orçamento-base'!I428&gt;0,'Orçamento-base'!I428,"")</f>
        <v>un</v>
      </c>
      <c r="G428" s="172"/>
      <c r="H428" s="154" t="str">
        <f t="shared" si="8"/>
        <v/>
      </c>
      <c r="I428" s="146"/>
      <c r="J428" s="146"/>
      <c r="K428" s="71"/>
    </row>
    <row r="429" spans="1:11" x14ac:dyDescent="0.25">
      <c r="A429" s="160">
        <f>IF('Orçamento-base'!A429&gt;0,'Orçamento-base'!A429,"")</f>
        <v>1</v>
      </c>
      <c r="B429" s="160">
        <f>'Orçamento-base'!B429</f>
        <v>418</v>
      </c>
      <c r="C429" s="160" t="str">
        <f>IF('Orçamento-base'!C429&gt;0,'Orçamento-base'!C429,"")</f>
        <v>16.80</v>
      </c>
      <c r="D429" s="154" t="str">
        <f>IF('Orçamento-base'!G429&gt;0,'Orçamento-base'!G429,"")</f>
        <v>LUMINÁRIA BLOCO AUTÔNOMO LED - PAREDE</v>
      </c>
      <c r="E429" s="182">
        <f>IF('Orçamento-base'!H429&gt;0,'Orçamento-base'!H429,"")</f>
        <v>2</v>
      </c>
      <c r="F429" s="154" t="str">
        <f>IF('Orçamento-base'!I429&gt;0,'Orçamento-base'!I429,"")</f>
        <v>un</v>
      </c>
      <c r="G429" s="172"/>
      <c r="H429" s="154" t="str">
        <f t="shared" si="8"/>
        <v/>
      </c>
      <c r="I429" s="146"/>
      <c r="J429" s="146"/>
      <c r="K429" s="71"/>
    </row>
    <row r="430" spans="1:11" x14ac:dyDescent="0.25">
      <c r="A430" s="160">
        <f>IF('Orçamento-base'!A430&gt;0,'Orçamento-base'!A430,"")</f>
        <v>1</v>
      </c>
      <c r="B430" s="160">
        <f>'Orçamento-base'!B430</f>
        <v>419</v>
      </c>
      <c r="C430" s="160" t="str">
        <f>IF('Orçamento-base'!C430&gt;0,'Orçamento-base'!C430,"")</f>
        <v>16.82</v>
      </c>
      <c r="D430" s="154" t="str">
        <f>IF('Orçamento-base'!G430&gt;0,'Orçamento-base'!G430,"")</f>
        <v>LUMINÁRIA DE LEITO</v>
      </c>
      <c r="E430" s="182">
        <f>IF('Orçamento-base'!H430&gt;0,'Orçamento-base'!H430,"")</f>
        <v>20</v>
      </c>
      <c r="F430" s="154" t="str">
        <f>IF('Orçamento-base'!I430&gt;0,'Orçamento-base'!I430,"")</f>
        <v>un</v>
      </c>
      <c r="G430" s="172"/>
      <c r="H430" s="154" t="str">
        <f t="shared" si="8"/>
        <v/>
      </c>
      <c r="I430" s="146"/>
      <c r="J430" s="146"/>
      <c r="K430" s="71"/>
    </row>
    <row r="431" spans="1:11" x14ac:dyDescent="0.25">
      <c r="A431" s="160">
        <f>IF('Orçamento-base'!A431&gt;0,'Orçamento-base'!A431,"")</f>
        <v>1</v>
      </c>
      <c r="B431" s="160">
        <f>'Orçamento-base'!B431</f>
        <v>420</v>
      </c>
      <c r="C431" s="160" t="str">
        <f>IF('Orçamento-base'!C431&gt;0,'Orçamento-base'!C431,"")</f>
        <v>16.84</v>
      </c>
      <c r="D431" s="154" t="str">
        <f>IF('Orçamento-base'!G431&gt;0,'Orçamento-base'!G431,"")</f>
        <v>CABO DE COBRE ISOLADO COM EPR/XLPE 1KV (90G) 4MM2 - FORNECIMENTO E INSTALACAO</v>
      </c>
      <c r="E431" s="182">
        <f>IF('Orçamento-base'!H431&gt;0,'Orçamento-base'!H431,"")</f>
        <v>370</v>
      </c>
      <c r="F431" s="154" t="str">
        <f>IF('Orçamento-base'!I431&gt;0,'Orçamento-base'!I431,"")</f>
        <v>m</v>
      </c>
      <c r="G431" s="172"/>
      <c r="H431" s="154" t="str">
        <f t="shared" si="8"/>
        <v/>
      </c>
      <c r="I431" s="146"/>
      <c r="J431" s="146"/>
      <c r="K431" s="71"/>
    </row>
    <row r="432" spans="1:11" x14ac:dyDescent="0.25">
      <c r="A432" s="160">
        <f>IF('Orçamento-base'!A432&gt;0,'Orçamento-base'!A432,"")</f>
        <v>1</v>
      </c>
      <c r="B432" s="160">
        <f>'Orçamento-base'!B432</f>
        <v>421</v>
      </c>
      <c r="C432" s="160" t="str">
        <f>IF('Orçamento-base'!C432&gt;0,'Orçamento-base'!C432,"")</f>
        <v>16.85</v>
      </c>
      <c r="D432" s="154" t="str">
        <f>IF('Orçamento-base'!G432&gt;0,'Orçamento-base'!G432,"")</f>
        <v>CABO DE COBRE ISOLADO COM EPR/XLPE 1KV (90G) 6MM2 - FORNECIMENTO E INSTALACAO</v>
      </c>
      <c r="E432" s="182">
        <f>IF('Orçamento-base'!H432&gt;0,'Orçamento-base'!H432,"")</f>
        <v>900</v>
      </c>
      <c r="F432" s="154" t="str">
        <f>IF('Orçamento-base'!I432&gt;0,'Orçamento-base'!I432,"")</f>
        <v>m</v>
      </c>
      <c r="G432" s="172"/>
      <c r="H432" s="154" t="str">
        <f t="shared" si="8"/>
        <v/>
      </c>
      <c r="I432" s="146"/>
      <c r="J432" s="146"/>
      <c r="K432" s="71"/>
    </row>
    <row r="433" spans="1:11" x14ac:dyDescent="0.25">
      <c r="A433" s="160">
        <f>IF('Orçamento-base'!A433&gt;0,'Orçamento-base'!A433,"")</f>
        <v>1</v>
      </c>
      <c r="B433" s="160">
        <f>'Orçamento-base'!B433</f>
        <v>422</v>
      </c>
      <c r="C433" s="160" t="str">
        <f>IF('Orçamento-base'!C433&gt;0,'Orçamento-base'!C433,"")</f>
        <v>16.86</v>
      </c>
      <c r="D433" s="154" t="str">
        <f>IF('Orçamento-base'!G433&gt;0,'Orçamento-base'!G433,"")</f>
        <v>CABO DE COBRE ISOLADO EM EPR FLEXÍVEL UNIPOLAR  10MM²  - 0,6KV/1KV/90°</v>
      </c>
      <c r="E433" s="182">
        <f>IF('Orçamento-base'!H433&gt;0,'Orçamento-base'!H433,"")</f>
        <v>316.89999999999998</v>
      </c>
      <c r="F433" s="154" t="str">
        <f>IF('Orçamento-base'!I433&gt;0,'Orçamento-base'!I433,"")</f>
        <v>m</v>
      </c>
      <c r="G433" s="172"/>
      <c r="H433" s="154" t="str">
        <f t="shared" si="8"/>
        <v/>
      </c>
      <c r="I433" s="146"/>
      <c r="J433" s="146"/>
      <c r="K433" s="71"/>
    </row>
    <row r="434" spans="1:11" x14ac:dyDescent="0.25">
      <c r="A434" s="160">
        <f>IF('Orçamento-base'!A434&gt;0,'Orçamento-base'!A434,"")</f>
        <v>1</v>
      </c>
      <c r="B434" s="160">
        <f>'Orçamento-base'!B434</f>
        <v>423</v>
      </c>
      <c r="C434" s="160" t="str">
        <f>IF('Orçamento-base'!C434&gt;0,'Orçamento-base'!C434,"")</f>
        <v>16.87</v>
      </c>
      <c r="D434" s="154" t="str">
        <f>IF('Orçamento-base'!G434&gt;0,'Orçamento-base'!G434,"")</f>
        <v>CABO DE COBRE ISOLADO EM EPR FLEXÍVEL UNIPOLAR  16MM²  - 0,6KV/1KV/90°</v>
      </c>
      <c r="E434" s="182">
        <f>IF('Orçamento-base'!H434&gt;0,'Orçamento-base'!H434,"")</f>
        <v>534.15</v>
      </c>
      <c r="F434" s="154" t="str">
        <f>IF('Orçamento-base'!I434&gt;0,'Orçamento-base'!I434,"")</f>
        <v>m</v>
      </c>
      <c r="G434" s="172"/>
      <c r="H434" s="154" t="str">
        <f t="shared" si="8"/>
        <v/>
      </c>
      <c r="I434" s="146"/>
      <c r="J434" s="146"/>
      <c r="K434" s="71"/>
    </row>
    <row r="435" spans="1:11" x14ac:dyDescent="0.25">
      <c r="A435" s="160">
        <f>IF('Orçamento-base'!A435&gt;0,'Orçamento-base'!A435,"")</f>
        <v>1</v>
      </c>
      <c r="B435" s="160">
        <f>'Orçamento-base'!B435</f>
        <v>424</v>
      </c>
      <c r="C435" s="160" t="str">
        <f>IF('Orçamento-base'!C435&gt;0,'Orçamento-base'!C435,"")</f>
        <v>16.88</v>
      </c>
      <c r="D435" s="154" t="str">
        <f>IF('Orçamento-base'!G435&gt;0,'Orçamento-base'!G435,"")</f>
        <v>CABO DE COBRE ISOLADO EM EPR FLEXÍVEL UNIPOLAR  25MM²  - 0,6KV/1KV/90°</v>
      </c>
      <c r="E435" s="182">
        <f>IF('Orçamento-base'!H435&gt;0,'Orçamento-base'!H435,"")</f>
        <v>229.85</v>
      </c>
      <c r="F435" s="154" t="str">
        <f>IF('Orçamento-base'!I435&gt;0,'Orçamento-base'!I435,"")</f>
        <v>m</v>
      </c>
      <c r="G435" s="172"/>
      <c r="H435" s="154" t="str">
        <f t="shared" si="8"/>
        <v/>
      </c>
      <c r="I435" s="146"/>
      <c r="J435" s="146"/>
      <c r="K435" s="71"/>
    </row>
    <row r="436" spans="1:11" x14ac:dyDescent="0.25">
      <c r="A436" s="160">
        <f>IF('Orçamento-base'!A436&gt;0,'Orçamento-base'!A436,"")</f>
        <v>1</v>
      </c>
      <c r="B436" s="160">
        <f>'Orçamento-base'!B436</f>
        <v>425</v>
      </c>
      <c r="C436" s="160" t="str">
        <f>IF('Orçamento-base'!C436&gt;0,'Orçamento-base'!C436,"")</f>
        <v>16.89</v>
      </c>
      <c r="D436" s="154" t="str">
        <f>IF('Orçamento-base'!G436&gt;0,'Orçamento-base'!G436,"")</f>
        <v>CABO DE COBRE ISOLADO EM EPR FLEXÍVEL UNIPOLAR  35MM²  - 0,6KV/1KV/90°</v>
      </c>
      <c r="E436" s="182">
        <f>IF('Orçamento-base'!H436&gt;0,'Orçamento-base'!H436,"")</f>
        <v>222.71</v>
      </c>
      <c r="F436" s="154" t="str">
        <f>IF('Orçamento-base'!I436&gt;0,'Orçamento-base'!I436,"")</f>
        <v>m</v>
      </c>
      <c r="G436" s="172"/>
      <c r="H436" s="154" t="str">
        <f t="shared" si="8"/>
        <v/>
      </c>
      <c r="I436" s="146"/>
      <c r="J436" s="146"/>
      <c r="K436" s="71"/>
    </row>
    <row r="437" spans="1:11" x14ac:dyDescent="0.25">
      <c r="A437" s="160">
        <f>IF('Orçamento-base'!A437&gt;0,'Orçamento-base'!A437,"")</f>
        <v>1</v>
      </c>
      <c r="B437" s="160">
        <f>'Orçamento-base'!B437</f>
        <v>426</v>
      </c>
      <c r="C437" s="160" t="str">
        <f>IF('Orçamento-base'!C437&gt;0,'Orçamento-base'!C437,"")</f>
        <v>16.90</v>
      </c>
      <c r="D437" s="154" t="str">
        <f>IF('Orçamento-base'!G437&gt;0,'Orçamento-base'!G437,"")</f>
        <v>CABO DE COBRE ISOLADO EM EPR FLEXÍVEL UNIPOLAR  50MM² - 0,6KV/1KV/90°</v>
      </c>
      <c r="E437" s="182">
        <f>IF('Orçamento-base'!H437&gt;0,'Orçamento-base'!H437,"")</f>
        <v>5.5</v>
      </c>
      <c r="F437" s="154" t="str">
        <f>IF('Orçamento-base'!I437&gt;0,'Orçamento-base'!I437,"")</f>
        <v>m</v>
      </c>
      <c r="G437" s="172"/>
      <c r="H437" s="154" t="str">
        <f t="shared" si="8"/>
        <v/>
      </c>
      <c r="I437" s="146"/>
      <c r="J437" s="146"/>
      <c r="K437" s="71"/>
    </row>
    <row r="438" spans="1:11" x14ac:dyDescent="0.25">
      <c r="A438" s="160">
        <f>IF('Orçamento-base'!A438&gt;0,'Orçamento-base'!A438,"")</f>
        <v>1</v>
      </c>
      <c r="B438" s="160">
        <f>'Orçamento-base'!B438</f>
        <v>427</v>
      </c>
      <c r="C438" s="160" t="str">
        <f>IF('Orçamento-base'!C438&gt;0,'Orçamento-base'!C438,"")</f>
        <v>16.91</v>
      </c>
      <c r="D438" s="154" t="str">
        <f>IF('Orçamento-base'!G438&gt;0,'Orçamento-base'!G438,"")</f>
        <v>CABO DE COBRE ISOLADO EM EPR FLEXÍVEL UNIPOLAR  70MM²  - 0,6KV/1KV/90°</v>
      </c>
      <c r="E438" s="182">
        <f>IF('Orçamento-base'!H438&gt;0,'Orçamento-base'!H438,"")</f>
        <v>145.21</v>
      </c>
      <c r="F438" s="154" t="str">
        <f>IF('Orçamento-base'!I438&gt;0,'Orçamento-base'!I438,"")</f>
        <v>m</v>
      </c>
      <c r="G438" s="172"/>
      <c r="H438" s="154" t="str">
        <f t="shared" si="8"/>
        <v/>
      </c>
      <c r="I438" s="146"/>
      <c r="J438" s="146"/>
      <c r="K438" s="71"/>
    </row>
    <row r="439" spans="1:11" x14ac:dyDescent="0.25">
      <c r="A439" s="160">
        <f>IF('Orçamento-base'!A439&gt;0,'Orçamento-base'!A439,"")</f>
        <v>1</v>
      </c>
      <c r="B439" s="160">
        <f>'Orçamento-base'!B439</f>
        <v>428</v>
      </c>
      <c r="C439" s="160" t="str">
        <f>IF('Orçamento-base'!C439&gt;0,'Orçamento-base'!C439,"")</f>
        <v>16.92</v>
      </c>
      <c r="D439" s="154" t="str">
        <f>IF('Orçamento-base'!G439&gt;0,'Orçamento-base'!G439,"")</f>
        <v>CABO DE COBRE ISOLADO EM EPR FLEXÍVEL UNIPOLAR  95MM² - 0,6KV/1KV/90°</v>
      </c>
      <c r="E439" s="182">
        <f>IF('Orçamento-base'!H439&gt;0,'Orçamento-base'!H439,"")</f>
        <v>21</v>
      </c>
      <c r="F439" s="154" t="str">
        <f>IF('Orçamento-base'!I439&gt;0,'Orçamento-base'!I439,"")</f>
        <v>m</v>
      </c>
      <c r="G439" s="172"/>
      <c r="H439" s="154" t="str">
        <f t="shared" si="8"/>
        <v/>
      </c>
      <c r="I439" s="146"/>
      <c r="J439" s="146"/>
      <c r="K439" s="71"/>
    </row>
    <row r="440" spans="1:11" x14ac:dyDescent="0.25">
      <c r="A440" s="160">
        <f>IF('Orçamento-base'!A440&gt;0,'Orçamento-base'!A440,"")</f>
        <v>1</v>
      </c>
      <c r="B440" s="160">
        <f>'Orçamento-base'!B440</f>
        <v>429</v>
      </c>
      <c r="C440" s="160" t="str">
        <f>IF('Orçamento-base'!C440&gt;0,'Orçamento-base'!C440,"")</f>
        <v>16.93</v>
      </c>
      <c r="D440" s="154" t="str">
        <f>IF('Orçamento-base'!G440&gt;0,'Orçamento-base'!G440,"")</f>
        <v>CABO DE COBRE ISOLADO EM EPR FLEXÍVEL UNIPOLAR 120MM² - 0,6KV/1KV/90°</v>
      </c>
      <c r="E440" s="182">
        <f>IF('Orçamento-base'!H440&gt;0,'Orçamento-base'!H440,"")</f>
        <v>60</v>
      </c>
      <c r="F440" s="154" t="str">
        <f>IF('Orçamento-base'!I440&gt;0,'Orçamento-base'!I440,"")</f>
        <v>m</v>
      </c>
      <c r="G440" s="172"/>
      <c r="H440" s="154" t="str">
        <f t="shared" si="8"/>
        <v/>
      </c>
      <c r="I440" s="146"/>
      <c r="J440" s="146"/>
      <c r="K440" s="71"/>
    </row>
    <row r="441" spans="1:11" x14ac:dyDescent="0.25">
      <c r="A441" s="160">
        <f>IF('Orçamento-base'!A441&gt;0,'Orçamento-base'!A441,"")</f>
        <v>1</v>
      </c>
      <c r="B441" s="160">
        <f>'Orçamento-base'!B441</f>
        <v>430</v>
      </c>
      <c r="C441" s="160" t="str">
        <f>IF('Orçamento-base'!C441&gt;0,'Orçamento-base'!C441,"")</f>
        <v>16.94</v>
      </c>
      <c r="D441" s="154" t="str">
        <f>IF('Orçamento-base'!G441&gt;0,'Orçamento-base'!G441,"")</f>
        <v>CABO DE COBRE ISOLADO EM EPR FLEXÍVEL UNIPOLAR 240MM² - 0,6KV/1KV/90°</v>
      </c>
      <c r="E441" s="182">
        <f>IF('Orçamento-base'!H441&gt;0,'Orçamento-base'!H441,"")</f>
        <v>240</v>
      </c>
      <c r="F441" s="154" t="str">
        <f>IF('Orçamento-base'!I441&gt;0,'Orçamento-base'!I441,"")</f>
        <v>m</v>
      </c>
      <c r="G441" s="172"/>
      <c r="H441" s="154" t="str">
        <f t="shared" si="8"/>
        <v/>
      </c>
      <c r="I441" s="146"/>
      <c r="J441" s="146"/>
      <c r="K441" s="71"/>
    </row>
    <row r="442" spans="1:11" x14ac:dyDescent="0.25">
      <c r="A442" s="160">
        <f>IF('Orçamento-base'!A442&gt;0,'Orçamento-base'!A442,"")</f>
        <v>1</v>
      </c>
      <c r="B442" s="160">
        <f>'Orçamento-base'!B442</f>
        <v>431</v>
      </c>
      <c r="C442" s="160" t="str">
        <f>IF('Orçamento-base'!C442&gt;0,'Orçamento-base'!C442,"")</f>
        <v>16.95</v>
      </c>
      <c r="D442" s="154" t="str">
        <f>IF('Orçamento-base'!G442&gt;0,'Orçamento-base'!G442,"")</f>
        <v>CABO DE COBRE ISOLADO EM EPR FLEXÍVEL UNIPOLAR 300MM² - 0,6KV/1KV/90°</v>
      </c>
      <c r="E442" s="182">
        <f>IF('Orçamento-base'!H442&gt;0,'Orçamento-base'!H442,"")</f>
        <v>1035</v>
      </c>
      <c r="F442" s="154" t="str">
        <f>IF('Orçamento-base'!I442&gt;0,'Orçamento-base'!I442,"")</f>
        <v>m</v>
      </c>
      <c r="G442" s="172"/>
      <c r="H442" s="154" t="str">
        <f t="shared" si="8"/>
        <v/>
      </c>
      <c r="I442" s="146"/>
      <c r="J442" s="146"/>
      <c r="K442" s="71"/>
    </row>
    <row r="443" spans="1:11" x14ac:dyDescent="0.25">
      <c r="A443" s="160">
        <f>IF('Orçamento-base'!A443&gt;0,'Orçamento-base'!A443,"")</f>
        <v>1</v>
      </c>
      <c r="B443" s="160">
        <f>'Orçamento-base'!B443</f>
        <v>432</v>
      </c>
      <c r="C443" s="160" t="str">
        <f>IF('Orçamento-base'!C443&gt;0,'Orçamento-base'!C443,"")</f>
        <v>16.96</v>
      </c>
      <c r="D443" s="154" t="str">
        <f>IF('Orçamento-base'!G443&gt;0,'Orçamento-base'!G443,"")</f>
        <v>CABO FLEXÍVEL PVC (70° C), 0,6/1 KV, 1,5 MM2</v>
      </c>
      <c r="E443" s="182">
        <f>IF('Orçamento-base'!H443&gt;0,'Orçamento-base'!H443,"")</f>
        <v>5588.49</v>
      </c>
      <c r="F443" s="154" t="str">
        <f>IF('Orçamento-base'!I443&gt;0,'Orçamento-base'!I443,"")</f>
        <v>m</v>
      </c>
      <c r="G443" s="172"/>
      <c r="H443" s="154" t="str">
        <f t="shared" si="8"/>
        <v/>
      </c>
      <c r="I443" s="146"/>
      <c r="J443" s="146"/>
      <c r="K443" s="71"/>
    </row>
    <row r="444" spans="1:11" x14ac:dyDescent="0.25">
      <c r="A444" s="160">
        <f>IF('Orçamento-base'!A444&gt;0,'Orçamento-base'!A444,"")</f>
        <v>1</v>
      </c>
      <c r="B444" s="160">
        <f>'Orçamento-base'!B444</f>
        <v>433</v>
      </c>
      <c r="C444" s="160" t="str">
        <f>IF('Orçamento-base'!C444&gt;0,'Orçamento-base'!C444,"")</f>
        <v>16.97</v>
      </c>
      <c r="D444" s="154" t="str">
        <f>IF('Orçamento-base'!G444&gt;0,'Orçamento-base'!G444,"")</f>
        <v>CABO FLEXÍVEL, PVC (70° C), 450/750 V, 2,5 MM2</v>
      </c>
      <c r="E444" s="182">
        <f>IF('Orçamento-base'!H444&gt;0,'Orçamento-base'!H444,"")</f>
        <v>13714.43</v>
      </c>
      <c r="F444" s="154" t="str">
        <f>IF('Orçamento-base'!I444&gt;0,'Orçamento-base'!I444,"")</f>
        <v>m</v>
      </c>
      <c r="G444" s="172"/>
      <c r="H444" s="154" t="str">
        <f t="shared" si="8"/>
        <v/>
      </c>
      <c r="I444" s="146"/>
      <c r="J444" s="146"/>
      <c r="K444" s="71"/>
    </row>
    <row r="445" spans="1:11" x14ac:dyDescent="0.25">
      <c r="A445" s="160">
        <f>IF('Orçamento-base'!A445&gt;0,'Orçamento-base'!A445,"")</f>
        <v>1</v>
      </c>
      <c r="B445" s="160">
        <f>'Orçamento-base'!B445</f>
        <v>434</v>
      </c>
      <c r="C445" s="160" t="str">
        <f>IF('Orçamento-base'!C445&gt;0,'Orçamento-base'!C445,"")</f>
        <v>16.98</v>
      </c>
      <c r="D445" s="154" t="str">
        <f>IF('Orçamento-base'!G445&gt;0,'Orçamento-base'!G445,"")</f>
        <v>CABO FLEXÍVEL, PVC (70° C), 450/750 V, 4 MM2</v>
      </c>
      <c r="E445" s="182">
        <f>IF('Orçamento-base'!H445&gt;0,'Orçamento-base'!H445,"")</f>
        <v>322.64999999999964</v>
      </c>
      <c r="F445" s="154" t="str">
        <f>IF('Orçamento-base'!I445&gt;0,'Orçamento-base'!I445,"")</f>
        <v>m</v>
      </c>
      <c r="G445" s="172"/>
      <c r="H445" s="154" t="str">
        <f t="shared" si="8"/>
        <v/>
      </c>
      <c r="I445" s="146"/>
      <c r="J445" s="146"/>
      <c r="K445" s="71"/>
    </row>
    <row r="446" spans="1:11" x14ac:dyDescent="0.25">
      <c r="A446" s="160">
        <f>IF('Orçamento-base'!A446&gt;0,'Orçamento-base'!A446,"")</f>
        <v>1</v>
      </c>
      <c r="B446" s="160">
        <f>'Orçamento-base'!B446</f>
        <v>435</v>
      </c>
      <c r="C446" s="160" t="str">
        <f>IF('Orçamento-base'!C446&gt;0,'Orçamento-base'!C446,"")</f>
        <v>16.99</v>
      </c>
      <c r="D446" s="154" t="str">
        <f>IF('Orçamento-base'!G446&gt;0,'Orçamento-base'!G446,"")</f>
        <v>QUADRO DE DISTRIBUIÇÃO DE ENERGIA EM CHAPA DE AÇO GALVANIZADO, DE EMBUTIR, COM BARRAMENTO TRIFÁSICO, PARA 12 DISJUNTORES DIN 100A - FORNECIMENTO E INSTALAÇÃO. AF_10/2020</v>
      </c>
      <c r="E446" s="182">
        <f>IF('Orçamento-base'!H446&gt;0,'Orçamento-base'!H446,"")</f>
        <v>13</v>
      </c>
      <c r="F446" s="154" t="str">
        <f>IF('Orçamento-base'!I446&gt;0,'Orçamento-base'!I446,"")</f>
        <v>un</v>
      </c>
      <c r="G446" s="172"/>
      <c r="H446" s="154" t="str">
        <f t="shared" si="8"/>
        <v/>
      </c>
      <c r="I446" s="146"/>
      <c r="J446" s="146"/>
      <c r="K446" s="71"/>
    </row>
    <row r="447" spans="1:11" x14ac:dyDescent="0.25">
      <c r="A447" s="160">
        <f>IF('Orçamento-base'!A447&gt;0,'Orçamento-base'!A447,"")</f>
        <v>1</v>
      </c>
      <c r="B447" s="160">
        <f>'Orçamento-base'!B447</f>
        <v>436</v>
      </c>
      <c r="C447" s="160" t="str">
        <f>IF('Orçamento-base'!C447&gt;0,'Orçamento-base'!C447,"")</f>
        <v>16.100</v>
      </c>
      <c r="D447" s="154" t="str">
        <f>IF('Orçamento-base'!G447&gt;0,'Orçamento-base'!G447,"")</f>
        <v>QUADRO DE DISTRIBUIÇÃO DE ENERGIA EM CHAPA DE AÇO GALVANIZADO, DE EMBUTIR, COM BARRAMENTO TRIFÁSICO, PARA 18 DISJUNTORES DIN 100A - FORNECIMENTO E INSTALAÇÃO. AF_10/2020</v>
      </c>
      <c r="E447" s="182">
        <f>IF('Orçamento-base'!H447&gt;0,'Orçamento-base'!H447,"")</f>
        <v>3</v>
      </c>
      <c r="F447" s="154" t="str">
        <f>IF('Orçamento-base'!I447&gt;0,'Orçamento-base'!I447,"")</f>
        <v>un</v>
      </c>
      <c r="G447" s="172"/>
      <c r="H447" s="154" t="str">
        <f t="shared" si="8"/>
        <v/>
      </c>
      <c r="I447" s="146"/>
      <c r="J447" s="146"/>
      <c r="K447" s="71"/>
    </row>
    <row r="448" spans="1:11" x14ac:dyDescent="0.25">
      <c r="A448" s="160">
        <f>IF('Orçamento-base'!A448&gt;0,'Orçamento-base'!A448,"")</f>
        <v>1</v>
      </c>
      <c r="B448" s="160">
        <f>'Orçamento-base'!B448</f>
        <v>437</v>
      </c>
      <c r="C448" s="160" t="str">
        <f>IF('Orçamento-base'!C448&gt;0,'Orçamento-base'!C448,"")</f>
        <v>16.101</v>
      </c>
      <c r="D448" s="154" t="str">
        <f>IF('Orçamento-base'!G448&gt;0,'Orçamento-base'!G448,"")</f>
        <v>TRANSFORMADOR ISOLADOR TOROIDAL 2,5 KVA - TENSÃO PRIMÁRIA 220 V  TENSÃO SECUNDÁRIA 110/220 COM CAIXA IP-21</v>
      </c>
      <c r="E448" s="182">
        <f>IF('Orçamento-base'!H448&gt;0,'Orçamento-base'!H448,"")</f>
        <v>2</v>
      </c>
      <c r="F448" s="154" t="str">
        <f>IF('Orçamento-base'!I448&gt;0,'Orçamento-base'!I448,"")</f>
        <v>un</v>
      </c>
      <c r="G448" s="172"/>
      <c r="H448" s="154" t="str">
        <f t="shared" si="8"/>
        <v/>
      </c>
      <c r="I448" s="146"/>
      <c r="J448" s="146"/>
      <c r="K448" s="71"/>
    </row>
    <row r="449" spans="1:11" x14ac:dyDescent="0.25">
      <c r="A449" s="160">
        <f>IF('Orçamento-base'!A449&gt;0,'Orçamento-base'!A449,"")</f>
        <v>1</v>
      </c>
      <c r="B449" s="160">
        <f>'Orçamento-base'!B449</f>
        <v>438</v>
      </c>
      <c r="C449" s="160" t="str">
        <f>IF('Orçamento-base'!C449&gt;0,'Orçamento-base'!C449,"")</f>
        <v>17.1</v>
      </c>
      <c r="D449" s="154" t="str">
        <f>IF('Orçamento-base'!G449&gt;0,'Orçamento-base'!G449,"")</f>
        <v>ELETRODUTO FLEXÍVEL CORRUGADO, PEAD, DN 63 (2"), PARA REDE ENTERRADA DE DISTRIBUIÇÃO DE ENERGIA ELÉTRICA - FORNECIMENTO E INSTALAÇÃO. AF_12/2021</v>
      </c>
      <c r="E449" s="182">
        <f>IF('Orçamento-base'!H449&gt;0,'Orçamento-base'!H449,"")</f>
        <v>6.6</v>
      </c>
      <c r="F449" s="154" t="str">
        <f>IF('Orçamento-base'!I449&gt;0,'Orçamento-base'!I449,"")</f>
        <v>m</v>
      </c>
      <c r="G449" s="172"/>
      <c r="H449" s="154" t="str">
        <f t="shared" si="8"/>
        <v/>
      </c>
      <c r="I449" s="146"/>
      <c r="J449" s="146"/>
      <c r="K449" s="71"/>
    </row>
    <row r="450" spans="1:11" x14ac:dyDescent="0.25">
      <c r="A450" s="160">
        <f>IF('Orçamento-base'!A450&gt;0,'Orçamento-base'!A450,"")</f>
        <v>1</v>
      </c>
      <c r="B450" s="160">
        <f>'Orçamento-base'!B450</f>
        <v>439</v>
      </c>
      <c r="C450" s="160" t="str">
        <f>IF('Orçamento-base'!C450&gt;0,'Orçamento-base'!C450,"")</f>
        <v>17.2</v>
      </c>
      <c r="D450" s="154" t="str">
        <f>IF('Orçamento-base'!G450&gt;0,'Orçamento-base'!G450,"")</f>
        <v>ELETRODUTO FLEXÍVEL CORRUGADO, PEAD, DN 40 MM (1 1/4"), PARA CIRCUITOS TERMINAIS, INSTALADO EM PAREDE - FORNECIMENTO E INSTALAÇÃO. AF_12/2015</v>
      </c>
      <c r="E450" s="182">
        <f>IF('Orçamento-base'!H450&gt;0,'Orçamento-base'!H450,"")</f>
        <v>3.7</v>
      </c>
      <c r="F450" s="154" t="str">
        <f>IF('Orçamento-base'!I450&gt;0,'Orçamento-base'!I450,"")</f>
        <v>m</v>
      </c>
      <c r="G450" s="172"/>
      <c r="H450" s="154" t="str">
        <f t="shared" si="8"/>
        <v/>
      </c>
      <c r="I450" s="146"/>
      <c r="J450" s="146"/>
      <c r="K450" s="71"/>
    </row>
    <row r="451" spans="1:11" x14ac:dyDescent="0.25">
      <c r="A451" s="160">
        <f>IF('Orçamento-base'!A451&gt;0,'Orçamento-base'!A451,"")</f>
        <v>1</v>
      </c>
      <c r="B451" s="160">
        <f>'Orçamento-base'!B451</f>
        <v>440</v>
      </c>
      <c r="C451" s="160" t="str">
        <f>IF('Orçamento-base'!C451&gt;0,'Orçamento-base'!C451,"")</f>
        <v>17.3</v>
      </c>
      <c r="D451" s="154" t="str">
        <f>IF('Orçamento-base'!G451&gt;0,'Orçamento-base'!G451,"")</f>
        <v>ELETRODUTO FLEXÍVEL CORRUGADO REFORÇADO, PVC, DN 32 MM (1"), PARA CIRCUITOS TERMINAIS, INSTALADO EM PAREDE - FORNECIMENTO E INSTALAÇÃO. AF_12/2015</v>
      </c>
      <c r="E451" s="182">
        <f>IF('Orçamento-base'!H451&gt;0,'Orçamento-base'!H451,"")</f>
        <v>18.350000000000001</v>
      </c>
      <c r="F451" s="154" t="str">
        <f>IF('Orçamento-base'!I451&gt;0,'Orçamento-base'!I451,"")</f>
        <v>m</v>
      </c>
      <c r="G451" s="172"/>
      <c r="H451" s="154" t="str">
        <f t="shared" si="8"/>
        <v/>
      </c>
      <c r="I451" s="146"/>
      <c r="J451" s="146"/>
      <c r="K451" s="71"/>
    </row>
    <row r="452" spans="1:11" x14ac:dyDescent="0.25">
      <c r="A452" s="160">
        <f>IF('Orçamento-base'!A452&gt;0,'Orçamento-base'!A452,"")</f>
        <v>1</v>
      </c>
      <c r="B452" s="160">
        <f>'Orçamento-base'!B452</f>
        <v>441</v>
      </c>
      <c r="C452" s="160" t="str">
        <f>IF('Orçamento-base'!C452&gt;0,'Orçamento-base'!C452,"")</f>
        <v>17.4</v>
      </c>
      <c r="D452" s="154" t="str">
        <f>IF('Orçamento-base'!G452&gt;0,'Orçamento-base'!G452,"")</f>
        <v>ELETRODUTO FLEXÍVEL CORRUGADO REFORÇADO, PVC, DN 25 MM (3/4"), PARA CIRCUITOS TERMINAIS, INSTALADO EM PAREDE - FORNECIMENTO E INSTALAÇÃO. AF_12/2015</v>
      </c>
      <c r="E452" s="182">
        <f>IF('Orçamento-base'!H452&gt;0,'Orçamento-base'!H452,"")</f>
        <v>266.85000000000002</v>
      </c>
      <c r="F452" s="154" t="str">
        <f>IF('Orçamento-base'!I452&gt;0,'Orçamento-base'!I452,"")</f>
        <v>m</v>
      </c>
      <c r="G452" s="172"/>
      <c r="H452" s="154" t="str">
        <f t="shared" si="8"/>
        <v/>
      </c>
      <c r="I452" s="146"/>
      <c r="J452" s="146"/>
      <c r="K452" s="71"/>
    </row>
    <row r="453" spans="1:11" x14ac:dyDescent="0.25">
      <c r="A453" s="160">
        <f>IF('Orçamento-base'!A453&gt;0,'Orçamento-base'!A453,"")</f>
        <v>1</v>
      </c>
      <c r="B453" s="160">
        <f>'Orçamento-base'!B453</f>
        <v>442</v>
      </c>
      <c r="C453" s="160" t="str">
        <f>IF('Orçamento-base'!C453&gt;0,'Orçamento-base'!C453,"")</f>
        <v>17.5</v>
      </c>
      <c r="D453" s="154" t="str">
        <f>IF('Orçamento-base'!G453&gt;0,'Orçamento-base'!G453,"")</f>
        <v>ELETRODUTO FLEXÍVEL CORRUGADO, PEAD, DN 50 (1 1/2"), PARA REDE ENTERRADA DE DISTRIBUIÇÃO DE ENERGIA ELÉTRICA - FORNECIMENTO E INSTALAÇÃO. AF_12/2021</v>
      </c>
      <c r="E453" s="182">
        <f>IF('Orçamento-base'!H453&gt;0,'Orçamento-base'!H453,"")</f>
        <v>9.9900000000000003E-2</v>
      </c>
      <c r="F453" s="154" t="str">
        <f>IF('Orçamento-base'!I453&gt;0,'Orçamento-base'!I453,"")</f>
        <v>m</v>
      </c>
      <c r="G453" s="172"/>
      <c r="H453" s="154" t="str">
        <f t="shared" si="8"/>
        <v/>
      </c>
      <c r="I453" s="146"/>
      <c r="J453" s="146"/>
      <c r="K453" s="71"/>
    </row>
    <row r="454" spans="1:11" x14ac:dyDescent="0.25">
      <c r="A454" s="160">
        <f>IF('Orçamento-base'!A454&gt;0,'Orçamento-base'!A454,"")</f>
        <v>1</v>
      </c>
      <c r="B454" s="160">
        <f>'Orçamento-base'!B454</f>
        <v>443</v>
      </c>
      <c r="C454" s="160" t="str">
        <f>IF('Orçamento-base'!C454&gt;0,'Orçamento-base'!C454,"")</f>
        <v>17.6</v>
      </c>
      <c r="D454" s="154" t="str">
        <f>IF('Orçamento-base'!G454&gt;0,'Orçamento-base'!G454,"")</f>
        <v>ELETRODUTO RÍGIDO ROSCÁVEL, PVC, DN 40 MM (1 1/4"), PARA CIRCUITOS TERMINAIS, INSTALADO EM PAREDE - FORNECIMENTO E INSTALAÇÃO. AF_12/2015</v>
      </c>
      <c r="E454" s="182">
        <f>IF('Orçamento-base'!H454&gt;0,'Orçamento-base'!H454,"")</f>
        <v>3</v>
      </c>
      <c r="F454" s="154" t="str">
        <f>IF('Orçamento-base'!I454&gt;0,'Orçamento-base'!I454,"")</f>
        <v>m</v>
      </c>
      <c r="G454" s="172"/>
      <c r="H454" s="154" t="str">
        <f t="shared" si="8"/>
        <v/>
      </c>
      <c r="I454" s="146"/>
      <c r="J454" s="146"/>
      <c r="K454" s="71"/>
    </row>
    <row r="455" spans="1:11" x14ac:dyDescent="0.25">
      <c r="A455" s="160">
        <f>IF('Orçamento-base'!A455&gt;0,'Orçamento-base'!A455,"")</f>
        <v>1</v>
      </c>
      <c r="B455" s="160">
        <f>'Orçamento-base'!B455</f>
        <v>444</v>
      </c>
      <c r="C455" s="160" t="str">
        <f>IF('Orçamento-base'!C455&gt;0,'Orçamento-base'!C455,"")</f>
        <v>17.7</v>
      </c>
      <c r="D455" s="154" t="str">
        <f>IF('Orçamento-base'!G455&gt;0,'Orçamento-base'!G455,"")</f>
        <v>ELETRODUTO RÍGIDO ROSCÁVEL, PVC, DN 32 MM (1"), PARA CIRCUITOS TERMINAIS, INSTALADO EM PAREDE - FORNECIMENTO E INSTALAÇÃO. AF_12/2015</v>
      </c>
      <c r="E455" s="182">
        <f>IF('Orçamento-base'!H455&gt;0,'Orçamento-base'!H455,"")</f>
        <v>9</v>
      </c>
      <c r="F455" s="154" t="str">
        <f>IF('Orçamento-base'!I455&gt;0,'Orçamento-base'!I455,"")</f>
        <v>m</v>
      </c>
      <c r="G455" s="172"/>
      <c r="H455" s="154" t="str">
        <f t="shared" si="8"/>
        <v/>
      </c>
      <c r="I455" s="146"/>
      <c r="J455" s="146"/>
      <c r="K455" s="71"/>
    </row>
    <row r="456" spans="1:11" x14ac:dyDescent="0.25">
      <c r="A456" s="160">
        <f>IF('Orçamento-base'!A456&gt;0,'Orçamento-base'!A456,"")</f>
        <v>1</v>
      </c>
      <c r="B456" s="160">
        <f>'Orçamento-base'!B456</f>
        <v>445</v>
      </c>
      <c r="C456" s="160" t="str">
        <f>IF('Orçamento-base'!C456&gt;0,'Orçamento-base'!C456,"")</f>
        <v>17.8</v>
      </c>
      <c r="D456" s="154" t="str">
        <f>IF('Orçamento-base'!G456&gt;0,'Orçamento-base'!G456,"")</f>
        <v>ELETRODUTO RÍGIDO ROSCÁVEL, PVC, DN 50 MM (1 1/2"), PARA REDE ENTERRADA DE DISTRIBUIÇÃO DE ENERGIA ELÉTRICA - FORNECIMENTO E INSTALAÇÃO. AF_12/2021</v>
      </c>
      <c r="E456" s="182">
        <f>IF('Orçamento-base'!H456&gt;0,'Orçamento-base'!H456,"")</f>
        <v>12</v>
      </c>
      <c r="F456" s="154" t="str">
        <f>IF('Orçamento-base'!I456&gt;0,'Orçamento-base'!I456,"")</f>
        <v>m</v>
      </c>
      <c r="G456" s="172"/>
      <c r="H456" s="154" t="str">
        <f t="shared" si="8"/>
        <v/>
      </c>
      <c r="I456" s="146"/>
      <c r="J456" s="146"/>
      <c r="K456" s="71"/>
    </row>
    <row r="457" spans="1:11" x14ac:dyDescent="0.25">
      <c r="A457" s="160">
        <f>IF('Orçamento-base'!A457&gt;0,'Orçamento-base'!A457,"")</f>
        <v>1</v>
      </c>
      <c r="B457" s="160">
        <f>'Orçamento-base'!B457</f>
        <v>446</v>
      </c>
      <c r="C457" s="160" t="str">
        <f>IF('Orçamento-base'!C457&gt;0,'Orçamento-base'!C457,"")</f>
        <v>17.9</v>
      </c>
      <c r="D457" s="154" t="str">
        <f>IF('Orçamento-base'!G457&gt;0,'Orçamento-base'!G457,"")</f>
        <v>ELETRODUTO RÍGIDO ROSCÁVEL, PVC, DN 60 MM (2"), PARA REDE ENTERRADA DE DISTRIBUIÇÃO DE ENERGIA ELÉTRICA - FORNECIMENTO E INSTALAÇÃO. AF_12/2021</v>
      </c>
      <c r="E457" s="182">
        <f>IF('Orçamento-base'!H457&gt;0,'Orçamento-base'!H457,"")</f>
        <v>12</v>
      </c>
      <c r="F457" s="154" t="str">
        <f>IF('Orçamento-base'!I457&gt;0,'Orçamento-base'!I457,"")</f>
        <v>m</v>
      </c>
      <c r="G457" s="172"/>
      <c r="H457" s="154" t="str">
        <f t="shared" si="8"/>
        <v/>
      </c>
      <c r="I457" s="146"/>
      <c r="J457" s="146"/>
      <c r="K457" s="71"/>
    </row>
    <row r="458" spans="1:11" x14ac:dyDescent="0.25">
      <c r="A458" s="160">
        <f>IF('Orçamento-base'!A458&gt;0,'Orçamento-base'!A458,"")</f>
        <v>1</v>
      </c>
      <c r="B458" s="160">
        <f>'Orçamento-base'!B458</f>
        <v>447</v>
      </c>
      <c r="C458" s="160" t="str">
        <f>IF('Orçamento-base'!C458&gt;0,'Orçamento-base'!C458,"")</f>
        <v>17.10</v>
      </c>
      <c r="D458" s="154" t="str">
        <f>IF('Orçamento-base'!G458&gt;0,'Orçamento-base'!G458,"")</f>
        <v>ELETRODUTO RÍGIDO ROSCÁVEL, PVC, DN 25 MM (3/4"), PARA CIRCUITOS TERMINAIS, INSTALADO EM PAREDE - FORNECIMENTO E INSTALAÇÃO. AF_12/2015</v>
      </c>
      <c r="E458" s="182">
        <f>IF('Orçamento-base'!H458&gt;0,'Orçamento-base'!H458,"")</f>
        <v>180</v>
      </c>
      <c r="F458" s="154" t="str">
        <f>IF('Orçamento-base'!I458&gt;0,'Orçamento-base'!I458,"")</f>
        <v>m</v>
      </c>
      <c r="G458" s="172"/>
      <c r="H458" s="154" t="str">
        <f t="shared" si="8"/>
        <v/>
      </c>
      <c r="I458" s="146"/>
      <c r="J458" s="146"/>
      <c r="K458" s="71"/>
    </row>
    <row r="459" spans="1:11" x14ac:dyDescent="0.25">
      <c r="A459" s="160">
        <f>IF('Orçamento-base'!A459&gt;0,'Orçamento-base'!A459,"")</f>
        <v>1</v>
      </c>
      <c r="B459" s="160">
        <f>'Orçamento-base'!B459</f>
        <v>448</v>
      </c>
      <c r="C459" s="160" t="str">
        <f>IF('Orçamento-base'!C459&gt;0,'Orçamento-base'!C459,"")</f>
        <v>17.11</v>
      </c>
      <c r="D459" s="154" t="str">
        <f>IF('Orçamento-base'!G459&gt;0,'Orçamento-base'!G459,"")</f>
        <v>CURVA 90 GRAUS PARA ELETRODUTO, PVC, ROSCÁVEL, DN 40 MM (1 1/4"), PARA CIRCUITOS TERMINAIS, INSTALADA EM PAREDE - FORNECIMENTO E INSTALAÇÃO. AF_12/2015</v>
      </c>
      <c r="E459" s="182">
        <f>IF('Orçamento-base'!H459&gt;0,'Orçamento-base'!H459,"")</f>
        <v>2</v>
      </c>
      <c r="F459" s="154" t="str">
        <f>IF('Orçamento-base'!I459&gt;0,'Orçamento-base'!I459,"")</f>
        <v>un</v>
      </c>
      <c r="G459" s="172"/>
      <c r="H459" s="154" t="str">
        <f t="shared" si="8"/>
        <v/>
      </c>
      <c r="I459" s="146"/>
      <c r="J459" s="146"/>
      <c r="K459" s="71"/>
    </row>
    <row r="460" spans="1:11" x14ac:dyDescent="0.25">
      <c r="A460" s="160">
        <f>IF('Orçamento-base'!A460&gt;0,'Orçamento-base'!A460,"")</f>
        <v>1</v>
      </c>
      <c r="B460" s="160">
        <f>'Orçamento-base'!B460</f>
        <v>449</v>
      </c>
      <c r="C460" s="160" t="str">
        <f>IF('Orçamento-base'!C460&gt;0,'Orçamento-base'!C460,"")</f>
        <v>17.12</v>
      </c>
      <c r="D460" s="154" t="str">
        <f>IF('Orçamento-base'!G460&gt;0,'Orçamento-base'!G460,"")</f>
        <v>CURVA 90 GRAUS PARA ELETRODUTO, PVC, ROSCÁVEL, DN 32 MM (1"), PARA CIRCUITOS TERMINAIS, INSTALADA EM PAREDE - FORNECIMENTO E INSTALAÇÃO. AF_12/2015</v>
      </c>
      <c r="E460" s="182">
        <f>IF('Orçamento-base'!H460&gt;0,'Orçamento-base'!H460,"")</f>
        <v>2</v>
      </c>
      <c r="F460" s="154" t="str">
        <f>IF('Orçamento-base'!I460&gt;0,'Orçamento-base'!I460,"")</f>
        <v>un</v>
      </c>
      <c r="G460" s="172"/>
      <c r="H460" s="154" t="str">
        <f t="shared" si="8"/>
        <v/>
      </c>
      <c r="I460" s="146"/>
      <c r="J460" s="146"/>
      <c r="K460" s="71"/>
    </row>
    <row r="461" spans="1:11" x14ac:dyDescent="0.25">
      <c r="A461" s="160">
        <f>IF('Orçamento-base'!A461&gt;0,'Orçamento-base'!A461,"")</f>
        <v>1</v>
      </c>
      <c r="B461" s="160">
        <f>'Orçamento-base'!B461</f>
        <v>450</v>
      </c>
      <c r="C461" s="160" t="str">
        <f>IF('Orçamento-base'!C461&gt;0,'Orçamento-base'!C461,"")</f>
        <v>17.13</v>
      </c>
      <c r="D461" s="154" t="str">
        <f>IF('Orçamento-base'!G461&gt;0,'Orçamento-base'!G461,"")</f>
        <v>CURVA 90 GRAUS PARA ELETRODUTO, PVC, ROSCÁVEL, DN 60 MM (2"), PARA REDE ENTERRADA DE DISTRIBUIÇÃO DE ENERGIA ELÉTRICA - FORNECIMENTO E INSTALAÇÃO. AF_12/2021</v>
      </c>
      <c r="E461" s="182">
        <f>IF('Orçamento-base'!H461&gt;0,'Orçamento-base'!H461,"")</f>
        <v>2</v>
      </c>
      <c r="F461" s="154" t="str">
        <f>IF('Orçamento-base'!I461&gt;0,'Orçamento-base'!I461,"")</f>
        <v>un</v>
      </c>
      <c r="G461" s="172"/>
      <c r="H461" s="154" t="str">
        <f t="shared" ref="H461:H524" si="9">IFERROR(IF(E461*G461&lt;&gt;0,ROUND(ROUND(E461,4)*ROUND(G461,4),2),""),"")</f>
        <v/>
      </c>
      <c r="I461" s="146"/>
      <c r="J461" s="146"/>
      <c r="K461" s="71"/>
    </row>
    <row r="462" spans="1:11" x14ac:dyDescent="0.25">
      <c r="A462" s="160">
        <f>IF('Orçamento-base'!A462&gt;0,'Orçamento-base'!A462,"")</f>
        <v>1</v>
      </c>
      <c r="B462" s="160">
        <f>'Orçamento-base'!B462</f>
        <v>451</v>
      </c>
      <c r="C462" s="160" t="str">
        <f>IF('Orçamento-base'!C462&gt;0,'Orçamento-base'!C462,"")</f>
        <v>17.15</v>
      </c>
      <c r="D462" s="154" t="str">
        <f>IF('Orçamento-base'!G462&gt;0,'Orçamento-base'!G462,"")</f>
        <v>CURVA 90 GRAUS PARA ELETRODUTO, PVC, ROSCÁVEL, DN 25 MM (3/4"), PARA CIRCUITOS TERMINAIS, INSTALADA EM PAREDE - FORNECIMENTO E INSTALAÇÃO. AF_12/2015</v>
      </c>
      <c r="E462" s="182">
        <f>IF('Orçamento-base'!H462&gt;0,'Orçamento-base'!H462,"")</f>
        <v>116</v>
      </c>
      <c r="F462" s="154" t="str">
        <f>IF('Orçamento-base'!I462&gt;0,'Orçamento-base'!I462,"")</f>
        <v>un</v>
      </c>
      <c r="G462" s="172"/>
      <c r="H462" s="154" t="str">
        <f t="shared" si="9"/>
        <v/>
      </c>
      <c r="I462" s="146"/>
      <c r="J462" s="146"/>
      <c r="K462" s="71"/>
    </row>
    <row r="463" spans="1:11" x14ac:dyDescent="0.25">
      <c r="A463" s="160">
        <f>IF('Orçamento-base'!A463&gt;0,'Orçamento-base'!A463,"")</f>
        <v>1</v>
      </c>
      <c r="B463" s="160">
        <f>'Orçamento-base'!B463</f>
        <v>452</v>
      </c>
      <c r="C463" s="160" t="str">
        <f>IF('Orçamento-base'!C463&gt;0,'Orçamento-base'!C463,"")</f>
        <v>17.16</v>
      </c>
      <c r="D463" s="154" t="str">
        <f>IF('Orçamento-base'!G463&gt;0,'Orçamento-base'!G463,"")</f>
        <v>LUVA PARA ELETRODUTO, PVC, ROSCÁVEL, DN 40 MM (1 1/4"), PARA CIRCUITOS TERMINAIS, INSTALADA EM PAREDE - FORNECIMENTO E INSTALAÇÃO. AF_12/2015</v>
      </c>
      <c r="E463" s="182">
        <f>IF('Orçamento-base'!H463&gt;0,'Orçamento-base'!H463,"")</f>
        <v>4</v>
      </c>
      <c r="F463" s="154" t="str">
        <f>IF('Orçamento-base'!I463&gt;0,'Orçamento-base'!I463,"")</f>
        <v>un</v>
      </c>
      <c r="G463" s="172"/>
      <c r="H463" s="154" t="str">
        <f t="shared" si="9"/>
        <v/>
      </c>
      <c r="I463" s="146"/>
      <c r="J463" s="146"/>
      <c r="K463" s="71"/>
    </row>
    <row r="464" spans="1:11" x14ac:dyDescent="0.25">
      <c r="A464" s="160">
        <f>IF('Orçamento-base'!A464&gt;0,'Orçamento-base'!A464,"")</f>
        <v>1</v>
      </c>
      <c r="B464" s="160">
        <f>'Orçamento-base'!B464</f>
        <v>453</v>
      </c>
      <c r="C464" s="160" t="str">
        <f>IF('Orçamento-base'!C464&gt;0,'Orçamento-base'!C464,"")</f>
        <v>17.17</v>
      </c>
      <c r="D464" s="154" t="str">
        <f>IF('Orçamento-base'!G464&gt;0,'Orçamento-base'!G464,"")</f>
        <v>LUVA PARA ELETRODUTO, PVC, ROSCÁVEL, DN 32 MM (1"), PARA CIRCUITOS TERMINAIS, INSTALADA EM PAREDE - FORNECIMENTO E INSTALAÇÃO. AF_12/2015</v>
      </c>
      <c r="E464" s="182">
        <f>IF('Orçamento-base'!H464&gt;0,'Orçamento-base'!H464,"")</f>
        <v>4</v>
      </c>
      <c r="F464" s="154" t="str">
        <f>IF('Orçamento-base'!I464&gt;0,'Orçamento-base'!I464,"")</f>
        <v>un</v>
      </c>
      <c r="G464" s="172"/>
      <c r="H464" s="154" t="str">
        <f t="shared" si="9"/>
        <v/>
      </c>
      <c r="I464" s="146"/>
      <c r="J464" s="146"/>
      <c r="K464" s="71"/>
    </row>
    <row r="465" spans="1:11" x14ac:dyDescent="0.25">
      <c r="A465" s="160">
        <f>IF('Orçamento-base'!A465&gt;0,'Orçamento-base'!A465,"")</f>
        <v>1</v>
      </c>
      <c r="B465" s="160">
        <f>'Orçamento-base'!B465</f>
        <v>454</v>
      </c>
      <c r="C465" s="160" t="str">
        <f>IF('Orçamento-base'!C465&gt;0,'Orçamento-base'!C465,"")</f>
        <v>17.18</v>
      </c>
      <c r="D465" s="154" t="str">
        <f>IF('Orçamento-base'!G465&gt;0,'Orçamento-base'!G465,"")</f>
        <v>LUVA PARA ELETRODUTO, PVC, ROSCÁVEL, DN 60 MM (2"), PARA REDE ENTERRADA DE DISTRIBUIÇÃO DE ENERGIA ELÉTRICA - FORNECIMENTO E INSTALAÇÃO. AF_12/2021</v>
      </c>
      <c r="E465" s="182">
        <f>IF('Orçamento-base'!H465&gt;0,'Orçamento-base'!H465,"")</f>
        <v>4</v>
      </c>
      <c r="F465" s="154" t="str">
        <f>IF('Orçamento-base'!I465&gt;0,'Orçamento-base'!I465,"")</f>
        <v>un</v>
      </c>
      <c r="G465" s="172"/>
      <c r="H465" s="154" t="str">
        <f t="shared" si="9"/>
        <v/>
      </c>
      <c r="I465" s="146"/>
      <c r="J465" s="146"/>
      <c r="K465" s="71"/>
    </row>
    <row r="466" spans="1:11" x14ac:dyDescent="0.25">
      <c r="A466" s="160">
        <f>IF('Orçamento-base'!A466&gt;0,'Orçamento-base'!A466,"")</f>
        <v>1</v>
      </c>
      <c r="B466" s="160">
        <f>'Orçamento-base'!B466</f>
        <v>455</v>
      </c>
      <c r="C466" s="160" t="str">
        <f>IF('Orçamento-base'!C466&gt;0,'Orçamento-base'!C466,"")</f>
        <v>17.20</v>
      </c>
      <c r="D466" s="154" t="str">
        <f>IF('Orçamento-base'!G466&gt;0,'Orçamento-base'!G466,"")</f>
        <v>LUVA PARA ELETRODUTO, PVC, ROSCÁVEL, DN 25 MM (3/4"), PARA CIRCUITOS TERMINAIS, INSTALADA EM PAREDE - FORNECIMENTO E INSTALAÇÃO. AF_12/2015</v>
      </c>
      <c r="E466" s="182">
        <f>IF('Orçamento-base'!H466&gt;0,'Orçamento-base'!H466,"")</f>
        <v>152</v>
      </c>
      <c r="F466" s="154" t="str">
        <f>IF('Orçamento-base'!I466&gt;0,'Orçamento-base'!I466,"")</f>
        <v>un</v>
      </c>
      <c r="G466" s="172"/>
      <c r="H466" s="154" t="str">
        <f t="shared" si="9"/>
        <v/>
      </c>
      <c r="I466" s="146"/>
      <c r="J466" s="146"/>
      <c r="K466" s="71"/>
    </row>
    <row r="467" spans="1:11" x14ac:dyDescent="0.25">
      <c r="A467" s="160">
        <f>IF('Orçamento-base'!A467&gt;0,'Orçamento-base'!A467,"")</f>
        <v>1</v>
      </c>
      <c r="B467" s="160">
        <f>'Orçamento-base'!B467</f>
        <v>456</v>
      </c>
      <c r="C467" s="160" t="str">
        <f>IF('Orçamento-base'!C467&gt;0,'Orçamento-base'!C467,"")</f>
        <v>17.21</v>
      </c>
      <c r="D467" s="154" t="str">
        <f>IF('Orçamento-base'!G467&gt;0,'Orçamento-base'!G467,"")</f>
        <v>COTOVELO RETO,PARA ELETROCALHA PERFURADA OU LISA,150X100MM.FORNECIMENTO E COLOCACAO</v>
      </c>
      <c r="E467" s="182">
        <f>IF('Orçamento-base'!H467&gt;0,'Orçamento-base'!H467,"")</f>
        <v>1</v>
      </c>
      <c r="F467" s="154" t="str">
        <f>IF('Orçamento-base'!I467&gt;0,'Orçamento-base'!I467,"")</f>
        <v>un</v>
      </c>
      <c r="G467" s="172"/>
      <c r="H467" s="154" t="str">
        <f t="shared" si="9"/>
        <v/>
      </c>
      <c r="I467" s="146"/>
      <c r="J467" s="146"/>
      <c r="K467" s="71"/>
    </row>
    <row r="468" spans="1:11" x14ac:dyDescent="0.25">
      <c r="A468" s="160">
        <f>IF('Orçamento-base'!A468&gt;0,'Orçamento-base'!A468,"")</f>
        <v>1</v>
      </c>
      <c r="B468" s="160">
        <f>'Orçamento-base'!B468</f>
        <v>457</v>
      </c>
      <c r="C468" s="160" t="str">
        <f>IF('Orçamento-base'!C468&gt;0,'Orçamento-base'!C468,"")</f>
        <v>17.22</v>
      </c>
      <c r="D468" s="154" t="str">
        <f>IF('Orçamento-base'!G468&gt;0,'Orçamento-base'!G468,"")</f>
        <v>COTOVELO RETO,PARA ELETROCALHA PERFURADA OU LISA,100X50MM.FORNECIMENTO E COLOCACAO</v>
      </c>
      <c r="E468" s="182">
        <f>IF('Orçamento-base'!H468&gt;0,'Orçamento-base'!H468,"")</f>
        <v>5</v>
      </c>
      <c r="F468" s="154" t="str">
        <f>IF('Orçamento-base'!I468&gt;0,'Orçamento-base'!I468,"")</f>
        <v>un</v>
      </c>
      <c r="G468" s="172"/>
      <c r="H468" s="154" t="str">
        <f t="shared" si="9"/>
        <v/>
      </c>
      <c r="I468" s="146"/>
      <c r="J468" s="146"/>
      <c r="K468" s="71"/>
    </row>
    <row r="469" spans="1:11" x14ac:dyDescent="0.25">
      <c r="A469" s="160">
        <f>IF('Orçamento-base'!A469&gt;0,'Orçamento-base'!A469,"")</f>
        <v>1</v>
      </c>
      <c r="B469" s="160">
        <f>'Orçamento-base'!B469</f>
        <v>458</v>
      </c>
      <c r="C469" s="160" t="str">
        <f>IF('Orçamento-base'!C469&gt;0,'Orçamento-base'!C469,"")</f>
        <v>17.23</v>
      </c>
      <c r="D469" s="154" t="str">
        <f>IF('Orçamento-base'!G469&gt;0,'Orçamento-base'!G469,"")</f>
        <v>ELETROCALHA PERFURADA,COM TAMPA,TIPO "U",150X100MM,TRATAMENTO SUPERFICIAL PRE-ZINCADO A QUENTE,INCLUSIVE CONEXOES,ACESSORIOS E FIXACAO SUPERIOR.FORNECIMENTO E COLOCACAO</v>
      </c>
      <c r="E469" s="182">
        <f>IF('Orçamento-base'!H469&gt;0,'Orçamento-base'!H469,"")</f>
        <v>6</v>
      </c>
      <c r="F469" s="154" t="str">
        <f>IF('Orçamento-base'!I469&gt;0,'Orçamento-base'!I469,"")</f>
        <v>m</v>
      </c>
      <c r="G469" s="172"/>
      <c r="H469" s="154" t="str">
        <f t="shared" si="9"/>
        <v/>
      </c>
      <c r="I469" s="146"/>
      <c r="J469" s="146"/>
      <c r="K469" s="71"/>
    </row>
    <row r="470" spans="1:11" x14ac:dyDescent="0.25">
      <c r="A470" s="160">
        <f>IF('Orçamento-base'!A470&gt;0,'Orçamento-base'!A470,"")</f>
        <v>1</v>
      </c>
      <c r="B470" s="160">
        <f>'Orçamento-base'!B470</f>
        <v>459</v>
      </c>
      <c r="C470" s="160" t="str">
        <f>IF('Orçamento-base'!C470&gt;0,'Orçamento-base'!C470,"")</f>
        <v>17.24</v>
      </c>
      <c r="D470" s="154" t="str">
        <f>IF('Orçamento-base'!G470&gt;0,'Orçamento-base'!G470,"")</f>
        <v>ELETROCALHA PERFURADA,COM TAMPA,TIPO "U",100X100MM,TRATAMENTO SUPERFICIAL PRE-ZINCADO A QUENTE,INCLUSIVE CONEXOES,ACESSORIOS E FIXACAO SUPERIOR.FORNECIMENTO E COLOCACAO</v>
      </c>
      <c r="E470" s="182">
        <f>IF('Orçamento-base'!H470&gt;0,'Orçamento-base'!H470,"")</f>
        <v>3</v>
      </c>
      <c r="F470" s="154" t="str">
        <f>IF('Orçamento-base'!I470&gt;0,'Orçamento-base'!I470,"")</f>
        <v>m</v>
      </c>
      <c r="G470" s="172"/>
      <c r="H470" s="154" t="str">
        <f t="shared" si="9"/>
        <v/>
      </c>
      <c r="I470" s="146"/>
      <c r="J470" s="146"/>
      <c r="K470" s="71"/>
    </row>
    <row r="471" spans="1:11" x14ac:dyDescent="0.25">
      <c r="A471" s="160">
        <f>IF('Orçamento-base'!A471&gt;0,'Orçamento-base'!A471,"")</f>
        <v>1</v>
      </c>
      <c r="B471" s="160">
        <f>'Orçamento-base'!B471</f>
        <v>460</v>
      </c>
      <c r="C471" s="160" t="str">
        <f>IF('Orçamento-base'!C471&gt;0,'Orçamento-base'!C471,"")</f>
        <v>17.25</v>
      </c>
      <c r="D471" s="154" t="str">
        <f>IF('Orçamento-base'!G471&gt;0,'Orçamento-base'!G471,"")</f>
        <v xml:space="preserve">	ELETROCALHA PERFURADA,COM TAMPA,TIPO "U",100X50MM,TRATAMENTOSUPERFICIAL PRE-ZINCADO A QUENTE,INCLUSIVE CONEXOES,ACESSORIOS E FIXACAO SUPERIOR.FORNECIMENTO E COLOCACAO</v>
      </c>
      <c r="E471" s="182">
        <f>IF('Orçamento-base'!H471&gt;0,'Orçamento-base'!H471,"")</f>
        <v>63</v>
      </c>
      <c r="F471" s="154" t="str">
        <f>IF('Orçamento-base'!I471&gt;0,'Orçamento-base'!I471,"")</f>
        <v>m</v>
      </c>
      <c r="G471" s="172"/>
      <c r="H471" s="154" t="str">
        <f t="shared" si="9"/>
        <v/>
      </c>
      <c r="I471" s="146"/>
      <c r="J471" s="146"/>
      <c r="K471" s="71"/>
    </row>
    <row r="472" spans="1:11" x14ac:dyDescent="0.25">
      <c r="A472" s="160">
        <f>IF('Orçamento-base'!A472&gt;0,'Orçamento-base'!A472,"")</f>
        <v>1</v>
      </c>
      <c r="B472" s="160">
        <f>'Orçamento-base'!B472</f>
        <v>461</v>
      </c>
      <c r="C472" s="160" t="str">
        <f>IF('Orçamento-base'!C472&gt;0,'Orçamento-base'!C472,"")</f>
        <v>17.26</v>
      </c>
      <c r="D472" s="154" t="str">
        <f>IF('Orçamento-base'!G472&gt;0,'Orçamento-base'!G472,"")</f>
        <v xml:space="preserve">	ELETROCALHA PERFURADA,COM TAMPA,TIPO "U",50X50MM,TRATAMENTOSUPERFICIAL PRE-ZINCADO A QUENTE,INCLUSIVE CONEXOES,ACESSORIOS E FIXACAO SUPERIOR.FORNECIMENTO E COLOCACAO</v>
      </c>
      <c r="E472" s="182">
        <f>IF('Orçamento-base'!H472&gt;0,'Orçamento-base'!H472,"")</f>
        <v>30</v>
      </c>
      <c r="F472" s="154" t="str">
        <f>IF('Orçamento-base'!I472&gt;0,'Orçamento-base'!I472,"")</f>
        <v>m</v>
      </c>
      <c r="G472" s="172"/>
      <c r="H472" s="154" t="str">
        <f t="shared" si="9"/>
        <v/>
      </c>
      <c r="I472" s="146"/>
      <c r="J472" s="146"/>
      <c r="K472" s="71"/>
    </row>
    <row r="473" spans="1:11" x14ac:dyDescent="0.25">
      <c r="A473" s="160">
        <f>IF('Orçamento-base'!A473&gt;0,'Orçamento-base'!A473,"")</f>
        <v>1</v>
      </c>
      <c r="B473" s="160">
        <f>'Orçamento-base'!B473</f>
        <v>462</v>
      </c>
      <c r="C473" s="160" t="str">
        <f>IF('Orçamento-base'!C473&gt;0,'Orçamento-base'!C473,"")</f>
        <v>17.27</v>
      </c>
      <c r="D473" s="154" t="str">
        <f>IF('Orçamento-base'!G473&gt;0,'Orçamento-base'!G473,"")</f>
        <v>REDUÇÃO CONCÊNTRICA 100 X 50MM PARA ELETROCALHA METÁLICA (REF. MOPA OU SIMILAR)</v>
      </c>
      <c r="E473" s="182">
        <f>IF('Orçamento-base'!H473&gt;0,'Orçamento-base'!H473,"")</f>
        <v>3</v>
      </c>
      <c r="F473" s="154" t="str">
        <f>IF('Orçamento-base'!I473&gt;0,'Orçamento-base'!I473,"")</f>
        <v>un</v>
      </c>
      <c r="G473" s="172"/>
      <c r="H473" s="154" t="str">
        <f t="shared" si="9"/>
        <v/>
      </c>
      <c r="I473" s="146"/>
      <c r="J473" s="146"/>
      <c r="K473" s="71"/>
    </row>
    <row r="474" spans="1:11" x14ac:dyDescent="0.25">
      <c r="A474" s="160">
        <f>IF('Orçamento-base'!A474&gt;0,'Orçamento-base'!A474,"")</f>
        <v>1</v>
      </c>
      <c r="B474" s="160">
        <f>'Orçamento-base'!B474</f>
        <v>463</v>
      </c>
      <c r="C474" s="160" t="str">
        <f>IF('Orçamento-base'!C474&gt;0,'Orçamento-base'!C474,"")</f>
        <v>17.28</v>
      </c>
      <c r="D474" s="154" t="str">
        <f>IF('Orçamento-base'!G474&gt;0,'Orçamento-base'!G474,"")</f>
        <v>REDUÇÃO CONCÊNTRICA 150 X 100MM PARA ELETROCALHA METÁLICA (REF. MOPA OU SIMILAR)</v>
      </c>
      <c r="E474" s="182">
        <f>IF('Orçamento-base'!H474&gt;0,'Orçamento-base'!H474,"")</f>
        <v>1</v>
      </c>
      <c r="F474" s="154" t="str">
        <f>IF('Orçamento-base'!I474&gt;0,'Orçamento-base'!I474,"")</f>
        <v>un</v>
      </c>
      <c r="G474" s="172"/>
      <c r="H474" s="154" t="str">
        <f t="shared" si="9"/>
        <v/>
      </c>
      <c r="I474" s="146"/>
      <c r="J474" s="146"/>
      <c r="K474" s="71"/>
    </row>
    <row r="475" spans="1:11" x14ac:dyDescent="0.25">
      <c r="A475" s="160">
        <f>IF('Orçamento-base'!A475&gt;0,'Orçamento-base'!A475,"")</f>
        <v>1</v>
      </c>
      <c r="B475" s="160">
        <f>'Orçamento-base'!B475</f>
        <v>464</v>
      </c>
      <c r="C475" s="160" t="str">
        <f>IF('Orçamento-base'!C475&gt;0,'Orçamento-base'!C475,"")</f>
        <v>17.29</v>
      </c>
      <c r="D475" s="154" t="str">
        <f>IF('Orçamento-base'!G475&gt;0,'Orçamento-base'!G475,"")</f>
        <v>TE HORIZONTAL,90º,PARA ELETROCALHA PERFURADA OU LISA,100X100 MM.FORNECIMENTO E COLOCACAO</v>
      </c>
      <c r="E475" s="182">
        <f>IF('Orçamento-base'!H475&gt;0,'Orçamento-base'!H475,"")</f>
        <v>1</v>
      </c>
      <c r="F475" s="154" t="str">
        <f>IF('Orçamento-base'!I475&gt;0,'Orçamento-base'!I475,"")</f>
        <v>un</v>
      </c>
      <c r="G475" s="172"/>
      <c r="H475" s="154" t="str">
        <f t="shared" si="9"/>
        <v/>
      </c>
      <c r="I475" s="146"/>
      <c r="J475" s="146"/>
      <c r="K475" s="71"/>
    </row>
    <row r="476" spans="1:11" x14ac:dyDescent="0.25">
      <c r="A476" s="160">
        <f>IF('Orçamento-base'!A476&gt;0,'Orçamento-base'!A476,"")</f>
        <v>1</v>
      </c>
      <c r="B476" s="160">
        <f>'Orçamento-base'!B476</f>
        <v>465</v>
      </c>
      <c r="C476" s="160" t="str">
        <f>IF('Orçamento-base'!C476&gt;0,'Orçamento-base'!C476,"")</f>
        <v>17.30</v>
      </c>
      <c r="D476" s="154" t="str">
        <f>IF('Orçamento-base'!G476&gt;0,'Orçamento-base'!G476,"")</f>
        <v>TE HORIZONTAL,90º,PARA ELETROCALHA PERFURADA OU LISA,50X50MM .FORNECIMENTO E COLOCACAO</v>
      </c>
      <c r="E476" s="182">
        <f>IF('Orçamento-base'!H476&gt;0,'Orçamento-base'!H476,"")</f>
        <v>1</v>
      </c>
      <c r="F476" s="154" t="str">
        <f>IF('Orçamento-base'!I476&gt;0,'Orçamento-base'!I476,"")</f>
        <v>un</v>
      </c>
      <c r="G476" s="172"/>
      <c r="H476" s="154" t="str">
        <f t="shared" si="9"/>
        <v/>
      </c>
      <c r="I476" s="146"/>
      <c r="J476" s="146"/>
      <c r="K476" s="71"/>
    </row>
    <row r="477" spans="1:11" x14ac:dyDescent="0.25">
      <c r="A477" s="160">
        <f>IF('Orçamento-base'!A477&gt;0,'Orçamento-base'!A477,"")</f>
        <v>1</v>
      </c>
      <c r="B477" s="160">
        <f>'Orçamento-base'!B477</f>
        <v>466</v>
      </c>
      <c r="C477" s="160" t="str">
        <f>IF('Orçamento-base'!C477&gt;0,'Orçamento-base'!C477,"")</f>
        <v>17.31</v>
      </c>
      <c r="D477" s="154" t="str">
        <f>IF('Orçamento-base'!G477&gt;0,'Orçamento-base'!G477,"")</f>
        <v xml:space="preserve">PERFILADO PERFURADO SIMPLES 38 X 38 MM                                                                                                                                                                                                                                                                                                                                                                                                                                   </v>
      </c>
      <c r="E477" s="182">
        <f>IF('Orçamento-base'!H477&gt;0,'Orçamento-base'!H477,"")</f>
        <v>38</v>
      </c>
      <c r="F477" s="154" t="str">
        <f>IF('Orçamento-base'!I477&gt;0,'Orçamento-base'!I477,"")</f>
        <v>un</v>
      </c>
      <c r="G477" s="172"/>
      <c r="H477" s="154" t="str">
        <f t="shared" si="9"/>
        <v/>
      </c>
      <c r="I477" s="146"/>
      <c r="J477" s="146"/>
      <c r="K477" s="71"/>
    </row>
    <row r="478" spans="1:11" x14ac:dyDescent="0.25">
      <c r="A478" s="160">
        <f>IF('Orçamento-base'!A478&gt;0,'Orçamento-base'!A478,"")</f>
        <v>1</v>
      </c>
      <c r="B478" s="160">
        <f>'Orçamento-base'!B478</f>
        <v>467</v>
      </c>
      <c r="C478" s="160" t="str">
        <f>IF('Orçamento-base'!C478&gt;0,'Orçamento-base'!C478,"")</f>
        <v>17.32</v>
      </c>
      <c r="D478" s="154" t="str">
        <f>IF('Orçamento-base'!G478&gt;0,'Orçamento-base'!G478,"")</f>
        <v>JUNÇÃO INTERNA "L"</v>
      </c>
      <c r="E478" s="182">
        <f>IF('Orçamento-base'!H478&gt;0,'Orçamento-base'!H478,"")</f>
        <v>12</v>
      </c>
      <c r="F478" s="154" t="str">
        <f>IF('Orçamento-base'!I478&gt;0,'Orçamento-base'!I478,"")</f>
        <v>un</v>
      </c>
      <c r="G478" s="172"/>
      <c r="H478" s="154" t="str">
        <f t="shared" si="9"/>
        <v/>
      </c>
      <c r="I478" s="146"/>
      <c r="J478" s="146"/>
      <c r="K478" s="71"/>
    </row>
    <row r="479" spans="1:11" x14ac:dyDescent="0.25">
      <c r="A479" s="160">
        <f>IF('Orçamento-base'!A479&gt;0,'Orçamento-base'!A479,"")</f>
        <v>1</v>
      </c>
      <c r="B479" s="160">
        <f>'Orçamento-base'!B479</f>
        <v>468</v>
      </c>
      <c r="C479" s="160" t="str">
        <f>IF('Orçamento-base'!C479&gt;0,'Orçamento-base'!C479,"")</f>
        <v>17.33</v>
      </c>
      <c r="D479" s="154" t="str">
        <f>IF('Orçamento-base'!G479&gt;0,'Orçamento-base'!G479,"")</f>
        <v>JUNÇÃO INTERNA "T"</v>
      </c>
      <c r="E479" s="182">
        <f>IF('Orçamento-base'!H479&gt;0,'Orçamento-base'!H479,"")</f>
        <v>1</v>
      </c>
      <c r="F479" s="154" t="str">
        <f>IF('Orçamento-base'!I479&gt;0,'Orçamento-base'!I479,"")</f>
        <v>un</v>
      </c>
      <c r="G479" s="172"/>
      <c r="H479" s="154" t="str">
        <f t="shared" si="9"/>
        <v/>
      </c>
      <c r="I479" s="146"/>
      <c r="J479" s="146"/>
      <c r="K479" s="71"/>
    </row>
    <row r="480" spans="1:11" x14ac:dyDescent="0.25">
      <c r="A480" s="160">
        <f>IF('Orçamento-base'!A480&gt;0,'Orçamento-base'!A480,"")</f>
        <v>1</v>
      </c>
      <c r="B480" s="160">
        <f>'Orçamento-base'!B480</f>
        <v>469</v>
      </c>
      <c r="C480" s="160" t="str">
        <f>IF('Orçamento-base'!C480&gt;0,'Orçamento-base'!C480,"")</f>
        <v>17.36</v>
      </c>
      <c r="D480" s="154" t="str">
        <f>IF('Orçamento-base'!G480&gt;0,'Orçamento-base'!G480,"")</f>
        <v>CAIXA RETANGULAR 4" X 2" MÉDIA (1,30 M DO PISO), PVC, INSTALADA EM PAREDE - FORNECIMENTO E INSTALAÇÃO. AF_03/2023</v>
      </c>
      <c r="E480" s="182">
        <f>IF('Orçamento-base'!H480&gt;0,'Orçamento-base'!H480,"")</f>
        <v>112</v>
      </c>
      <c r="F480" s="154" t="str">
        <f>IF('Orçamento-base'!I480&gt;0,'Orçamento-base'!I480,"")</f>
        <v>un</v>
      </c>
      <c r="G480" s="172"/>
      <c r="H480" s="154" t="str">
        <f t="shared" si="9"/>
        <v/>
      </c>
      <c r="I480" s="146"/>
      <c r="J480" s="146"/>
      <c r="K480" s="71"/>
    </row>
    <row r="481" spans="1:11" x14ac:dyDescent="0.25">
      <c r="A481" s="160">
        <f>IF('Orçamento-base'!A481&gt;0,'Orçamento-base'!A481,"")</f>
        <v>1</v>
      </c>
      <c r="B481" s="160">
        <f>'Orçamento-base'!B481</f>
        <v>470</v>
      </c>
      <c r="C481" s="160" t="str">
        <f>IF('Orçamento-base'!C481&gt;0,'Orçamento-base'!C481,"")</f>
        <v>17.37</v>
      </c>
      <c r="D481" s="154" t="str">
        <f>IF('Orçamento-base'!G481&gt;0,'Orçamento-base'!G481,"")</f>
        <v>CAIXA RETANGULAR 4" X 4" MÉDIA (1,30 M DO PISO), PVC, INSTALADA EM PAREDE - FORNECIMENTO E INSTALAÇÃO. AF_03/2023</v>
      </c>
      <c r="E481" s="182">
        <f>IF('Orçamento-base'!H481&gt;0,'Orçamento-base'!H481,"")</f>
        <v>66</v>
      </c>
      <c r="F481" s="154" t="str">
        <f>IF('Orçamento-base'!I481&gt;0,'Orçamento-base'!I481,"")</f>
        <v>un</v>
      </c>
      <c r="G481" s="172"/>
      <c r="H481" s="154" t="str">
        <f t="shared" si="9"/>
        <v/>
      </c>
      <c r="I481" s="146"/>
      <c r="J481" s="146"/>
      <c r="K481" s="71"/>
    </row>
    <row r="482" spans="1:11" x14ac:dyDescent="0.25">
      <c r="A482" s="160">
        <f>IF('Orçamento-base'!A482&gt;0,'Orçamento-base'!A482,"")</f>
        <v>1</v>
      </c>
      <c r="B482" s="160">
        <f>'Orçamento-base'!B482</f>
        <v>471</v>
      </c>
      <c r="C482" s="160" t="str">
        <f>IF('Orçamento-base'!C482&gt;0,'Orçamento-base'!C482,"")</f>
        <v>17.38</v>
      </c>
      <c r="D482" s="154" t="str">
        <f>IF('Orçamento-base'!G482&gt;0,'Orçamento-base'!G482,"")</f>
        <v>CAIXA DE PASSAGEM EM ALVENARIA (30 x 50 x 15CM), REVESTIMENTO EM ARGAMASSA COM ADITIVO IMPERMEABILIZANTE, COM TAMPA EM GRELHA, INCLUSIVE ESCAVAÇÃO, REATERRO E TRANSPORTE E RETIRADA DO MATERIAL ESCAVADO (EM CAÇAMBA)</v>
      </c>
      <c r="E482" s="182">
        <f>IF('Orçamento-base'!H482&gt;0,'Orçamento-base'!H482,"")</f>
        <v>1</v>
      </c>
      <c r="F482" s="154" t="str">
        <f>IF('Orçamento-base'!I482&gt;0,'Orçamento-base'!I482,"")</f>
        <v>un</v>
      </c>
      <c r="G482" s="172"/>
      <c r="H482" s="154" t="str">
        <f t="shared" si="9"/>
        <v/>
      </c>
      <c r="I482" s="146"/>
      <c r="J482" s="146"/>
      <c r="K482" s="71"/>
    </row>
    <row r="483" spans="1:11" x14ac:dyDescent="0.25">
      <c r="A483" s="160">
        <f>IF('Orçamento-base'!A483&gt;0,'Orçamento-base'!A483,"")</f>
        <v>1</v>
      </c>
      <c r="B483" s="160">
        <f>'Orçamento-base'!B483</f>
        <v>472</v>
      </c>
      <c r="C483" s="160" t="str">
        <f>IF('Orçamento-base'!C483&gt;0,'Orçamento-base'!C483,"")</f>
        <v>17.39</v>
      </c>
      <c r="D483" s="154" t="str">
        <f>IF('Orçamento-base'!G483&gt;0,'Orçamento-base'!G483,"")</f>
        <v>CONDULETE DE ALUMÍNIO, TIPO C, PARA ELETRODUTO DE AÇO GALVANIZADO DN 20 MM (3/4''), APARENTE - FORNECIMENTO E INSTALAÇÃO. AF_11/2016_P</v>
      </c>
      <c r="E483" s="182">
        <f>IF('Orçamento-base'!H483&gt;0,'Orçamento-base'!H483,"")</f>
        <v>1</v>
      </c>
      <c r="F483" s="154" t="str">
        <f>IF('Orçamento-base'!I483&gt;0,'Orçamento-base'!I483,"")</f>
        <v>un</v>
      </c>
      <c r="G483" s="172"/>
      <c r="H483" s="154" t="str">
        <f t="shared" si="9"/>
        <v/>
      </c>
      <c r="I483" s="146"/>
      <c r="J483" s="146"/>
      <c r="K483" s="71"/>
    </row>
    <row r="484" spans="1:11" x14ac:dyDescent="0.25">
      <c r="A484" s="160">
        <f>IF('Orçamento-base'!A484&gt;0,'Orçamento-base'!A484,"")</f>
        <v>1</v>
      </c>
      <c r="B484" s="160">
        <f>'Orçamento-base'!B484</f>
        <v>473</v>
      </c>
      <c r="C484" s="160" t="str">
        <f>IF('Orçamento-base'!C484&gt;0,'Orçamento-base'!C484,"")</f>
        <v>17.40</v>
      </c>
      <c r="D484" s="154" t="str">
        <f>IF('Orçamento-base'!G484&gt;0,'Orçamento-base'!G484,"")</f>
        <v>CONDULETE DE ALUMÍNIO, TIPO E, PARA ELETRODUTO DE AÇO GALVANIZADO DN 20 MM (3/4''), APARENTE - FORNECIMENTO E INSTALAÇÃO. AF_11/2016_P</v>
      </c>
      <c r="E484" s="182">
        <f>IF('Orçamento-base'!H484&gt;0,'Orçamento-base'!H484,"")</f>
        <v>1</v>
      </c>
      <c r="F484" s="154" t="str">
        <f>IF('Orçamento-base'!I484&gt;0,'Orçamento-base'!I484,"")</f>
        <v>un</v>
      </c>
      <c r="G484" s="172"/>
      <c r="H484" s="154" t="str">
        <f t="shared" si="9"/>
        <v/>
      </c>
      <c r="I484" s="146"/>
      <c r="J484" s="146"/>
      <c r="K484" s="71"/>
    </row>
    <row r="485" spans="1:11" x14ac:dyDescent="0.25">
      <c r="A485" s="160">
        <f>IF('Orçamento-base'!A485&gt;0,'Orçamento-base'!A485,"")</f>
        <v>1</v>
      </c>
      <c r="B485" s="160">
        <f>'Orçamento-base'!B485</f>
        <v>474</v>
      </c>
      <c r="C485" s="160" t="str">
        <f>IF('Orçamento-base'!C485&gt;0,'Orçamento-base'!C485,"")</f>
        <v>17.41</v>
      </c>
      <c r="D485" s="154" t="str">
        <f>IF('Orçamento-base'!G485&gt;0,'Orçamento-base'!G485,"")</f>
        <v>CONDULETE ALUMINIO TIPO C/LB/LL/LR - 2"</v>
      </c>
      <c r="E485" s="182">
        <f>IF('Orçamento-base'!H485&gt;0,'Orçamento-base'!H485,"")</f>
        <v>6</v>
      </c>
      <c r="F485" s="154" t="str">
        <f>IF('Orçamento-base'!I485&gt;0,'Orçamento-base'!I485,"")</f>
        <v>un</v>
      </c>
      <c r="G485" s="172"/>
      <c r="H485" s="154" t="str">
        <f t="shared" si="9"/>
        <v/>
      </c>
      <c r="I485" s="146"/>
      <c r="J485" s="146"/>
      <c r="K485" s="71"/>
    </row>
    <row r="486" spans="1:11" x14ac:dyDescent="0.25">
      <c r="A486" s="160">
        <f>IF('Orçamento-base'!A486&gt;0,'Orçamento-base'!A486,"")</f>
        <v>1</v>
      </c>
      <c r="B486" s="160">
        <f>'Orçamento-base'!B486</f>
        <v>475</v>
      </c>
      <c r="C486" s="160" t="str">
        <f>IF('Orçamento-base'!C486&gt;0,'Orçamento-base'!C486,"")</f>
        <v>17.42</v>
      </c>
      <c r="D486" s="154" t="str">
        <f>IF('Orçamento-base'!G486&gt;0,'Orçamento-base'!G486,"")</f>
        <v>,</v>
      </c>
      <c r="E486" s="182">
        <f>IF('Orçamento-base'!H486&gt;0,'Orçamento-base'!H486,"")</f>
        <v>4</v>
      </c>
      <c r="F486" s="154" t="str">
        <f>IF('Orçamento-base'!I486&gt;0,'Orçamento-base'!I486,"")</f>
        <v>un</v>
      </c>
      <c r="G486" s="172"/>
      <c r="H486" s="154" t="str">
        <f t="shared" si="9"/>
        <v/>
      </c>
      <c r="I486" s="146"/>
      <c r="J486" s="146"/>
      <c r="K486" s="71"/>
    </row>
    <row r="487" spans="1:11" x14ac:dyDescent="0.25">
      <c r="A487" s="160">
        <f>IF('Orçamento-base'!A487&gt;0,'Orçamento-base'!A487,"")</f>
        <v>1</v>
      </c>
      <c r="B487" s="160">
        <f>'Orçamento-base'!B487</f>
        <v>476</v>
      </c>
      <c r="C487" s="160" t="str">
        <f>IF('Orçamento-base'!C487&gt;0,'Orçamento-base'!C487,"")</f>
        <v>17.43</v>
      </c>
      <c r="D487" s="154" t="str">
        <f>IF('Orçamento-base'!G487&gt;0,'Orçamento-base'!G487,"")</f>
        <v>CENTRAL INTERFONE. REF. INTELBRAS MAXCOM CP352 RAMAIS</v>
      </c>
      <c r="E487" s="182">
        <f>IF('Orçamento-base'!H487&gt;0,'Orçamento-base'!H487,"")</f>
        <v>1</v>
      </c>
      <c r="F487" s="154" t="str">
        <f>IF('Orçamento-base'!I487&gt;0,'Orçamento-base'!I487,"")</f>
        <v>un</v>
      </c>
      <c r="G487" s="172"/>
      <c r="H487" s="154" t="str">
        <f t="shared" si="9"/>
        <v/>
      </c>
      <c r="I487" s="146"/>
      <c r="J487" s="146"/>
      <c r="K487" s="71"/>
    </row>
    <row r="488" spans="1:11" x14ac:dyDescent="0.25">
      <c r="A488" s="160">
        <f>IF('Orçamento-base'!A488&gt;0,'Orçamento-base'!A488,"")</f>
        <v>1</v>
      </c>
      <c r="B488" s="160">
        <f>'Orçamento-base'!B488</f>
        <v>477</v>
      </c>
      <c r="C488" s="160" t="str">
        <f>IF('Orçamento-base'!C488&gt;0,'Orçamento-base'!C488,"")</f>
        <v>17.44</v>
      </c>
      <c r="D488" s="154" t="str">
        <f>IF('Orçamento-base'!G488&gt;0,'Orçamento-base'!G488,"")</f>
        <v>MÓDULO DE CENTRAL DO POSTO DE ENFERMAGEM, TEMPORIZADO, PILOTOS INDICADORES DE LOCAL E FONTE GERADORA DE 12 VOLTS, MODELO STANDARD TRADICIONAL, DA VTC VITALTEC OU SIMILAR</v>
      </c>
      <c r="E488" s="182">
        <f>IF('Orçamento-base'!H488&gt;0,'Orçamento-base'!H488,"")</f>
        <v>27</v>
      </c>
      <c r="F488" s="154" t="str">
        <f>IF('Orçamento-base'!I488&gt;0,'Orçamento-base'!I488,"")</f>
        <v>un</v>
      </c>
      <c r="G488" s="172"/>
      <c r="H488" s="154" t="str">
        <f t="shared" si="9"/>
        <v/>
      </c>
      <c r="I488" s="146"/>
      <c r="J488" s="146"/>
      <c r="K488" s="71"/>
    </row>
    <row r="489" spans="1:11" x14ac:dyDescent="0.25">
      <c r="A489" s="160">
        <f>IF('Orçamento-base'!A489&gt;0,'Orçamento-base'!A489,"")</f>
        <v>1</v>
      </c>
      <c r="B489" s="160">
        <f>'Orçamento-base'!B489</f>
        <v>478</v>
      </c>
      <c r="C489" s="160" t="str">
        <f>IF('Orçamento-base'!C489&gt;0,'Orçamento-base'!C489,"")</f>
        <v>17.45</v>
      </c>
      <c r="D489" s="154" t="str">
        <f>IF('Orçamento-base'!G489&gt;0,'Orçamento-base'!G489,"")</f>
        <v xml:space="preserve">CONTROLE PARA CHAMADA DE ENFERMAGEM </v>
      </c>
      <c r="E489" s="182">
        <f>IF('Orçamento-base'!H489&gt;0,'Orçamento-base'!H489,"")</f>
        <v>4</v>
      </c>
      <c r="F489" s="154" t="str">
        <f>IF('Orçamento-base'!I489&gt;0,'Orçamento-base'!I489,"")</f>
        <v>un</v>
      </c>
      <c r="G489" s="172"/>
      <c r="H489" s="154" t="str">
        <f t="shared" si="9"/>
        <v/>
      </c>
      <c r="I489" s="146"/>
      <c r="J489" s="146"/>
      <c r="K489" s="71"/>
    </row>
    <row r="490" spans="1:11" x14ac:dyDescent="0.25">
      <c r="A490" s="160">
        <f>IF('Orçamento-base'!A490&gt;0,'Orçamento-base'!A490,"")</f>
        <v>1</v>
      </c>
      <c r="B490" s="160">
        <f>'Orçamento-base'!B490</f>
        <v>479</v>
      </c>
      <c r="C490" s="160" t="str">
        <f>IF('Orçamento-base'!C490&gt;0,'Orçamento-base'!C490,"")</f>
        <v>17.47</v>
      </c>
      <c r="D490" s="154" t="str">
        <f>IF('Orçamento-base'!G490&gt;0,'Orçamento-base'!G490,"")</f>
        <v>TOMADA DUPLA PARA LÓGICA RJ45, 4"X2",, COMPLETA, REF.0605, FAME OU SIMILAR</v>
      </c>
      <c r="E490" s="182">
        <f>IF('Orçamento-base'!H490&gt;0,'Orçamento-base'!H490,"")</f>
        <v>27</v>
      </c>
      <c r="F490" s="154" t="str">
        <f>IF('Orçamento-base'!I490&gt;0,'Orçamento-base'!I490,"")</f>
        <v>un</v>
      </c>
      <c r="G490" s="172"/>
      <c r="H490" s="154" t="str">
        <f t="shared" si="9"/>
        <v/>
      </c>
      <c r="I490" s="146"/>
      <c r="J490" s="146"/>
      <c r="K490" s="71"/>
    </row>
    <row r="491" spans="1:11" x14ac:dyDescent="0.25">
      <c r="A491" s="160">
        <f>IF('Orçamento-base'!A491&gt;0,'Orçamento-base'!A491,"")</f>
        <v>1</v>
      </c>
      <c r="B491" s="160">
        <f>'Orçamento-base'!B491</f>
        <v>480</v>
      </c>
      <c r="C491" s="160" t="str">
        <f>IF('Orçamento-base'!C491&gt;0,'Orçamento-base'!C491,"")</f>
        <v>17.48</v>
      </c>
      <c r="D491" s="154" t="str">
        <f>IF('Orçamento-base'!G491&gt;0,'Orçamento-base'!G491,"")</f>
        <v>TOMADA DE REDE RJ45 - FORNECIMENTO E INSTALAÇÃO. AF_11/2019</v>
      </c>
      <c r="E491" s="182">
        <f>IF('Orçamento-base'!H491&gt;0,'Orçamento-base'!H491,"")</f>
        <v>92</v>
      </c>
      <c r="F491" s="154" t="str">
        <f>IF('Orçamento-base'!I491&gt;0,'Orçamento-base'!I491,"")</f>
        <v>un</v>
      </c>
      <c r="G491" s="172"/>
      <c r="H491" s="154" t="str">
        <f t="shared" si="9"/>
        <v/>
      </c>
      <c r="I491" s="146"/>
      <c r="J491" s="146"/>
      <c r="K491" s="71"/>
    </row>
    <row r="492" spans="1:11" x14ac:dyDescent="0.25">
      <c r="A492" s="160">
        <f>IF('Orçamento-base'!A492&gt;0,'Orçamento-base'!A492,"")</f>
        <v>1</v>
      </c>
      <c r="B492" s="160">
        <f>'Orçamento-base'!B492</f>
        <v>481</v>
      </c>
      <c r="C492" s="160" t="str">
        <f>IF('Orçamento-base'!C492&gt;0,'Orçamento-base'!C492,"")</f>
        <v>17.49</v>
      </c>
      <c r="D492" s="154" t="str">
        <f>IF('Orçamento-base'!G492&gt;0,'Orçamento-base'!G492,"")</f>
        <v>TOMADA PARA TELEFONE RJ11 - FORNECIMENTO E INSTALAÇÃO. AF_11/2019</v>
      </c>
      <c r="E492" s="182">
        <f>IF('Orçamento-base'!H492&gt;0,'Orçamento-base'!H492,"")</f>
        <v>4</v>
      </c>
      <c r="F492" s="154" t="str">
        <f>IF('Orçamento-base'!I492&gt;0,'Orçamento-base'!I492,"")</f>
        <v>un</v>
      </c>
      <c r="G492" s="172"/>
      <c r="H492" s="154" t="str">
        <f t="shared" si="9"/>
        <v/>
      </c>
      <c r="I492" s="146"/>
      <c r="J492" s="146"/>
      <c r="K492" s="71"/>
    </row>
    <row r="493" spans="1:11" x14ac:dyDescent="0.25">
      <c r="A493" s="160">
        <f>IF('Orçamento-base'!A493&gt;0,'Orçamento-base'!A493,"")</f>
        <v>1</v>
      </c>
      <c r="B493" s="160">
        <f>'Orçamento-base'!B493</f>
        <v>482</v>
      </c>
      <c r="C493" s="160" t="str">
        <f>IF('Orçamento-base'!C493&gt;0,'Orçamento-base'!C493,"")</f>
        <v>17.50</v>
      </c>
      <c r="D493" s="154" t="str">
        <f>IF('Orçamento-base'!G493&gt;0,'Orçamento-base'!G493,"")</f>
        <v>RECEPTOR DE SINAIS VIA INTERNET, PARA ACESSO EM REDES LOCAIS - SEM FIO; REF. DIR-859 WIFI 1750MPBS - D-LINK, TL-WA901ND - TP LINK TECNOLOGIES CO. LTD OU EQUIVALENTE</v>
      </c>
      <c r="E493" s="182">
        <f>IF('Orçamento-base'!H493&gt;0,'Orçamento-base'!H493,"")</f>
        <v>7</v>
      </c>
      <c r="F493" s="154" t="str">
        <f>IF('Orçamento-base'!I493&gt;0,'Orçamento-base'!I493,"")</f>
        <v>un</v>
      </c>
      <c r="G493" s="172"/>
      <c r="H493" s="154" t="str">
        <f t="shared" si="9"/>
        <v/>
      </c>
      <c r="I493" s="146"/>
      <c r="J493" s="146"/>
      <c r="K493" s="71"/>
    </row>
    <row r="494" spans="1:11" x14ac:dyDescent="0.25">
      <c r="A494" s="160">
        <f>IF('Orçamento-base'!A494&gt;0,'Orçamento-base'!A494,"")</f>
        <v>1</v>
      </c>
      <c r="B494" s="160">
        <f>'Orçamento-base'!B494</f>
        <v>483</v>
      </c>
      <c r="C494" s="160" t="str">
        <f>IF('Orçamento-base'!C494&gt;0,'Orçamento-base'!C494,"")</f>
        <v>17.51</v>
      </c>
      <c r="D494" s="154" t="str">
        <f>IF('Orçamento-base'!G494&gt;0,'Orçamento-base'!G494,"")</f>
        <v>CABO FIBRA OPTICA 6 VIAS</v>
      </c>
      <c r="E494" s="182">
        <f>IF('Orçamento-base'!H494&gt;0,'Orçamento-base'!H494,"")</f>
        <v>18.13</v>
      </c>
      <c r="F494" s="154" t="str">
        <f>IF('Orçamento-base'!I494&gt;0,'Orçamento-base'!I494,"")</f>
        <v>m</v>
      </c>
      <c r="G494" s="172"/>
      <c r="H494" s="154" t="str">
        <f t="shared" si="9"/>
        <v/>
      </c>
      <c r="I494" s="146"/>
      <c r="J494" s="146"/>
      <c r="K494" s="71"/>
    </row>
    <row r="495" spans="1:11" x14ac:dyDescent="0.25">
      <c r="A495" s="160">
        <f>IF('Orçamento-base'!A495&gt;0,'Orçamento-base'!A495,"")</f>
        <v>1</v>
      </c>
      <c r="B495" s="160">
        <f>'Orçamento-base'!B495</f>
        <v>484</v>
      </c>
      <c r="C495" s="160" t="str">
        <f>IF('Orçamento-base'!C495&gt;0,'Orçamento-base'!C495,"")</f>
        <v>17.52</v>
      </c>
      <c r="D495" s="154" t="str">
        <f>IF('Orçamento-base'!G495&gt;0,'Orçamento-base'!G495,"")</f>
        <v>CABO COAXIAL RG-59, IMPEDÂNCIA 75 OHM, CONDUTOR EM FIO DE COBRE NU, BLINDAGEM TRANÇA FORMADA POR FIOS DE COBRE MALHA 90%</v>
      </c>
      <c r="E495" s="182">
        <f>IF('Orçamento-base'!H495&gt;0,'Orçamento-base'!H495,"")</f>
        <v>116.12</v>
      </c>
      <c r="F495" s="154" t="str">
        <f>IF('Orçamento-base'!I495&gt;0,'Orçamento-base'!I495,"")</f>
        <v>m</v>
      </c>
      <c r="G495" s="172"/>
      <c r="H495" s="154" t="str">
        <f t="shared" si="9"/>
        <v/>
      </c>
      <c r="I495" s="146"/>
      <c r="J495" s="146"/>
      <c r="K495" s="71"/>
    </row>
    <row r="496" spans="1:11" x14ac:dyDescent="0.25">
      <c r="A496" s="160">
        <f>IF('Orçamento-base'!A496&gt;0,'Orçamento-base'!A496,"")</f>
        <v>1</v>
      </c>
      <c r="B496" s="160">
        <f>'Orçamento-base'!B496</f>
        <v>485</v>
      </c>
      <c r="C496" s="160" t="str">
        <f>IF('Orçamento-base'!C496&gt;0,'Orçamento-base'!C496,"")</f>
        <v>17.53</v>
      </c>
      <c r="D496" s="154" t="str">
        <f>IF('Orçamento-base'!G496&gt;0,'Orçamento-base'!G496,"")</f>
        <v>PORTEIRO ELETRÔNICO COM UM INTERFONE</v>
      </c>
      <c r="E496" s="182">
        <f>IF('Orçamento-base'!H496&gt;0,'Orçamento-base'!H496,"")</f>
        <v>5</v>
      </c>
      <c r="F496" s="154" t="str">
        <f>IF('Orçamento-base'!I496&gt;0,'Orçamento-base'!I496,"")</f>
        <v>cj</v>
      </c>
      <c r="G496" s="172"/>
      <c r="H496" s="154" t="str">
        <f t="shared" si="9"/>
        <v/>
      </c>
      <c r="I496" s="146"/>
      <c r="J496" s="146"/>
      <c r="K496" s="71"/>
    </row>
    <row r="497" spans="1:11" x14ac:dyDescent="0.25">
      <c r="A497" s="160">
        <f>IF('Orçamento-base'!A497&gt;0,'Orçamento-base'!A497,"")</f>
        <v>1</v>
      </c>
      <c r="B497" s="160">
        <f>'Orçamento-base'!B497</f>
        <v>486</v>
      </c>
      <c r="C497" s="160" t="str">
        <f>IF('Orçamento-base'!C497&gt;0,'Orçamento-base'!C497,"")</f>
        <v>17.54</v>
      </c>
      <c r="D497" s="154" t="str">
        <f>IF('Orçamento-base'!G497&gt;0,'Orçamento-base'!G497,"")</f>
        <v>FIO PARA TELEFONE - PAD. TELEBRAS</v>
      </c>
      <c r="E497" s="182">
        <f>IF('Orçamento-base'!H497&gt;0,'Orçamento-base'!H497,"")</f>
        <v>280</v>
      </c>
      <c r="F497" s="154" t="str">
        <f>IF('Orçamento-base'!I497&gt;0,'Orçamento-base'!I497,"")</f>
        <v>m</v>
      </c>
      <c r="G497" s="172"/>
      <c r="H497" s="154" t="str">
        <f t="shared" si="9"/>
        <v/>
      </c>
      <c r="I497" s="146"/>
      <c r="J497" s="146"/>
      <c r="K497" s="71"/>
    </row>
    <row r="498" spans="1:11" x14ac:dyDescent="0.25">
      <c r="A498" s="160">
        <f>IF('Orçamento-base'!A498&gt;0,'Orçamento-base'!A498,"")</f>
        <v>1</v>
      </c>
      <c r="B498" s="160">
        <f>'Orçamento-base'!B498</f>
        <v>487</v>
      </c>
      <c r="C498" s="160" t="str">
        <f>IF('Orçamento-base'!C498&gt;0,'Orçamento-base'!C498,"")</f>
        <v>17.55</v>
      </c>
      <c r="D498" s="154" t="str">
        <f>IF('Orçamento-base'!G498&gt;0,'Orçamento-base'!G498,"")</f>
        <v>PONTO TOMADA TV/AM/FM-INSTALACAO EMBUTIDA</v>
      </c>
      <c r="E498" s="182">
        <f>IF('Orçamento-base'!H498&gt;0,'Orçamento-base'!H498,"")</f>
        <v>6</v>
      </c>
      <c r="F498" s="154" t="str">
        <f>IF('Orçamento-base'!I498&gt;0,'Orçamento-base'!I498,"")</f>
        <v>un</v>
      </c>
      <c r="G498" s="172"/>
      <c r="H498" s="154" t="str">
        <f t="shared" si="9"/>
        <v/>
      </c>
      <c r="I498" s="146"/>
      <c r="J498" s="146"/>
      <c r="K498" s="71"/>
    </row>
    <row r="499" spans="1:11" x14ac:dyDescent="0.25">
      <c r="A499" s="160">
        <f>IF('Orçamento-base'!A499&gt;0,'Orçamento-base'!A499,"")</f>
        <v>1</v>
      </c>
      <c r="B499" s="160">
        <f>'Orçamento-base'!B499</f>
        <v>488</v>
      </c>
      <c r="C499" s="160" t="str">
        <f>IF('Orçamento-base'!C499&gt;0,'Orçamento-base'!C499,"")</f>
        <v>17.56</v>
      </c>
      <c r="D499" s="154" t="str">
        <f>IF('Orçamento-base'!G499&gt;0,'Orçamento-base'!G499,"")</f>
        <v>CABO UTP CATEGORIA 5E</v>
      </c>
      <c r="E499" s="182">
        <f>IF('Orçamento-base'!H499&gt;0,'Orçamento-base'!H499,"")</f>
        <v>6492.12</v>
      </c>
      <c r="F499" s="154" t="str">
        <f>IF('Orçamento-base'!I499&gt;0,'Orçamento-base'!I499,"")</f>
        <v>m</v>
      </c>
      <c r="G499" s="172"/>
      <c r="H499" s="154" t="str">
        <f t="shared" si="9"/>
        <v/>
      </c>
      <c r="I499" s="146"/>
      <c r="J499" s="146"/>
      <c r="K499" s="71"/>
    </row>
    <row r="500" spans="1:11" x14ac:dyDescent="0.25">
      <c r="A500" s="160">
        <f>IF('Orçamento-base'!A500&gt;0,'Orçamento-base'!A500,"")</f>
        <v>1</v>
      </c>
      <c r="B500" s="160">
        <f>'Orçamento-base'!B500</f>
        <v>489</v>
      </c>
      <c r="C500" s="160" t="str">
        <f>IF('Orçamento-base'!C500&gt;0,'Orçamento-base'!C500,"")</f>
        <v>18.1</v>
      </c>
      <c r="D500" s="154" t="str">
        <f>IF('Orçamento-base'!G500&gt;0,'Orçamento-base'!G500,"")</f>
        <v>ELETRODUTO FLEXÍVEL CORRUGADO REFORÇADO, PVC, DN 25 MM (3/4"), PARA CIRCUITOS TERMINAIS, INSTALADO EM PAREDE - FORNECIMENTO E INSTALAÇÃO. AF_12/2015</v>
      </c>
      <c r="E500" s="182">
        <f>IF('Orçamento-base'!H500&gt;0,'Orçamento-base'!H500,"")</f>
        <v>39</v>
      </c>
      <c r="F500" s="154" t="str">
        <f>IF('Orçamento-base'!I500&gt;0,'Orçamento-base'!I500,"")</f>
        <v>m</v>
      </c>
      <c r="G500" s="172"/>
      <c r="H500" s="154" t="str">
        <f t="shared" si="9"/>
        <v/>
      </c>
      <c r="I500" s="146"/>
      <c r="J500" s="146"/>
      <c r="K500" s="71"/>
    </row>
    <row r="501" spans="1:11" x14ac:dyDescent="0.25">
      <c r="A501" s="160">
        <f>IF('Orçamento-base'!A501&gt;0,'Orçamento-base'!A501,"")</f>
        <v>1</v>
      </c>
      <c r="B501" s="160">
        <f>'Orçamento-base'!B501</f>
        <v>490</v>
      </c>
      <c r="C501" s="160" t="str">
        <f>IF('Orçamento-base'!C501&gt;0,'Orçamento-base'!C501,"")</f>
        <v>18.2</v>
      </c>
      <c r="D501" s="154" t="str">
        <f>IF('Orçamento-base'!G501&gt;0,'Orçamento-base'!G501,"")</f>
        <v>ELETRODUTO RÍGIDO ROSCÁVEL, PVC, DN 25 MM (3/4"), PARA CIRCUITOS TERMINAIS, INSTALADO EM PAREDE - FORNECIMENTO E INSTALAÇÃO. AF_12/2015</v>
      </c>
      <c r="E501" s="182">
        <f>IF('Orçamento-base'!H501&gt;0,'Orçamento-base'!H501,"")</f>
        <v>255</v>
      </c>
      <c r="F501" s="154" t="str">
        <f>IF('Orçamento-base'!I501&gt;0,'Orçamento-base'!I501,"")</f>
        <v>m</v>
      </c>
      <c r="G501" s="172"/>
      <c r="H501" s="154" t="str">
        <f t="shared" si="9"/>
        <v/>
      </c>
      <c r="I501" s="146"/>
      <c r="J501" s="146"/>
      <c r="K501" s="71"/>
    </row>
    <row r="502" spans="1:11" x14ac:dyDescent="0.25">
      <c r="A502" s="160">
        <f>IF('Orçamento-base'!A502&gt;0,'Orçamento-base'!A502,"")</f>
        <v>1</v>
      </c>
      <c r="B502" s="160">
        <f>'Orçamento-base'!B502</f>
        <v>491</v>
      </c>
      <c r="C502" s="160" t="str">
        <f>IF('Orçamento-base'!C502&gt;0,'Orçamento-base'!C502,"")</f>
        <v>18.3</v>
      </c>
      <c r="D502" s="154" t="str">
        <f>IF('Orçamento-base'!G502&gt;0,'Orçamento-base'!G502,"")</f>
        <v>ELETRODUTO FLEXÍVEL CORRUGADO REFORÇADO, PVC, DN 32 MM (1"), PARA CIRCUITOS TERMINAIS, INSTALADO EM PAREDE - FORNECIMENTO E INSTALAÇÃO. AF_03/2023</v>
      </c>
      <c r="E502" s="182">
        <f>IF('Orçamento-base'!H502&gt;0,'Orçamento-base'!H502,"")</f>
        <v>96</v>
      </c>
      <c r="F502" s="154" t="str">
        <f>IF('Orçamento-base'!I502&gt;0,'Orçamento-base'!I502,"")</f>
        <v>m</v>
      </c>
      <c r="G502" s="172"/>
      <c r="H502" s="154" t="str">
        <f t="shared" si="9"/>
        <v/>
      </c>
      <c r="I502" s="146"/>
      <c r="J502" s="146"/>
      <c r="K502" s="71"/>
    </row>
    <row r="503" spans="1:11" x14ac:dyDescent="0.25">
      <c r="A503" s="160">
        <f>IF('Orçamento-base'!A503&gt;0,'Orçamento-base'!A503,"")</f>
        <v>1</v>
      </c>
      <c r="B503" s="160">
        <f>'Orçamento-base'!B503</f>
        <v>492</v>
      </c>
      <c r="C503" s="160" t="str">
        <f>IF('Orçamento-base'!C503&gt;0,'Orçamento-base'!C503,"")</f>
        <v>18.4</v>
      </c>
      <c r="D503" s="154" t="str">
        <f>IF('Orçamento-base'!G503&gt;0,'Orçamento-base'!G503,"")</f>
        <v>CURVA 90 GRAUS PARA ELETRODUTO, PVC, ROSCÁVEL, DN 25 MM (3/4"), PARA CIRCUITOS TERMINAIS, INSTALADA EM PAREDE - FORNECIMENTO E INSTALAÇÃO. AF_12/2015</v>
      </c>
      <c r="E503" s="182">
        <f>IF('Orçamento-base'!H503&gt;0,'Orçamento-base'!H503,"")</f>
        <v>111</v>
      </c>
      <c r="F503" s="154" t="str">
        <f>IF('Orçamento-base'!I503&gt;0,'Orçamento-base'!I503,"")</f>
        <v>un</v>
      </c>
      <c r="G503" s="172"/>
      <c r="H503" s="154" t="str">
        <f t="shared" si="9"/>
        <v/>
      </c>
      <c r="I503" s="146"/>
      <c r="J503" s="146"/>
      <c r="K503" s="71"/>
    </row>
    <row r="504" spans="1:11" x14ac:dyDescent="0.25">
      <c r="A504" s="160">
        <f>IF('Orçamento-base'!A504&gt;0,'Orçamento-base'!A504,"")</f>
        <v>1</v>
      </c>
      <c r="B504" s="160">
        <f>'Orçamento-base'!B504</f>
        <v>493</v>
      </c>
      <c r="C504" s="160" t="str">
        <f>IF('Orçamento-base'!C504&gt;0,'Orçamento-base'!C504,"")</f>
        <v>18.5</v>
      </c>
      <c r="D504" s="154" t="str">
        <f>IF('Orçamento-base'!G504&gt;0,'Orçamento-base'!G504,"")</f>
        <v>LUVA PARA ELETRODUTO, PVC, ROSCÁVEL, DN 25 MM (3/4"), PARA CIRCUITOS TERMINAIS, INSTALADA EM PAREDE - FORNECIMENTO E INSTALAÇÃO. AF_12/2015</v>
      </c>
      <c r="E504" s="182">
        <f>IF('Orçamento-base'!H504&gt;0,'Orçamento-base'!H504,"")</f>
        <v>212</v>
      </c>
      <c r="F504" s="154" t="str">
        <f>IF('Orçamento-base'!I504&gt;0,'Orçamento-base'!I504,"")</f>
        <v>un</v>
      </c>
      <c r="G504" s="172"/>
      <c r="H504" s="154" t="str">
        <f t="shared" si="9"/>
        <v/>
      </c>
      <c r="I504" s="146"/>
      <c r="J504" s="146"/>
      <c r="K504" s="71"/>
    </row>
    <row r="505" spans="1:11" x14ac:dyDescent="0.25">
      <c r="A505" s="160">
        <f>IF('Orçamento-base'!A505&gt;0,'Orçamento-base'!A505,"")</f>
        <v>1</v>
      </c>
      <c r="B505" s="160">
        <f>'Orçamento-base'!B505</f>
        <v>494</v>
      </c>
      <c r="C505" s="160" t="str">
        <f>IF('Orçamento-base'!C505&gt;0,'Orçamento-base'!C505,"")</f>
        <v>18.6</v>
      </c>
      <c r="D505" s="154" t="str">
        <f>IF('Orçamento-base'!G505&gt;0,'Orçamento-base'!G505,"")</f>
        <v>CAIXA RETANGULAR 4" X 2" MÉDIA (1,30 M DO PISO), PVC, INSTALADA EM PAREDE - FORNECIMENTO E INSTALAÇÃO. AF_03/2023</v>
      </c>
      <c r="E505" s="182">
        <f>IF('Orçamento-base'!H505&gt;0,'Orçamento-base'!H505,"")</f>
        <v>7</v>
      </c>
      <c r="F505" s="154" t="str">
        <f>IF('Orçamento-base'!I505&gt;0,'Orçamento-base'!I505,"")</f>
        <v>un</v>
      </c>
      <c r="G505" s="172"/>
      <c r="H505" s="154" t="str">
        <f t="shared" si="9"/>
        <v/>
      </c>
      <c r="I505" s="146"/>
      <c r="J505" s="146"/>
      <c r="K505" s="71"/>
    </row>
    <row r="506" spans="1:11" x14ac:dyDescent="0.25">
      <c r="A506" s="160">
        <f>IF('Orçamento-base'!A506&gt;0,'Orçamento-base'!A506,"")</f>
        <v>1</v>
      </c>
      <c r="B506" s="160">
        <f>'Orçamento-base'!B506</f>
        <v>495</v>
      </c>
      <c r="C506" s="160" t="str">
        <f>IF('Orçamento-base'!C506&gt;0,'Orçamento-base'!C506,"")</f>
        <v>18.7</v>
      </c>
      <c r="D506" s="154" t="str">
        <f>IF('Orçamento-base'!G506&gt;0,'Orçamento-base'!G506,"")</f>
        <v>CAIXA RETANGULAR 4" X 4" MÉDIA (1,30 M DO PISO), PVC, INSTALADA EM PAREDE - FORNECIMENTO E INSTALAÇÃO. AF_03/2023</v>
      </c>
      <c r="E506" s="182">
        <f>IF('Orçamento-base'!H506&gt;0,'Orçamento-base'!H506,"")</f>
        <v>1</v>
      </c>
      <c r="F506" s="154" t="str">
        <f>IF('Orçamento-base'!I506&gt;0,'Orçamento-base'!I506,"")</f>
        <v>un</v>
      </c>
      <c r="G506" s="172"/>
      <c r="H506" s="154" t="str">
        <f t="shared" si="9"/>
        <v/>
      </c>
      <c r="I506" s="146"/>
      <c r="J506" s="146"/>
      <c r="K506" s="71"/>
    </row>
    <row r="507" spans="1:11" x14ac:dyDescent="0.25">
      <c r="A507" s="160">
        <f>IF('Orçamento-base'!A507&gt;0,'Orçamento-base'!A507,"")</f>
        <v>1</v>
      </c>
      <c r="B507" s="160">
        <f>'Orçamento-base'!B507</f>
        <v>496</v>
      </c>
      <c r="C507" s="160" t="str">
        <f>IF('Orçamento-base'!C507&gt;0,'Orçamento-base'!C507,"")</f>
        <v>18.8</v>
      </c>
      <c r="D507" s="154" t="str">
        <f>IF('Orçamento-base'!G507&gt;0,'Orçamento-base'!G507,"")</f>
        <v>CAIXA DE PASSAGEM EM ALVENARIA (30 x 50 x 15CM), REVESTIMENTO EM ARGAMASSA COM ADITIVO IMPERMEABILIZANTE, COM TAMPA EM GRELHA, INCLUSIVE ESCAVAÇÃO, REATERRO E TRANSPORTE E RETIRADA DO MATERIAL ESCAVADO (EM CAÇAMBA)</v>
      </c>
      <c r="E507" s="182">
        <f>IF('Orçamento-base'!H507&gt;0,'Orçamento-base'!H507,"")</f>
        <v>1</v>
      </c>
      <c r="F507" s="154" t="str">
        <f>IF('Orçamento-base'!I507&gt;0,'Orçamento-base'!I507,"")</f>
        <v>un</v>
      </c>
      <c r="G507" s="172"/>
      <c r="H507" s="154" t="str">
        <f t="shared" si="9"/>
        <v/>
      </c>
      <c r="I507" s="146"/>
      <c r="J507" s="146"/>
      <c r="K507" s="71"/>
    </row>
    <row r="508" spans="1:11" x14ac:dyDescent="0.25">
      <c r="A508" s="160">
        <f>IF('Orçamento-base'!A508&gt;0,'Orçamento-base'!A508,"")</f>
        <v>1</v>
      </c>
      <c r="B508" s="160">
        <f>'Orçamento-base'!B508</f>
        <v>497</v>
      </c>
      <c r="C508" s="160" t="str">
        <f>IF('Orçamento-base'!C508&gt;0,'Orçamento-base'!C508,"")</f>
        <v>18.9</v>
      </c>
      <c r="D508" s="154" t="str">
        <f>IF('Orçamento-base'!G508&gt;0,'Orçamento-base'!G508,"")</f>
        <v>CONDULETE DE ALUMÍNIO, TIPO T, PARA ELETRODUTO DE AÇO GALVANIZADO DN 25 MM (1''), APARENTE - FORNECIMENTO E INSTALAÇÃO. AF_11/2016_P</v>
      </c>
      <c r="E508" s="182">
        <f>IF('Orçamento-base'!H508&gt;0,'Orçamento-base'!H508,"")</f>
        <v>14</v>
      </c>
      <c r="F508" s="154" t="str">
        <f>IF('Orçamento-base'!I508&gt;0,'Orçamento-base'!I508,"")</f>
        <v>un</v>
      </c>
      <c r="G508" s="172"/>
      <c r="H508" s="154" t="str">
        <f t="shared" si="9"/>
        <v/>
      </c>
      <c r="I508" s="146"/>
      <c r="J508" s="146"/>
      <c r="K508" s="71"/>
    </row>
    <row r="509" spans="1:11" x14ac:dyDescent="0.25">
      <c r="A509" s="160">
        <f>IF('Orçamento-base'!A509&gt;0,'Orçamento-base'!A509,"")</f>
        <v>1</v>
      </c>
      <c r="B509" s="160">
        <f>'Orçamento-base'!B509</f>
        <v>498</v>
      </c>
      <c r="C509" s="160" t="str">
        <f>IF('Orçamento-base'!C509&gt;0,'Orçamento-base'!C509,"")</f>
        <v>18.10</v>
      </c>
      <c r="D509" s="154" t="str">
        <f>IF('Orçamento-base'!G509&gt;0,'Orçamento-base'!G509,"")</f>
        <v>CONDULETE DE ALUMÍNIO, TIPO T, PARA ELETRODUTO DE AÇO GALVANIZADO DN 20 MM (3/4''), APARENTE - FORNECIMENTO E INSTALAÇÃO. AF_11/2016_P</v>
      </c>
      <c r="E509" s="182">
        <f>IF('Orçamento-base'!H509&gt;0,'Orçamento-base'!H509,"")</f>
        <v>3</v>
      </c>
      <c r="F509" s="154" t="str">
        <f>IF('Orçamento-base'!I509&gt;0,'Orçamento-base'!I509,"")</f>
        <v>un</v>
      </c>
      <c r="G509" s="172"/>
      <c r="H509" s="154" t="str">
        <f t="shared" si="9"/>
        <v/>
      </c>
      <c r="I509" s="146"/>
      <c r="J509" s="146"/>
      <c r="K509" s="71"/>
    </row>
    <row r="510" spans="1:11" x14ac:dyDescent="0.25">
      <c r="A510" s="160">
        <f>IF('Orçamento-base'!A510&gt;0,'Orçamento-base'!A510,"")</f>
        <v>1</v>
      </c>
      <c r="B510" s="160">
        <f>'Orçamento-base'!B510</f>
        <v>499</v>
      </c>
      <c r="C510" s="160" t="str">
        <f>IF('Orçamento-base'!C510&gt;0,'Orçamento-base'!C510,"")</f>
        <v>18.11</v>
      </c>
      <c r="D510" s="154" t="str">
        <f>IF('Orçamento-base'!G510&gt;0,'Orçamento-base'!G510,"")</f>
        <v>CONDULETE DE ALUMÍNIO, TIPO LR, PARA ELETRODUTO DE AÇO GALVANIZADO DN 25 MM (1''), APARENTE - FORNECIMENTO E INSTALAÇÃO. AF_11/2016_P</v>
      </c>
      <c r="E510" s="182">
        <f>IF('Orçamento-base'!H510&gt;0,'Orçamento-base'!H510,"")</f>
        <v>34</v>
      </c>
      <c r="F510" s="154" t="str">
        <f>IF('Orçamento-base'!I510&gt;0,'Orçamento-base'!I510,"")</f>
        <v>un</v>
      </c>
      <c r="G510" s="172"/>
      <c r="H510" s="154" t="str">
        <f t="shared" si="9"/>
        <v/>
      </c>
      <c r="I510" s="146"/>
      <c r="J510" s="146"/>
      <c r="K510" s="71"/>
    </row>
    <row r="511" spans="1:11" x14ac:dyDescent="0.25">
      <c r="A511" s="160">
        <f>IF('Orçamento-base'!A511&gt;0,'Orçamento-base'!A511,"")</f>
        <v>1</v>
      </c>
      <c r="B511" s="160">
        <f>'Orçamento-base'!B511</f>
        <v>500</v>
      </c>
      <c r="C511" s="160" t="str">
        <f>IF('Orçamento-base'!C511&gt;0,'Orçamento-base'!C511,"")</f>
        <v>18.13</v>
      </c>
      <c r="D511" s="154" t="str">
        <f>IF('Orçamento-base'!G511&gt;0,'Orçamento-base'!G511,"")</f>
        <v>CABO DE ALARME DE INCÊNDIO BLINDADO 2X18AWG</v>
      </c>
      <c r="E511" s="182">
        <f>IF('Orçamento-base'!H511&gt;0,'Orçamento-base'!H511,"")</f>
        <v>379.8</v>
      </c>
      <c r="F511" s="154" t="str">
        <f>IF('Orçamento-base'!I511&gt;0,'Orçamento-base'!I511,"")</f>
        <v>m</v>
      </c>
      <c r="G511" s="172"/>
      <c r="H511" s="154" t="str">
        <f t="shared" si="9"/>
        <v/>
      </c>
      <c r="I511" s="146"/>
      <c r="J511" s="146"/>
      <c r="K511" s="71"/>
    </row>
    <row r="512" spans="1:11" x14ac:dyDescent="0.25">
      <c r="A512" s="160">
        <f>IF('Orçamento-base'!A512&gt;0,'Orçamento-base'!A512,"")</f>
        <v>1</v>
      </c>
      <c r="B512" s="160">
        <f>'Orçamento-base'!B512</f>
        <v>501</v>
      </c>
      <c r="C512" s="160" t="str">
        <f>IF('Orçamento-base'!C512&gt;0,'Orçamento-base'!C512,"")</f>
        <v>19.1</v>
      </c>
      <c r="D512" s="154" t="str">
        <f>IF('Orçamento-base'!G512&gt;0,'Orçamento-base'!G512,"")</f>
        <v>BARRA CHATA DE ALUMINIO 7/8 X 1/8", INCLUSIVE ACESSORIOS DE FIXACAO</v>
      </c>
      <c r="E512" s="182">
        <f>IF('Orçamento-base'!H512&gt;0,'Orçamento-base'!H512,"")</f>
        <v>503.62</v>
      </c>
      <c r="F512" s="154" t="str">
        <f>IF('Orçamento-base'!I512&gt;0,'Orçamento-base'!I512,"")</f>
        <v>m</v>
      </c>
      <c r="G512" s="172"/>
      <c r="H512" s="154" t="str">
        <f t="shared" si="9"/>
        <v/>
      </c>
      <c r="I512" s="146"/>
      <c r="J512" s="146"/>
      <c r="K512" s="71"/>
    </row>
    <row r="513" spans="1:11" x14ac:dyDescent="0.25">
      <c r="A513" s="160">
        <f>IF('Orçamento-base'!A513&gt;0,'Orçamento-base'!A513,"")</f>
        <v>1</v>
      </c>
      <c r="B513" s="160">
        <f>'Orçamento-base'!B513</f>
        <v>502</v>
      </c>
      <c r="C513" s="160" t="str">
        <f>IF('Orçamento-base'!C513&gt;0,'Orçamento-base'!C513,"")</f>
        <v>19.2</v>
      </c>
      <c r="D513" s="154" t="str">
        <f>IF('Orçamento-base'!G513&gt;0,'Orçamento-base'!G513,"")</f>
        <v>CABO COBRE NU 7 FIOS 1AWG - 35mm2</v>
      </c>
      <c r="E513" s="182">
        <f>IF('Orçamento-base'!H513&gt;0,'Orçamento-base'!H513,"")</f>
        <v>10.66</v>
      </c>
      <c r="F513" s="154" t="str">
        <f>IF('Orçamento-base'!I513&gt;0,'Orçamento-base'!I513,"")</f>
        <v>m</v>
      </c>
      <c r="G513" s="172"/>
      <c r="H513" s="154" t="str">
        <f t="shared" si="9"/>
        <v/>
      </c>
      <c r="I513" s="146"/>
      <c r="J513" s="146"/>
      <c r="K513" s="71"/>
    </row>
    <row r="514" spans="1:11" x14ac:dyDescent="0.25">
      <c r="A514" s="160">
        <f>IF('Orçamento-base'!A514&gt;0,'Orçamento-base'!A514,"")</f>
        <v>1</v>
      </c>
      <c r="B514" s="160">
        <f>'Orçamento-base'!B514</f>
        <v>503</v>
      </c>
      <c r="C514" s="160" t="str">
        <f>IF('Orçamento-base'!C514&gt;0,'Orçamento-base'!C514,"")</f>
        <v>19.3</v>
      </c>
      <c r="D514" s="154" t="str">
        <f>IF('Orçamento-base'!G514&gt;0,'Orçamento-base'!G514,"")</f>
        <v>CONECTOR PARAFUSO FENDIDO PARA CABO DE 35mm2</v>
      </c>
      <c r="E514" s="182">
        <f>IF('Orçamento-base'!H514&gt;0,'Orçamento-base'!H514,"")</f>
        <v>19</v>
      </c>
      <c r="F514" s="154" t="str">
        <f>IF('Orçamento-base'!I514&gt;0,'Orçamento-base'!I514,"")</f>
        <v>un</v>
      </c>
      <c r="G514" s="172"/>
      <c r="H514" s="154" t="str">
        <f t="shared" si="9"/>
        <v/>
      </c>
      <c r="I514" s="146"/>
      <c r="J514" s="146"/>
      <c r="K514" s="71"/>
    </row>
    <row r="515" spans="1:11" x14ac:dyDescent="0.25">
      <c r="A515" s="160">
        <f>IF('Orçamento-base'!A515&gt;0,'Orçamento-base'!A515,"")</f>
        <v>1</v>
      </c>
      <c r="B515" s="160">
        <f>'Orçamento-base'!B515</f>
        <v>504</v>
      </c>
      <c r="C515" s="160" t="str">
        <f>IF('Orçamento-base'!C515&gt;0,'Orçamento-base'!C515,"")</f>
        <v>19.4</v>
      </c>
      <c r="D515" s="154" t="str">
        <f>IF('Orçamento-base'!G515&gt;0,'Orçamento-base'!G515,"")</f>
        <v>CURVA HORIZONTAL 90 GRAUS BARRA CHATA- 7/8"x1/8"</v>
      </c>
      <c r="E515" s="182">
        <f>IF('Orçamento-base'!H515&gt;0,'Orçamento-base'!H515,"")</f>
        <v>26</v>
      </c>
      <c r="F515" s="154" t="str">
        <f>IF('Orçamento-base'!I515&gt;0,'Orçamento-base'!I515,"")</f>
        <v>un</v>
      </c>
      <c r="G515" s="172"/>
      <c r="H515" s="154" t="str">
        <f t="shared" si="9"/>
        <v/>
      </c>
      <c r="I515" s="146"/>
      <c r="J515" s="146"/>
      <c r="K515" s="71"/>
    </row>
    <row r="516" spans="1:11" x14ac:dyDescent="0.25">
      <c r="A516" s="160">
        <f>IF('Orçamento-base'!A516&gt;0,'Orçamento-base'!A516,"")</f>
        <v>1</v>
      </c>
      <c r="B516" s="160">
        <f>'Orçamento-base'!B516</f>
        <v>505</v>
      </c>
      <c r="C516" s="160" t="str">
        <f>IF('Orçamento-base'!C516&gt;0,'Orçamento-base'!C516,"")</f>
        <v>19.5</v>
      </c>
      <c r="D516" s="154" t="str">
        <f>IF('Orçamento-base'!G516&gt;0,'Orçamento-base'!G516,"")</f>
        <v>CURVA DE 90º DE PVC RÍGIDO ROSCÁVEL, DIÂM = 1"</v>
      </c>
      <c r="E516" s="182">
        <f>IF('Orçamento-base'!H516&gt;0,'Orçamento-base'!H516,"")</f>
        <v>4</v>
      </c>
      <c r="F516" s="154" t="str">
        <f>IF('Orçamento-base'!I516&gt;0,'Orçamento-base'!I516,"")</f>
        <v>un</v>
      </c>
      <c r="G516" s="172"/>
      <c r="H516" s="154" t="str">
        <f t="shared" si="9"/>
        <v/>
      </c>
      <c r="I516" s="146"/>
      <c r="J516" s="146"/>
      <c r="K516" s="71"/>
    </row>
    <row r="517" spans="1:11" x14ac:dyDescent="0.25">
      <c r="A517" s="160">
        <f>IF('Orçamento-base'!A517&gt;0,'Orçamento-base'!A517,"")</f>
        <v>1</v>
      </c>
      <c r="B517" s="160">
        <f>'Orçamento-base'!B517</f>
        <v>506</v>
      </c>
      <c r="C517" s="160" t="str">
        <f>IF('Orçamento-base'!C517&gt;0,'Orçamento-base'!C517,"")</f>
        <v>19.6</v>
      </c>
      <c r="D517" s="154" t="str">
        <f>IF('Orçamento-base'!G517&gt;0,'Orçamento-base'!G517,"")</f>
        <v>GRAMPO TIPO X ALUMÍNIO</v>
      </c>
      <c r="E517" s="182">
        <f>IF('Orçamento-base'!H517&gt;0,'Orçamento-base'!H517,"")</f>
        <v>135</v>
      </c>
      <c r="F517" s="154" t="str">
        <f>IF('Orçamento-base'!I517&gt;0,'Orçamento-base'!I517,"")</f>
        <v>un</v>
      </c>
      <c r="G517" s="172"/>
      <c r="H517" s="154" t="str">
        <f t="shared" si="9"/>
        <v/>
      </c>
      <c r="I517" s="146"/>
      <c r="J517" s="146"/>
      <c r="K517" s="71"/>
    </row>
    <row r="518" spans="1:11" x14ac:dyDescent="0.25">
      <c r="A518" s="160">
        <f>IF('Orçamento-base'!A518&gt;0,'Orçamento-base'!A518,"")</f>
        <v>1</v>
      </c>
      <c r="B518" s="160">
        <f>'Orçamento-base'!B518</f>
        <v>507</v>
      </c>
      <c r="C518" s="160" t="str">
        <f>IF('Orçamento-base'!C518&gt;0,'Orçamento-base'!C518,"")</f>
        <v>19.7</v>
      </c>
      <c r="D518" s="154" t="str">
        <f>IF('Orçamento-base'!G518&gt;0,'Orçamento-base'!G518,"")</f>
        <v xml:space="preserve">LUVA ROSCÁVEL, ALUMÍNIO - 70mm2 </v>
      </c>
      <c r="E518" s="182">
        <f>IF('Orçamento-base'!H518&gt;0,'Orçamento-base'!H518,"")</f>
        <v>8</v>
      </c>
      <c r="F518" s="154" t="str">
        <f>IF('Orçamento-base'!I518&gt;0,'Orçamento-base'!I518,"")</f>
        <v>un</v>
      </c>
      <c r="G518" s="172"/>
      <c r="H518" s="154" t="str">
        <f t="shared" si="9"/>
        <v/>
      </c>
      <c r="I518" s="146"/>
      <c r="J518" s="146"/>
      <c r="K518" s="71"/>
    </row>
    <row r="519" spans="1:11" x14ac:dyDescent="0.25">
      <c r="A519" s="160">
        <f>IF('Orçamento-base'!A519&gt;0,'Orçamento-base'!A519,"")</f>
        <v>1</v>
      </c>
      <c r="B519" s="160">
        <f>'Orçamento-base'!B519</f>
        <v>508</v>
      </c>
      <c r="C519" s="160" t="str">
        <f>IF('Orçamento-base'!C519&gt;0,'Orçamento-base'!C519,"")</f>
        <v>19.8</v>
      </c>
      <c r="D519" s="154" t="str">
        <f>IF('Orçamento-base'!G519&gt;0,'Orçamento-base'!G519,"")</f>
        <v>PARAFUSO SEXT.AÇO INOX SOB. M8 TEL-5346 OU EQUIVALENTE</v>
      </c>
      <c r="E519" s="182">
        <f>IF('Orçamento-base'!H519&gt;0,'Orçamento-base'!H519,"")</f>
        <v>19</v>
      </c>
      <c r="F519" s="154" t="str">
        <f>IF('Orçamento-base'!I519&gt;0,'Orçamento-base'!I519,"")</f>
        <v>un</v>
      </c>
      <c r="G519" s="172"/>
      <c r="H519" s="154" t="str">
        <f t="shared" si="9"/>
        <v/>
      </c>
      <c r="I519" s="146"/>
      <c r="J519" s="146"/>
      <c r="K519" s="71"/>
    </row>
    <row r="520" spans="1:11" x14ac:dyDescent="0.25">
      <c r="A520" s="160">
        <f>IF('Orçamento-base'!A520&gt;0,'Orçamento-base'!A520,"")</f>
        <v>1</v>
      </c>
      <c r="B520" s="160">
        <f>'Orçamento-base'!B520</f>
        <v>509</v>
      </c>
      <c r="C520" s="160" t="str">
        <f>IF('Orçamento-base'!C520&gt;0,'Orçamento-base'!C520,"")</f>
        <v>19.9</v>
      </c>
      <c r="D520" s="154" t="str">
        <f>IF('Orçamento-base'!G520&gt;0,'Orçamento-base'!G520,"")</f>
        <v>TERMINAL METALICO A PRESSAO PARA CABO DE 35mm</v>
      </c>
      <c r="E520" s="182">
        <f>IF('Orçamento-base'!H520&gt;0,'Orçamento-base'!H520,"")</f>
        <v>19</v>
      </c>
      <c r="F520" s="154" t="str">
        <f>IF('Orçamento-base'!I520&gt;0,'Orçamento-base'!I520,"")</f>
        <v>un</v>
      </c>
      <c r="G520" s="172"/>
      <c r="H520" s="154" t="str">
        <f t="shared" si="9"/>
        <v/>
      </c>
      <c r="I520" s="146"/>
      <c r="J520" s="146"/>
      <c r="K520" s="71"/>
    </row>
    <row r="521" spans="1:11" x14ac:dyDescent="0.25">
      <c r="A521" s="160">
        <f>IF('Orçamento-base'!A521&gt;0,'Orçamento-base'!A521,"")</f>
        <v>1</v>
      </c>
      <c r="B521" s="160">
        <f>'Orçamento-base'!B521</f>
        <v>510</v>
      </c>
      <c r="C521" s="160" t="str">
        <f>IF('Orçamento-base'!C521&gt;0,'Orçamento-base'!C521,"")</f>
        <v>19.10</v>
      </c>
      <c r="D521" s="154" t="str">
        <f>IF('Orçamento-base'!G521&gt;0,'Orçamento-base'!G521,"")</f>
        <v>TERMINAL AÉREO EM BARRA CHATA DE FERRO 7/8" X 1/8", TIPO U, H = 0,33m, COMP = 1,00m</v>
      </c>
      <c r="E521" s="182">
        <f>IF('Orçamento-base'!H521&gt;0,'Orçamento-base'!H521,"")</f>
        <v>72</v>
      </c>
      <c r="F521" s="154" t="str">
        <f>IF('Orçamento-base'!I521&gt;0,'Orçamento-base'!I521,"")</f>
        <v>un</v>
      </c>
      <c r="G521" s="172"/>
      <c r="H521" s="154" t="str">
        <f t="shared" si="9"/>
        <v/>
      </c>
      <c r="I521" s="146"/>
      <c r="J521" s="146"/>
      <c r="K521" s="71"/>
    </row>
    <row r="522" spans="1:11" x14ac:dyDescent="0.25">
      <c r="A522" s="160">
        <f>IF('Orçamento-base'!A522&gt;0,'Orçamento-base'!A522,"")</f>
        <v>1</v>
      </c>
      <c r="B522" s="160">
        <f>'Orçamento-base'!B522</f>
        <v>511</v>
      </c>
      <c r="C522" s="160" t="str">
        <f>IF('Orçamento-base'!C522&gt;0,'Orçamento-base'!C522,"")</f>
        <v>19.11</v>
      </c>
      <c r="D522" s="154" t="str">
        <f>IF('Orçamento-base'!G522&gt;0,'Orçamento-base'!G522,"")</f>
        <v>RE-BAR Ø3/8"X3,40m GALVANIZADA A FOGO (80mm²)</v>
      </c>
      <c r="E522" s="182">
        <f>IF('Orçamento-base'!H522&gt;0,'Orçamento-base'!H522,"")</f>
        <v>300</v>
      </c>
      <c r="F522" s="154" t="str">
        <f>IF('Orçamento-base'!I522&gt;0,'Orçamento-base'!I522,"")</f>
        <v>m</v>
      </c>
      <c r="G522" s="172"/>
      <c r="H522" s="154" t="str">
        <f t="shared" si="9"/>
        <v/>
      </c>
      <c r="I522" s="146"/>
      <c r="J522" s="146"/>
      <c r="K522" s="71"/>
    </row>
    <row r="523" spans="1:11" x14ac:dyDescent="0.25">
      <c r="A523" s="160">
        <f>IF('Orçamento-base'!A523&gt;0,'Orçamento-base'!A523,"")</f>
        <v>1</v>
      </c>
      <c r="B523" s="160">
        <f>'Orçamento-base'!B523</f>
        <v>512</v>
      </c>
      <c r="C523" s="160" t="str">
        <f>IF('Orçamento-base'!C523&gt;0,'Orçamento-base'!C523,"")</f>
        <v>20.1</v>
      </c>
      <c r="D523" s="154" t="str">
        <f>IF('Orçamento-base'!G523&gt;0,'Orçamento-base'!G523,"")</f>
        <v>TRANSFORMADOR DE POTÊNCIA TRIFÁSICO DE 500 KVA, A SECO COM CABINE</v>
      </c>
      <c r="E523" s="182">
        <f>IF('Orçamento-base'!H523&gt;0,'Orçamento-base'!H523,"")</f>
        <v>2</v>
      </c>
      <c r="F523" s="154" t="str">
        <f>IF('Orçamento-base'!I523&gt;0,'Orçamento-base'!I523,"")</f>
        <v>un</v>
      </c>
      <c r="G523" s="172"/>
      <c r="H523" s="154" t="str">
        <f t="shared" si="9"/>
        <v/>
      </c>
      <c r="I523" s="146"/>
      <c r="J523" s="146"/>
      <c r="K523" s="71"/>
    </row>
    <row r="524" spans="1:11" x14ac:dyDescent="0.25">
      <c r="A524" s="160">
        <f>IF('Orçamento-base'!A524&gt;0,'Orçamento-base'!A524,"")</f>
        <v>1</v>
      </c>
      <c r="B524" s="160">
        <f>'Orçamento-base'!B524</f>
        <v>513</v>
      </c>
      <c r="C524" s="160" t="str">
        <f>IF('Orçamento-base'!C524&gt;0,'Orçamento-base'!C524,"")</f>
        <v>20.2</v>
      </c>
      <c r="D524" s="154" t="str">
        <f>IF('Orçamento-base'!G524&gt;0,'Orçamento-base'!G524,"")</f>
        <v>DISJUNTOR TRIPOLAR, A VÁCUO, COMANDO AUTOMÁTICO, ACIONAMENTO FRONTAL, MONTAGEM FIXA EM CARRINHO, CLASSE DE TENSÃO 2KV/25KA</v>
      </c>
      <c r="E524" s="182">
        <f>IF('Orçamento-base'!H524&gt;0,'Orçamento-base'!H524,"")</f>
        <v>1</v>
      </c>
      <c r="F524" s="154" t="str">
        <f>IF('Orçamento-base'!I524&gt;0,'Orçamento-base'!I524,"")</f>
        <v>un</v>
      </c>
      <c r="G524" s="172"/>
      <c r="H524" s="154" t="str">
        <f t="shared" si="9"/>
        <v/>
      </c>
      <c r="I524" s="146"/>
      <c r="J524" s="146"/>
      <c r="K524" s="71"/>
    </row>
    <row r="525" spans="1:11" x14ac:dyDescent="0.25">
      <c r="A525" s="160">
        <f>IF('Orçamento-base'!A525&gt;0,'Orçamento-base'!A525,"")</f>
        <v>1</v>
      </c>
      <c r="B525" s="160">
        <f>'Orçamento-base'!B525</f>
        <v>514</v>
      </c>
      <c r="C525" s="160" t="str">
        <f>IF('Orçamento-base'!C525&gt;0,'Orçamento-base'!C525,"")</f>
        <v>20.3</v>
      </c>
      <c r="D525" s="154" t="str">
        <f>IF('Orçamento-base'!G525&gt;0,'Orçamento-base'!G525,"")</f>
        <v>RELÉ DE PROTEÇÃO DE REDE -50/51-SOBRECORRENTE INSTANTÂNEA E TEMPORIZADA, 50C/50-NSOBRECORRENTE INSTANTÂNEA E TEMPORIZADA DE NEUTRO,27-SUBTENSÃO,59-SOBRETENSÃO,32-DIRECIONAL DE POTENCIA,67-SOBRECORRENTE DIRECIONAL,59N-SOBRETENSÃO DE NEUTRO,81U/81O</v>
      </c>
      <c r="E525" s="182">
        <f>IF('Orçamento-base'!H525&gt;0,'Orçamento-base'!H525,"")</f>
        <v>1</v>
      </c>
      <c r="F525" s="154" t="str">
        <f>IF('Orçamento-base'!I525&gt;0,'Orçamento-base'!I525,"")</f>
        <v>un</v>
      </c>
      <c r="G525" s="172"/>
      <c r="H525" s="154" t="str">
        <f t="shared" ref="H525:H588" si="10">IFERROR(IF(E525*G525&lt;&gt;0,ROUND(ROUND(E525,4)*ROUND(G525,4),2),""),"")</f>
        <v/>
      </c>
      <c r="I525" s="146"/>
      <c r="J525" s="146"/>
      <c r="K525" s="71"/>
    </row>
    <row r="526" spans="1:11" x14ac:dyDescent="0.25">
      <c r="A526" s="160">
        <f>IF('Orçamento-base'!A526&gt;0,'Orçamento-base'!A526,"")</f>
        <v>1</v>
      </c>
      <c r="B526" s="160">
        <f>'Orçamento-base'!B526</f>
        <v>515</v>
      </c>
      <c r="C526" s="160" t="str">
        <f>IF('Orçamento-base'!C526&gt;0,'Orçamento-base'!C526,"")</f>
        <v>20.4</v>
      </c>
      <c r="D526" s="154" t="str">
        <f>IF('Orçamento-base'!G526&gt;0,'Orçamento-base'!G526,"")</f>
        <v>CHAVE SECCIONADORA TRIPOLAR SOB CARGA PARA 400 A - 25 KV - COM PROLONGADOR</v>
      </c>
      <c r="E526" s="182">
        <f>IF('Orçamento-base'!H526&gt;0,'Orçamento-base'!H526,"")</f>
        <v>2</v>
      </c>
      <c r="F526" s="154" t="str">
        <f>IF('Orçamento-base'!I526&gt;0,'Orçamento-base'!I526,"")</f>
        <v>un</v>
      </c>
      <c r="G526" s="172"/>
      <c r="H526" s="154" t="str">
        <f t="shared" si="10"/>
        <v/>
      </c>
      <c r="I526" s="146"/>
      <c r="J526" s="146"/>
      <c r="K526" s="71"/>
    </row>
    <row r="527" spans="1:11" x14ac:dyDescent="0.25">
      <c r="A527" s="160">
        <f>IF('Orçamento-base'!A527&gt;0,'Orçamento-base'!A527,"")</f>
        <v>1</v>
      </c>
      <c r="B527" s="160">
        <f>'Orçamento-base'!B527</f>
        <v>516</v>
      </c>
      <c r="C527" s="160" t="str">
        <f>IF('Orçamento-base'!C527&gt;0,'Orçamento-base'!C527,"")</f>
        <v>20.5</v>
      </c>
      <c r="D527" s="154" t="str">
        <f>IF('Orçamento-base'!G527&gt;0,'Orçamento-base'!G527,"")</f>
        <v>SECCIONADORA DE MT 25KV - 400A, TRIPOLAR,C/ PORTA FUSÍVEIS</v>
      </c>
      <c r="E527" s="182">
        <f>IF('Orçamento-base'!H527&gt;0,'Orçamento-base'!H527,"")</f>
        <v>1</v>
      </c>
      <c r="F527" s="154" t="str">
        <f>IF('Orçamento-base'!I527&gt;0,'Orçamento-base'!I527,"")</f>
        <v>un</v>
      </c>
      <c r="G527" s="172"/>
      <c r="H527" s="154" t="str">
        <f t="shared" si="10"/>
        <v/>
      </c>
      <c r="I527" s="146"/>
      <c r="J527" s="146"/>
      <c r="K527" s="71"/>
    </row>
    <row r="528" spans="1:11" x14ac:dyDescent="0.25">
      <c r="A528" s="160">
        <f>IF('Orçamento-base'!A528&gt;0,'Orçamento-base'!A528,"")</f>
        <v>1</v>
      </c>
      <c r="B528" s="160">
        <f>'Orçamento-base'!B528</f>
        <v>517</v>
      </c>
      <c r="C528" s="160" t="str">
        <f>IF('Orçamento-base'!C528&gt;0,'Orçamento-base'!C528,"")</f>
        <v>20.6</v>
      </c>
      <c r="D528" s="154" t="str">
        <f>IF('Orçamento-base'!G528&gt;0,'Orçamento-base'!G528,"")</f>
        <v xml:space="preserve">FUSÍVEL TIPO HH PARA 25 KV </v>
      </c>
      <c r="E528" s="182">
        <f>IF('Orçamento-base'!H528&gt;0,'Orçamento-base'!H528,"")</f>
        <v>6</v>
      </c>
      <c r="F528" s="154" t="str">
        <f>IF('Orçamento-base'!I528&gt;0,'Orçamento-base'!I528,"")</f>
        <v>un</v>
      </c>
      <c r="G528" s="172"/>
      <c r="H528" s="154" t="str">
        <f t="shared" si="10"/>
        <v/>
      </c>
      <c r="I528" s="146"/>
      <c r="J528" s="146"/>
      <c r="K528" s="71"/>
    </row>
    <row r="529" spans="1:11" x14ac:dyDescent="0.25">
      <c r="A529" s="160">
        <f>IF('Orçamento-base'!A529&gt;0,'Orçamento-base'!A529,"")</f>
        <v>1</v>
      </c>
      <c r="B529" s="160">
        <f>'Orçamento-base'!B529</f>
        <v>518</v>
      </c>
      <c r="C529" s="160" t="str">
        <f>IF('Orçamento-base'!C529&gt;0,'Orçamento-base'!C529,"")</f>
        <v>20.7</v>
      </c>
      <c r="D529" s="154" t="str">
        <f>IF('Orçamento-base'!G529&gt;0,'Orçamento-base'!G529,"")</f>
        <v>TAPETE DE BORRACHA ISOLANTE ELÉTRICO DE 500 X 500 MM</v>
      </c>
      <c r="E529" s="182">
        <f>IF('Orçamento-base'!H529&gt;0,'Orçamento-base'!H529,"")</f>
        <v>3</v>
      </c>
      <c r="F529" s="154" t="str">
        <f>IF('Orçamento-base'!I529&gt;0,'Orçamento-base'!I529,"")</f>
        <v>un</v>
      </c>
      <c r="G529" s="172"/>
      <c r="H529" s="154" t="str">
        <f t="shared" si="10"/>
        <v/>
      </c>
      <c r="I529" s="146"/>
      <c r="J529" s="146"/>
      <c r="K529" s="71"/>
    </row>
    <row r="530" spans="1:11" x14ac:dyDescent="0.25">
      <c r="A530" s="160">
        <f>IF('Orçamento-base'!A530&gt;0,'Orçamento-base'!A530,"")</f>
        <v>1</v>
      </c>
      <c r="B530" s="160">
        <f>'Orçamento-base'!B530</f>
        <v>519</v>
      </c>
      <c r="C530" s="160" t="str">
        <f>IF('Orçamento-base'!C530&gt;0,'Orçamento-base'!C530,"")</f>
        <v>20.8</v>
      </c>
      <c r="D530" s="154" t="str">
        <f>IF('Orçamento-base'!G530&gt;0,'Orçamento-base'!G530,"")</f>
        <v>TRANSFORMADOR DE CORRENTE DE 400/5</v>
      </c>
      <c r="E530" s="182">
        <f>IF('Orçamento-base'!H530&gt;0,'Orçamento-base'!H530,"")</f>
        <v>1</v>
      </c>
      <c r="F530" s="154" t="str">
        <f>IF('Orçamento-base'!I530&gt;0,'Orçamento-base'!I530,"")</f>
        <v>un</v>
      </c>
      <c r="G530" s="172"/>
      <c r="H530" s="154" t="str">
        <f t="shared" si="10"/>
        <v/>
      </c>
      <c r="I530" s="146"/>
      <c r="J530" s="146"/>
      <c r="K530" s="71"/>
    </row>
    <row r="531" spans="1:11" x14ac:dyDescent="0.25">
      <c r="A531" s="160">
        <f>IF('Orçamento-base'!A531&gt;0,'Orçamento-base'!A531,"")</f>
        <v>1</v>
      </c>
      <c r="B531" s="160">
        <f>'Orçamento-base'!B531</f>
        <v>520</v>
      </c>
      <c r="C531" s="160" t="str">
        <f>IF('Orçamento-base'!C531&gt;0,'Orçamento-base'!C531,"")</f>
        <v>20.9</v>
      </c>
      <c r="D531" s="154" t="str">
        <f>IF('Orçamento-base'!G531&gt;0,'Orçamento-base'!G531,"")</f>
        <v>CAIXA DE PROTEÇÃO PARA TRANSFORMADOR DE CORRENTE, (1000 X 750 X 300) MM, PADRÃO CONCESSIONÁRIAS</v>
      </c>
      <c r="E531" s="182">
        <f>IF('Orçamento-base'!H531&gt;0,'Orçamento-base'!H531,"")</f>
        <v>1</v>
      </c>
      <c r="F531" s="154" t="str">
        <f>IF('Orçamento-base'!I531&gt;0,'Orçamento-base'!I531,"")</f>
        <v>un</v>
      </c>
      <c r="G531" s="172"/>
      <c r="H531" s="154" t="str">
        <f t="shared" si="10"/>
        <v/>
      </c>
      <c r="I531" s="146"/>
      <c r="J531" s="146"/>
      <c r="K531" s="71"/>
    </row>
    <row r="532" spans="1:11" x14ac:dyDescent="0.25">
      <c r="A532" s="160">
        <f>IF('Orçamento-base'!A532&gt;0,'Orçamento-base'!A532,"")</f>
        <v>1</v>
      </c>
      <c r="B532" s="160">
        <f>'Orçamento-base'!B532</f>
        <v>521</v>
      </c>
      <c r="C532" s="160" t="str">
        <f>IF('Orçamento-base'!C532&gt;0,'Orçamento-base'!C532,"")</f>
        <v>20.10</v>
      </c>
      <c r="D532" s="154" t="str">
        <f>IF('Orçamento-base'!G532&gt;0,'Orçamento-base'!G532,"")</f>
        <v>TRANSFORMADOR DE POTENCIAL 15KV - 600VA</v>
      </c>
      <c r="E532" s="182">
        <f>IF('Orçamento-base'!H532&gt;0,'Orçamento-base'!H532,"")</f>
        <v>1</v>
      </c>
      <c r="F532" s="154" t="str">
        <f>IF('Orçamento-base'!I532&gt;0,'Orçamento-base'!I532,"")</f>
        <v>un</v>
      </c>
      <c r="G532" s="172"/>
      <c r="H532" s="154" t="str">
        <f t="shared" si="10"/>
        <v/>
      </c>
      <c r="I532" s="146"/>
      <c r="J532" s="146"/>
      <c r="K532" s="71"/>
    </row>
    <row r="533" spans="1:11" x14ac:dyDescent="0.25">
      <c r="A533" s="160">
        <f>IF('Orçamento-base'!A533&gt;0,'Orçamento-base'!A533,"")</f>
        <v>1</v>
      </c>
      <c r="B533" s="160">
        <f>'Orçamento-base'!B533</f>
        <v>522</v>
      </c>
      <c r="C533" s="160" t="str">
        <f>IF('Orçamento-base'!C533&gt;0,'Orçamento-base'!C533,"")</f>
        <v>20.11</v>
      </c>
      <c r="D533" s="154" t="str">
        <f>IF('Orçamento-base'!G533&gt;0,'Orçamento-base'!G533,"")</f>
        <v>PLACA DE ADVERTÊNCIA EM CHAPA DE ALUMÍNIO, COM PINTURA REFLETIVA "PERIGO ALTA TENSÃO"</v>
      </c>
      <c r="E533" s="182">
        <f>IF('Orçamento-base'!H533&gt;0,'Orçamento-base'!H533,"")</f>
        <v>1</v>
      </c>
      <c r="F533" s="154" t="str">
        <f>IF('Orçamento-base'!I533&gt;0,'Orçamento-base'!I533,"")</f>
        <v>m2</v>
      </c>
      <c r="G533" s="172"/>
      <c r="H533" s="154" t="str">
        <f t="shared" si="10"/>
        <v/>
      </c>
      <c r="I533" s="146"/>
      <c r="J533" s="146"/>
      <c r="K533" s="71"/>
    </row>
    <row r="534" spans="1:11" x14ac:dyDescent="0.25">
      <c r="A534" s="160">
        <f>IF('Orçamento-base'!A534&gt;0,'Orçamento-base'!A534,"")</f>
        <v>1</v>
      </c>
      <c r="B534" s="160">
        <f>'Orçamento-base'!B534</f>
        <v>523</v>
      </c>
      <c r="C534" s="160" t="str">
        <f>IF('Orçamento-base'!C534&gt;0,'Orçamento-base'!C534,"")</f>
        <v>20.12</v>
      </c>
      <c r="D534" s="154" t="str">
        <f>IF('Orçamento-base'!G534&gt;0,'Orçamento-base'!G534,"")</f>
        <v>EXTINTOR GAS CARBONICO 6kg</v>
      </c>
      <c r="E534" s="182">
        <f>IF('Orçamento-base'!H534&gt;0,'Orçamento-base'!H534,"")</f>
        <v>1</v>
      </c>
      <c r="F534" s="154" t="str">
        <f>IF('Orçamento-base'!I534&gt;0,'Orçamento-base'!I534,"")</f>
        <v>un</v>
      </c>
      <c r="G534" s="172"/>
      <c r="H534" s="154" t="str">
        <f t="shared" si="10"/>
        <v/>
      </c>
      <c r="I534" s="146"/>
      <c r="J534" s="146"/>
      <c r="K534" s="71"/>
    </row>
    <row r="535" spans="1:11" x14ac:dyDescent="0.25">
      <c r="A535" s="160">
        <f>IF('Orçamento-base'!A535&gt;0,'Orçamento-base'!A535,"")</f>
        <v>1</v>
      </c>
      <c r="B535" s="160">
        <f>'Orçamento-base'!B535</f>
        <v>524</v>
      </c>
      <c r="C535" s="160" t="str">
        <f>IF('Orçamento-base'!C535&gt;0,'Orçamento-base'!C535,"")</f>
        <v>20.13</v>
      </c>
      <c r="D535" s="154" t="str">
        <f>IF('Orçamento-base'!G535&gt;0,'Orçamento-base'!G535,"")</f>
        <v>BLOCO AUTÔNOMO DE ILUMINAÇÃO DE EMERGÊNCIA LED, COM AUTONOMIA MÍNIMA DE 3 HORAS, FLUXO LUMINOSO DE 2.000 ATÉ 3.000 LÚMENS, EQUIPADO COM 2 FARÓIS</v>
      </c>
      <c r="E535" s="182">
        <f>IF('Orçamento-base'!H535&gt;0,'Orçamento-base'!H535,"")</f>
        <v>2</v>
      </c>
      <c r="F535" s="154" t="str">
        <f>IF('Orçamento-base'!I535&gt;0,'Orçamento-base'!I535,"")</f>
        <v>un</v>
      </c>
      <c r="G535" s="172"/>
      <c r="H535" s="154" t="str">
        <f t="shared" si="10"/>
        <v/>
      </c>
      <c r="I535" s="146"/>
      <c r="J535" s="146"/>
      <c r="K535" s="71"/>
    </row>
    <row r="536" spans="1:11" x14ac:dyDescent="0.25">
      <c r="A536" s="160">
        <f>IF('Orçamento-base'!A536&gt;0,'Orçamento-base'!A536,"")</f>
        <v>1</v>
      </c>
      <c r="B536" s="160">
        <f>'Orçamento-base'!B536</f>
        <v>525</v>
      </c>
      <c r="C536" s="160" t="str">
        <f>IF('Orçamento-base'!C536&gt;0,'Orçamento-base'!C536,"")</f>
        <v>20.14</v>
      </c>
      <c r="D536" s="154" t="str">
        <f>IF('Orçamento-base'!G536&gt;0,'Orçamento-base'!G536,"")</f>
        <v>BARRA DE COBRE PARA NEUTRO - 400 A</v>
      </c>
      <c r="E536" s="182">
        <f>IF('Orçamento-base'!H536&gt;0,'Orçamento-base'!H536,"")</f>
        <v>1</v>
      </c>
      <c r="F536" s="154" t="str">
        <f>IF('Orçamento-base'!I536&gt;0,'Orçamento-base'!I536,"")</f>
        <v>un</v>
      </c>
      <c r="G536" s="172"/>
      <c r="H536" s="154" t="str">
        <f t="shared" si="10"/>
        <v/>
      </c>
      <c r="I536" s="146"/>
      <c r="J536" s="146"/>
      <c r="K536" s="71"/>
    </row>
    <row r="537" spans="1:11" x14ac:dyDescent="0.25">
      <c r="A537" s="160">
        <f>IF('Orçamento-base'!A537&gt;0,'Orçamento-base'!A537,"")</f>
        <v>1</v>
      </c>
      <c r="B537" s="160">
        <f>'Orçamento-base'!B537</f>
        <v>526</v>
      </c>
      <c r="C537" s="160" t="str">
        <f>IF('Orçamento-base'!C537&gt;0,'Orçamento-base'!C537,"")</f>
        <v>20.15</v>
      </c>
      <c r="D537" s="154" t="str">
        <f>IF('Orçamento-base'!G537&gt;0,'Orçamento-base'!G537,"")</f>
        <v>PORTA DE ABRIR EM TELA ONDULADA DE AÇO GALVANIZADO, COMPLETA</v>
      </c>
      <c r="E537" s="182">
        <f>IF('Orçamento-base'!H537&gt;0,'Orçamento-base'!H537,"")</f>
        <v>8.1999999999999993</v>
      </c>
      <c r="F537" s="154" t="str">
        <f>IF('Orçamento-base'!I537&gt;0,'Orçamento-base'!I537,"")</f>
        <v>m2</v>
      </c>
      <c r="G537" s="172"/>
      <c r="H537" s="154" t="str">
        <f t="shared" si="10"/>
        <v/>
      </c>
      <c r="I537" s="146"/>
      <c r="J537" s="146"/>
      <c r="K537" s="71"/>
    </row>
    <row r="538" spans="1:11" x14ac:dyDescent="0.25">
      <c r="A538" s="160">
        <f>IF('Orçamento-base'!A538&gt;0,'Orçamento-base'!A538,"")</f>
        <v>1</v>
      </c>
      <c r="B538" s="160">
        <f>'Orçamento-base'!B538</f>
        <v>527</v>
      </c>
      <c r="C538" s="160" t="str">
        <f>IF('Orçamento-base'!C538&gt;0,'Orçamento-base'!C538,"")</f>
        <v>20.16</v>
      </c>
      <c r="D538" s="154" t="str">
        <f>IF('Orçamento-base'!G538&gt;0,'Orçamento-base'!G538,"")</f>
        <v>PORTA DE ABRIR EM VENEZIANA DE FERRO, SOB MEDIDA</v>
      </c>
      <c r="E538" s="182">
        <f>IF('Orçamento-base'!H538&gt;0,'Orçamento-base'!H538,"")</f>
        <v>10.080000000000002</v>
      </c>
      <c r="F538" s="154" t="str">
        <f>IF('Orçamento-base'!I538&gt;0,'Orçamento-base'!I538,"")</f>
        <v>m2</v>
      </c>
      <c r="G538" s="172"/>
      <c r="H538" s="154" t="str">
        <f t="shared" si="10"/>
        <v/>
      </c>
      <c r="I538" s="146"/>
      <c r="J538" s="146"/>
      <c r="K538" s="71"/>
    </row>
    <row r="539" spans="1:11" x14ac:dyDescent="0.25">
      <c r="A539" s="160">
        <f>IF('Orçamento-base'!A539&gt;0,'Orçamento-base'!A539,"")</f>
        <v>1</v>
      </c>
      <c r="B539" s="160">
        <f>'Orçamento-base'!B539</f>
        <v>528</v>
      </c>
      <c r="C539" s="160" t="str">
        <f>IF('Orçamento-base'!C539&gt;0,'Orçamento-base'!C539,"")</f>
        <v>20.17</v>
      </c>
      <c r="D539" s="154" t="str">
        <f>IF('Orçamento-base'!G539&gt;0,'Orçamento-base'!G539,"")</f>
        <v>JANELA DE CORRER E VENEZIANA FERRO PINTADO</v>
      </c>
      <c r="E539" s="182">
        <f>IF('Orçamento-base'!H539&gt;0,'Orçamento-base'!H539,"")</f>
        <v>11.520000000000001</v>
      </c>
      <c r="F539" s="154" t="str">
        <f>IF('Orçamento-base'!I539&gt;0,'Orçamento-base'!I539,"")</f>
        <v>m2</v>
      </c>
      <c r="G539" s="172"/>
      <c r="H539" s="154" t="str">
        <f t="shared" si="10"/>
        <v/>
      </c>
      <c r="I539" s="146"/>
      <c r="J539" s="146"/>
      <c r="K539" s="71"/>
    </row>
    <row r="540" spans="1:11" x14ac:dyDescent="0.25">
      <c r="A540" s="160">
        <f>IF('Orçamento-base'!A540&gt;0,'Orçamento-base'!A540,"")</f>
        <v>1</v>
      </c>
      <c r="B540" s="160">
        <f>'Orçamento-base'!B540</f>
        <v>529</v>
      </c>
      <c r="C540" s="160" t="str">
        <f>IF('Orçamento-base'!C540&gt;0,'Orçamento-base'!C540,"")</f>
        <v>20.18</v>
      </c>
      <c r="D540" s="154" t="str">
        <f>IF('Orçamento-base'!G540&gt;0,'Orçamento-base'!G540,"")</f>
        <v>SUPORTE PARA 1 ISOLADOR DE BAIXA TENSÃO</v>
      </c>
      <c r="E540" s="182">
        <f>IF('Orçamento-base'!H540&gt;0,'Orçamento-base'!H540,"")</f>
        <v>9</v>
      </c>
      <c r="F540" s="154" t="str">
        <f>IF('Orçamento-base'!I540&gt;0,'Orçamento-base'!I540,"")</f>
        <v>un</v>
      </c>
      <c r="G540" s="172"/>
      <c r="H540" s="154" t="str">
        <f t="shared" si="10"/>
        <v/>
      </c>
      <c r="I540" s="146"/>
      <c r="J540" s="146"/>
      <c r="K540" s="71"/>
    </row>
    <row r="541" spans="1:11" x14ac:dyDescent="0.25">
      <c r="A541" s="160">
        <f>IF('Orçamento-base'!A541&gt;0,'Orçamento-base'!A541,"")</f>
        <v>1</v>
      </c>
      <c r="B541" s="160">
        <f>'Orçamento-base'!B541</f>
        <v>530</v>
      </c>
      <c r="C541" s="160" t="str">
        <f>IF('Orçamento-base'!C541&gt;0,'Orçamento-base'!C541,"")</f>
        <v>20.19</v>
      </c>
      <c r="D541" s="154" t="str">
        <f>IF('Orçamento-base'!G541&gt;0,'Orçamento-base'!G541,"")</f>
        <v>VERGALHÃO DE COBRE ELETROLÍTICO, DIÂMETRO DE 5,16MM</v>
      </c>
      <c r="E541" s="182">
        <f>IF('Orçamento-base'!H541&gt;0,'Orçamento-base'!H541,"")</f>
        <v>21</v>
      </c>
      <c r="F541" s="154" t="str">
        <f>IF('Orçamento-base'!I541&gt;0,'Orçamento-base'!I541,"")</f>
        <v>m</v>
      </c>
      <c r="G541" s="172"/>
      <c r="H541" s="154" t="str">
        <f t="shared" si="10"/>
        <v/>
      </c>
      <c r="I541" s="146"/>
      <c r="J541" s="146"/>
      <c r="K541" s="71"/>
    </row>
    <row r="542" spans="1:11" x14ac:dyDescent="0.25">
      <c r="A542" s="160">
        <f>IF('Orçamento-base'!A542&gt;0,'Orçamento-base'!A542,"")</f>
        <v>1</v>
      </c>
      <c r="B542" s="160">
        <f>'Orçamento-base'!B542</f>
        <v>531</v>
      </c>
      <c r="C542" s="160" t="str">
        <f>IF('Orçamento-base'!C542&gt;0,'Orçamento-base'!C542,"")</f>
        <v>20.20</v>
      </c>
      <c r="D542" s="154" t="str">
        <f>IF('Orçamento-base'!G542&gt;0,'Orçamento-base'!G542,"")</f>
        <v>CAIXA DE ATERRAMENTO DE CONCRETO SIMPLES, COM REVEST. INT. EM CHAPISCO E REBOCO, TAMPA DE CONCRETO ESP.5CM E LASTRO DE BRITA ESP. 5 CM, INCL. HASTE 3/4"X2400MM</v>
      </c>
      <c r="E542" s="182">
        <f>IF('Orçamento-base'!H542&gt;0,'Orçamento-base'!H542,"")</f>
        <v>4</v>
      </c>
      <c r="F542" s="154" t="str">
        <f>IF('Orçamento-base'!I542&gt;0,'Orçamento-base'!I542,"")</f>
        <v>un</v>
      </c>
      <c r="G542" s="172"/>
      <c r="H542" s="154" t="str">
        <f t="shared" si="10"/>
        <v/>
      </c>
      <c r="I542" s="146"/>
      <c r="J542" s="146"/>
      <c r="K542" s="71"/>
    </row>
    <row r="543" spans="1:11" x14ac:dyDescent="0.25">
      <c r="A543" s="160">
        <f>IF('Orçamento-base'!A543&gt;0,'Orçamento-base'!A543,"")</f>
        <v>1</v>
      </c>
      <c r="B543" s="160">
        <f>'Orçamento-base'!B543</f>
        <v>532</v>
      </c>
      <c r="C543" s="160" t="str">
        <f>IF('Orçamento-base'!C543&gt;0,'Orçamento-base'!C543,"")</f>
        <v>20.21</v>
      </c>
      <c r="D543" s="154" t="str">
        <f>IF('Orçamento-base'!G543&gt;0,'Orçamento-base'!G543,"")</f>
        <v>CABO DE COBRE NU #50 MM2 - 7 FIOSX3,00MM, PARA ELEMENTOS DE CAPTAÇÃO/ANEL DE CINTAMENTO (SPDA), INCLUSIVE PRESILHA DE FIXAÇÃO</v>
      </c>
      <c r="E543" s="182">
        <f>IF('Orçamento-base'!H543&gt;0,'Orçamento-base'!H543,"")</f>
        <v>30</v>
      </c>
      <c r="F543" s="154" t="str">
        <f>IF('Orçamento-base'!I543&gt;0,'Orçamento-base'!I543,"")</f>
        <v>m</v>
      </c>
      <c r="G543" s="172"/>
      <c r="H543" s="154" t="str">
        <f t="shared" si="10"/>
        <v/>
      </c>
      <c r="I543" s="146"/>
      <c r="J543" s="146"/>
      <c r="K543" s="71"/>
    </row>
    <row r="544" spans="1:11" x14ac:dyDescent="0.25">
      <c r="A544" s="160">
        <f>IF('Orçamento-base'!A544&gt;0,'Orçamento-base'!A544,"")</f>
        <v>1</v>
      </c>
      <c r="B544" s="160">
        <f>'Orçamento-base'!B544</f>
        <v>533</v>
      </c>
      <c r="C544" s="160" t="str">
        <f>IF('Orçamento-base'!C544&gt;0,'Orçamento-base'!C544,"")</f>
        <v>20.22</v>
      </c>
      <c r="D544" s="154" t="str">
        <f>IF('Orçamento-base'!G544&gt;0,'Orçamento-base'!G544,"")</f>
        <v>CABO DE COBRE NU # 95 MM2 - 7 FIOSX3,00MM, PARA ELEMENTOS DE CAPTAÇÃO/ANEL DE CINTAMENTO (SPDA), INCLUSIVE PRESILHA DE FIXAÇÃO</v>
      </c>
      <c r="E544" s="182">
        <f>IF('Orçamento-base'!H544&gt;0,'Orçamento-base'!H544,"")</f>
        <v>12</v>
      </c>
      <c r="F544" s="154" t="str">
        <f>IF('Orçamento-base'!I544&gt;0,'Orçamento-base'!I544,"")</f>
        <v>m</v>
      </c>
      <c r="G544" s="172"/>
      <c r="H544" s="154" t="str">
        <f t="shared" si="10"/>
        <v/>
      </c>
      <c r="I544" s="146"/>
      <c r="J544" s="146"/>
      <c r="K544" s="71"/>
    </row>
    <row r="545" spans="1:11" x14ac:dyDescent="0.25">
      <c r="A545" s="160">
        <f>IF('Orçamento-base'!A545&gt;0,'Orçamento-base'!A545,"")</f>
        <v>1</v>
      </c>
      <c r="B545" s="160">
        <f>'Orçamento-base'!B545</f>
        <v>534</v>
      </c>
      <c r="C545" s="160" t="str">
        <f>IF('Orçamento-base'!C545&gt;0,'Orçamento-base'!C545,"")</f>
        <v>20.23</v>
      </c>
      <c r="D545" s="154" t="str">
        <f>IF('Orçamento-base'!G545&gt;0,'Orçamento-base'!G545,"")</f>
        <v>CABO DE COBRE NU #35MM2 - 7 FIOSX2,50MM, PARA ELEMENTOS DE CAPTAÇÃO/ANEL DE CINTAMENTO (SPDA), INCLUSIVE PRESILHA DE FIXAÇÃO</v>
      </c>
      <c r="E545" s="182">
        <f>IF('Orçamento-base'!H545&gt;0,'Orçamento-base'!H545,"")</f>
        <v>46</v>
      </c>
      <c r="F545" s="154" t="str">
        <f>IF('Orçamento-base'!I545&gt;0,'Orçamento-base'!I545,"")</f>
        <v>m</v>
      </c>
      <c r="G545" s="172"/>
      <c r="H545" s="154" t="str">
        <f t="shared" si="10"/>
        <v/>
      </c>
      <c r="I545" s="146"/>
      <c r="J545" s="146"/>
      <c r="K545" s="71"/>
    </row>
    <row r="546" spans="1:11" x14ac:dyDescent="0.25">
      <c r="A546" s="160">
        <f>IF('Orçamento-base'!A546&gt;0,'Orçamento-base'!A546,"")</f>
        <v>1</v>
      </c>
      <c r="B546" s="160">
        <f>'Orçamento-base'!B546</f>
        <v>535</v>
      </c>
      <c r="C546" s="160" t="str">
        <f>IF('Orçamento-base'!C546&gt;0,'Orçamento-base'!C546,"")</f>
        <v>20.24</v>
      </c>
      <c r="D546" s="154" t="str">
        <f>IF('Orçamento-base'!G546&gt;0,'Orçamento-base'!G546,"")</f>
        <v>CAIXA DE PASSAGEM EM ALUMÍNIO FUNDIDO À PROVA DE TEMPO, 100 X 100 mm</v>
      </c>
      <c r="E546" s="182">
        <f>IF('Orçamento-base'!H546&gt;0,'Orçamento-base'!H546,"")</f>
        <v>1</v>
      </c>
      <c r="F546" s="154" t="str">
        <f>IF('Orçamento-base'!I546&gt;0,'Orçamento-base'!I546,"")</f>
        <v>un</v>
      </c>
      <c r="G546" s="172"/>
      <c r="H546" s="154" t="str">
        <f t="shared" si="10"/>
        <v/>
      </c>
      <c r="I546" s="146"/>
      <c r="J546" s="146"/>
      <c r="K546" s="71"/>
    </row>
    <row r="547" spans="1:11" x14ac:dyDescent="0.25">
      <c r="A547" s="160">
        <f>IF('Orçamento-base'!A547&gt;0,'Orçamento-base'!A547,"")</f>
        <v>1</v>
      </c>
      <c r="B547" s="160">
        <f>'Orçamento-base'!B547</f>
        <v>536</v>
      </c>
      <c r="C547" s="160" t="str">
        <f>IF('Orçamento-base'!C547&gt;0,'Orçamento-base'!C547,"")</f>
        <v>20.25</v>
      </c>
      <c r="D547" s="154" t="str">
        <f>IF('Orçamento-base'!G547&gt;0,'Orçamento-base'!G547,"")</f>
        <v>ELETRODUTO EM FERRO GALVANIZADO PESADO SEM COSTURA 3/4" X 3m</v>
      </c>
      <c r="E547" s="182">
        <f>IF('Orçamento-base'!H547&gt;0,'Orçamento-base'!H547,"")</f>
        <v>5</v>
      </c>
      <c r="F547" s="154" t="str">
        <f>IF('Orçamento-base'!I547&gt;0,'Orçamento-base'!I547,"")</f>
        <v>un</v>
      </c>
      <c r="G547" s="172"/>
      <c r="H547" s="154" t="str">
        <f t="shared" si="10"/>
        <v/>
      </c>
      <c r="I547" s="146"/>
      <c r="J547" s="146"/>
      <c r="K547" s="71"/>
    </row>
    <row r="548" spans="1:11" x14ac:dyDescent="0.25">
      <c r="A548" s="160">
        <f>IF('Orçamento-base'!A548&gt;0,'Orçamento-base'!A548,"")</f>
        <v>1</v>
      </c>
      <c r="B548" s="160">
        <f>'Orçamento-base'!B548</f>
        <v>537</v>
      </c>
      <c r="C548" s="160" t="str">
        <f>IF('Orçamento-base'!C548&gt;0,'Orçamento-base'!C548,"")</f>
        <v>20.26</v>
      </c>
      <c r="D548" s="154" t="str">
        <f>IF('Orçamento-base'!G548&gt;0,'Orçamento-base'!G548,"")</f>
        <v>PERFILADO, PRÉ-ZINCADO  A FOGO, PERFURADO 38 X 38 X 3m</v>
      </c>
      <c r="E548" s="182">
        <f>IF('Orçamento-base'!H548&gt;0,'Orçamento-base'!H548,"")</f>
        <v>3</v>
      </c>
      <c r="F548" s="154" t="str">
        <f>IF('Orçamento-base'!I548&gt;0,'Orçamento-base'!I548,"")</f>
        <v>un</v>
      </c>
      <c r="G548" s="172"/>
      <c r="H548" s="154" t="str">
        <f t="shared" si="10"/>
        <v/>
      </c>
      <c r="I548" s="146"/>
      <c r="J548" s="146"/>
      <c r="K548" s="71"/>
    </row>
    <row r="549" spans="1:11" x14ac:dyDescent="0.25">
      <c r="A549" s="160">
        <f>IF('Orçamento-base'!A549&gt;0,'Orçamento-base'!A549,"")</f>
        <v>1</v>
      </c>
      <c r="B549" s="160">
        <f>'Orçamento-base'!B549</f>
        <v>538</v>
      </c>
      <c r="C549" s="160" t="str">
        <f>IF('Orçamento-base'!C549&gt;0,'Orçamento-base'!C549,"")</f>
        <v>20.27</v>
      </c>
      <c r="D549" s="154" t="str">
        <f>IF('Orçamento-base'!G549&gt;0,'Orçamento-base'!G549,"")</f>
        <v>INTERRUPTOR PARALELO DUPLO (2 SECOES)</v>
      </c>
      <c r="E549" s="182">
        <f>IF('Orçamento-base'!H549&gt;0,'Orçamento-base'!H549,"")</f>
        <v>1</v>
      </c>
      <c r="F549" s="154" t="str">
        <f>IF('Orçamento-base'!I549&gt;0,'Orçamento-base'!I549,"")</f>
        <v>un</v>
      </c>
      <c r="G549" s="172"/>
      <c r="H549" s="154" t="str">
        <f t="shared" si="10"/>
        <v/>
      </c>
      <c r="I549" s="146"/>
      <c r="J549" s="146"/>
      <c r="K549" s="71"/>
    </row>
    <row r="550" spans="1:11" x14ac:dyDescent="0.25">
      <c r="A550" s="160">
        <f>IF('Orçamento-base'!A550&gt;0,'Orçamento-base'!A550,"")</f>
        <v>1</v>
      </c>
      <c r="B550" s="160">
        <f>'Orçamento-base'!B550</f>
        <v>539</v>
      </c>
      <c r="C550" s="160" t="str">
        <f>IF('Orçamento-base'!C550&gt;0,'Orçamento-base'!C550,"")</f>
        <v>20.28</v>
      </c>
      <c r="D550" s="154" t="str">
        <f>IF('Orçamento-base'!G550&gt;0,'Orçamento-base'!G550,"")</f>
        <v>CONDULETE TIPO ""E"" - 3/4""</v>
      </c>
      <c r="E550" s="182">
        <f>IF('Orçamento-base'!H550&gt;0,'Orçamento-base'!H550,"")</f>
        <v>5</v>
      </c>
      <c r="F550" s="154" t="str">
        <f>IF('Orçamento-base'!I550&gt;0,'Orçamento-base'!I550,"")</f>
        <v>un</v>
      </c>
      <c r="G550" s="172"/>
      <c r="H550" s="154" t="str">
        <f t="shared" si="10"/>
        <v/>
      </c>
      <c r="I550" s="146"/>
      <c r="J550" s="146"/>
      <c r="K550" s="71"/>
    </row>
    <row r="551" spans="1:11" x14ac:dyDescent="0.25">
      <c r="A551" s="160">
        <f>IF('Orçamento-base'!A551&gt;0,'Orçamento-base'!A551,"")</f>
        <v>1</v>
      </c>
      <c r="B551" s="160">
        <f>'Orçamento-base'!B551</f>
        <v>540</v>
      </c>
      <c r="C551" s="160" t="str">
        <f>IF('Orçamento-base'!C551&gt;0,'Orçamento-base'!C551,"")</f>
        <v>20.29</v>
      </c>
      <c r="D551" s="154" t="str">
        <f>IF('Orçamento-base'!G551&gt;0,'Orçamento-base'!G551,"")</f>
        <v>LUMINÁRIA DE SOBREPOR COM ALETAS E 2 LÂMPADAS DE LED DE 18W</v>
      </c>
      <c r="E551" s="182">
        <f>IF('Orçamento-base'!H551&gt;0,'Orçamento-base'!H551,"")</f>
        <v>4</v>
      </c>
      <c r="F551" s="154" t="str">
        <f>IF('Orçamento-base'!I551&gt;0,'Orçamento-base'!I551,"")</f>
        <v>un</v>
      </c>
      <c r="G551" s="172"/>
      <c r="H551" s="154" t="str">
        <f t="shared" si="10"/>
        <v/>
      </c>
      <c r="I551" s="146"/>
      <c r="J551" s="146"/>
      <c r="K551" s="71"/>
    </row>
    <row r="552" spans="1:11" x14ac:dyDescent="0.25">
      <c r="A552" s="160">
        <f>IF('Orçamento-base'!A552&gt;0,'Orçamento-base'!A552,"")</f>
        <v>1</v>
      </c>
      <c r="B552" s="160">
        <f>'Orçamento-base'!B552</f>
        <v>541</v>
      </c>
      <c r="C552" s="160" t="str">
        <f>IF('Orçamento-base'!C552&gt;0,'Orçamento-base'!C552,"")</f>
        <v>20.30</v>
      </c>
      <c r="D552" s="154" t="str">
        <f>IF('Orçamento-base'!G552&gt;0,'Orçamento-base'!G552,"")</f>
        <v>CABO DE COBRE DE 2,5 MM², ISOLAMENTO 0,6/1 KV - ISOLAÇÃO EM PVC 70°C</v>
      </c>
      <c r="E552" s="182">
        <f>IF('Orçamento-base'!H552&gt;0,'Orçamento-base'!H552,"")</f>
        <v>75</v>
      </c>
      <c r="F552" s="154" t="str">
        <f>IF('Orçamento-base'!I552&gt;0,'Orçamento-base'!I552,"")</f>
        <v>m</v>
      </c>
      <c r="G552" s="172"/>
      <c r="H552" s="154" t="str">
        <f t="shared" si="10"/>
        <v/>
      </c>
      <c r="I552" s="146"/>
      <c r="J552" s="146"/>
      <c r="K552" s="71"/>
    </row>
    <row r="553" spans="1:11" x14ac:dyDescent="0.25">
      <c r="A553" s="160">
        <f>IF('Orçamento-base'!A553&gt;0,'Orçamento-base'!A553,"")</f>
        <v>1</v>
      </c>
      <c r="B553" s="160">
        <f>'Orçamento-base'!B553</f>
        <v>542</v>
      </c>
      <c r="C553" s="160" t="str">
        <f>IF('Orçamento-base'!C553&gt;0,'Orçamento-base'!C553,"")</f>
        <v>20.31</v>
      </c>
      <c r="D553" s="154" t="str">
        <f>IF('Orçamento-base'!G553&gt;0,'Orçamento-base'!G553,"")</f>
        <v>CABO DE COBRE DE 1,5 MM², ISOLAMENTO 0,6/1 KV - ISOLAÇÃO EM PVC 70°C</v>
      </c>
      <c r="E553" s="182">
        <f>IF('Orçamento-base'!H553&gt;0,'Orçamento-base'!H553,"")</f>
        <v>36</v>
      </c>
      <c r="F553" s="154" t="str">
        <f>IF('Orçamento-base'!I553&gt;0,'Orçamento-base'!I553,"")</f>
        <v>m</v>
      </c>
      <c r="G553" s="172"/>
      <c r="H553" s="154" t="str">
        <f t="shared" si="10"/>
        <v/>
      </c>
      <c r="I553" s="146"/>
      <c r="J553" s="146"/>
      <c r="K553" s="71"/>
    </row>
    <row r="554" spans="1:11" x14ac:dyDescent="0.25">
      <c r="A554" s="160">
        <f>IF('Orçamento-base'!A554&gt;0,'Orçamento-base'!A554,"")</f>
        <v>1</v>
      </c>
      <c r="B554" s="160">
        <f>'Orçamento-base'!B554</f>
        <v>543</v>
      </c>
      <c r="C554" s="160" t="str">
        <f>IF('Orçamento-base'!C554&gt;0,'Orçamento-base'!C554,"")</f>
        <v>20.32</v>
      </c>
      <c r="D554" s="154" t="str">
        <f>IF('Orçamento-base'!G554&gt;0,'Orçamento-base'!G554,"")</f>
        <v>TOMADA DUPLA, DE EMBUTIR, PARA USO GERAL, 2P+T, ABNT, 10A</v>
      </c>
      <c r="E554" s="182">
        <f>IF('Orçamento-base'!H554&gt;0,'Orçamento-base'!H554,"")</f>
        <v>4</v>
      </c>
      <c r="F554" s="154" t="str">
        <f>IF('Orçamento-base'!I554&gt;0,'Orçamento-base'!I554,"")</f>
        <v>un</v>
      </c>
      <c r="G554" s="172"/>
      <c r="H554" s="154" t="str">
        <f t="shared" si="10"/>
        <v/>
      </c>
      <c r="I554" s="146"/>
      <c r="J554" s="146"/>
      <c r="K554" s="71"/>
    </row>
    <row r="555" spans="1:11" x14ac:dyDescent="0.25">
      <c r="A555" s="160">
        <f>IF('Orçamento-base'!A555&gt;0,'Orçamento-base'!A555,"")</f>
        <v>1</v>
      </c>
      <c r="B555" s="160">
        <f>'Orçamento-base'!B555</f>
        <v>544</v>
      </c>
      <c r="C555" s="160" t="str">
        <f>IF('Orçamento-base'!C555&gt;0,'Orçamento-base'!C555,"")</f>
        <v>21.1</v>
      </c>
      <c r="D555" s="154" t="str">
        <f>IF('Orçamento-base'!G555&gt;0,'Orçamento-base'!G555,"")</f>
        <v>PLACA DE SINALIZACAO DE SEGURANCA CONTRA INCENDIO, FOTOLUMINESCENTE, RETANGULAR, *20 X 40* CM, EM PVC *2* MM ANTI-CHAMAS (SIMBOLOS, CORES E PICTOGRAMAS CONFORME NBR 13434)</v>
      </c>
      <c r="E555" s="182">
        <f>IF('Orçamento-base'!H555&gt;0,'Orçamento-base'!H555,"")</f>
        <v>44</v>
      </c>
      <c r="F555" s="154" t="str">
        <f>IF('Orçamento-base'!I555&gt;0,'Orçamento-base'!I555,"")</f>
        <v>un</v>
      </c>
      <c r="G555" s="172"/>
      <c r="H555" s="154" t="str">
        <f t="shared" si="10"/>
        <v/>
      </c>
      <c r="I555" s="146"/>
      <c r="J555" s="146"/>
      <c r="K555" s="71"/>
    </row>
    <row r="556" spans="1:11" x14ac:dyDescent="0.25">
      <c r="A556" s="160">
        <f>IF('Orçamento-base'!A556&gt;0,'Orçamento-base'!A556,"")</f>
        <v>1</v>
      </c>
      <c r="B556" s="160">
        <f>'Orçamento-base'!B556</f>
        <v>545</v>
      </c>
      <c r="C556" s="160" t="str">
        <f>IF('Orçamento-base'!C556&gt;0,'Orçamento-base'!C556,"")</f>
        <v>21.2</v>
      </c>
      <c r="D556" s="154" t="str">
        <f>IF('Orçamento-base'!G556&gt;0,'Orçamento-base'!G556,"")</f>
        <v>PLACA DE SINALIZACAO DE SEGURANCA CONTRA INCENDIO, FOTOLUMINESCENTE, QUADRADA, *20 X 20* CM, EM PVC *2* MM ANTI-CHAMAS (SIMBOLOS, CORES E PICTOGRAMAS CONFORME NBR 13434)</v>
      </c>
      <c r="E556" s="182">
        <f>IF('Orçamento-base'!H556&gt;0,'Orçamento-base'!H556,"")</f>
        <v>52</v>
      </c>
      <c r="F556" s="154" t="str">
        <f>IF('Orçamento-base'!I556&gt;0,'Orçamento-base'!I556,"")</f>
        <v>un</v>
      </c>
      <c r="G556" s="172"/>
      <c r="H556" s="154" t="str">
        <f t="shared" si="10"/>
        <v/>
      </c>
      <c r="I556" s="146"/>
      <c r="J556" s="146"/>
      <c r="K556" s="71"/>
    </row>
    <row r="557" spans="1:11" x14ac:dyDescent="0.25">
      <c r="A557" s="160">
        <f>IF('Orçamento-base'!A557&gt;0,'Orçamento-base'!A557,"")</f>
        <v>1</v>
      </c>
      <c r="B557" s="160">
        <f>'Orçamento-base'!B557</f>
        <v>546</v>
      </c>
      <c r="C557" s="160" t="str">
        <f>IF('Orçamento-base'!C557&gt;0,'Orçamento-base'!C557,"")</f>
        <v>21.3</v>
      </c>
      <c r="D557" s="154" t="str">
        <f>IF('Orçamento-base'!G557&gt;0,'Orçamento-base'!G557,"")</f>
        <v>EXTINTOR PO QUIMICO SECO ABC 4kg NBR 15808:2017</v>
      </c>
      <c r="E557" s="182">
        <f>IF('Orçamento-base'!H557&gt;0,'Orçamento-base'!H557,"")</f>
        <v>9</v>
      </c>
      <c r="F557" s="154" t="str">
        <f>IF('Orçamento-base'!I557&gt;0,'Orçamento-base'!I557,"")</f>
        <v>un</v>
      </c>
      <c r="G557" s="172"/>
      <c r="H557" s="154" t="str">
        <f t="shared" si="10"/>
        <v/>
      </c>
      <c r="I557" s="146"/>
      <c r="J557" s="146"/>
      <c r="K557" s="71"/>
    </row>
    <row r="558" spans="1:11" x14ac:dyDescent="0.25">
      <c r="A558" s="160">
        <f>IF('Orçamento-base'!A558&gt;0,'Orçamento-base'!A558,"")</f>
        <v>1</v>
      </c>
      <c r="B558" s="160">
        <f>'Orçamento-base'!B558</f>
        <v>547</v>
      </c>
      <c r="C558" s="160" t="str">
        <f>IF('Orçamento-base'!C558&gt;0,'Orçamento-base'!C558,"")</f>
        <v>21.4</v>
      </c>
      <c r="D558" s="154" t="str">
        <f>IF('Orçamento-base'!G558&gt;0,'Orçamento-base'!G558,"")</f>
        <v xml:space="preserve">EXTINTOR DE INCENDIO PORTATIL COM CARGA DE GAS CARBONICO CO2 DE 6 KG, CLASSE BC                                                                                                                                                                                                                                                                                                                                                                                                                           </v>
      </c>
      <c r="E558" s="182">
        <f>IF('Orçamento-base'!H558&gt;0,'Orçamento-base'!H558,"")</f>
        <v>2</v>
      </c>
      <c r="F558" s="154" t="str">
        <f>IF('Orçamento-base'!I558&gt;0,'Orçamento-base'!I558,"")</f>
        <v>un</v>
      </c>
      <c r="G558" s="172"/>
      <c r="H558" s="154" t="str">
        <f t="shared" si="10"/>
        <v/>
      </c>
      <c r="I558" s="146"/>
      <c r="J558" s="146"/>
      <c r="K558" s="71"/>
    </row>
    <row r="559" spans="1:11" x14ac:dyDescent="0.25">
      <c r="A559" s="160">
        <f>IF('Orçamento-base'!A559&gt;0,'Orçamento-base'!A559,"")</f>
        <v>1</v>
      </c>
      <c r="B559" s="160">
        <f>'Orçamento-base'!B559</f>
        <v>548</v>
      </c>
      <c r="C559" s="160" t="str">
        <f>IF('Orçamento-base'!C559&gt;0,'Orçamento-base'!C559,"")</f>
        <v>21.5</v>
      </c>
      <c r="D559" s="154" t="str">
        <f>IF('Orçamento-base'!G559&gt;0,'Orçamento-base'!G559,"")</f>
        <v xml:space="preserve">LUMINARIA DE EMERGENCIA, 3W, 30 LEDS BIVOLT LDE INTELBRAS </v>
      </c>
      <c r="E559" s="182">
        <f>IF('Orçamento-base'!H559&gt;0,'Orçamento-base'!H559,"")</f>
        <v>17</v>
      </c>
      <c r="F559" s="154" t="str">
        <f>IF('Orçamento-base'!I559&gt;0,'Orçamento-base'!I559,"")</f>
        <v>un</v>
      </c>
      <c r="G559" s="172"/>
      <c r="H559" s="154" t="str">
        <f t="shared" si="10"/>
        <v/>
      </c>
      <c r="I559" s="146"/>
      <c r="J559" s="146"/>
      <c r="K559" s="71"/>
    </row>
    <row r="560" spans="1:11" x14ac:dyDescent="0.25">
      <c r="A560" s="160">
        <f>IF('Orçamento-base'!A560&gt;0,'Orçamento-base'!A560,"")</f>
        <v>1</v>
      </c>
      <c r="B560" s="160">
        <f>'Orçamento-base'!B560</f>
        <v>549</v>
      </c>
      <c r="C560" s="160" t="str">
        <f>IF('Orçamento-base'!C560&gt;0,'Orçamento-base'!C560,"")</f>
        <v>21.6</v>
      </c>
      <c r="D560" s="154" t="str">
        <f>IF('Orçamento-base'!G560&gt;0,'Orçamento-base'!G560,"")</f>
        <v>CENTRAL DE ALARME DE INCÊNDIO ATÉ 24 LAÇOS</v>
      </c>
      <c r="E560" s="182">
        <f>IF('Orçamento-base'!H560&gt;0,'Orçamento-base'!H560,"")</f>
        <v>1</v>
      </c>
      <c r="F560" s="154" t="str">
        <f>IF('Orçamento-base'!I560&gt;0,'Orçamento-base'!I560,"")</f>
        <v>un</v>
      </c>
      <c r="G560" s="172"/>
      <c r="H560" s="154" t="str">
        <f t="shared" si="10"/>
        <v/>
      </c>
      <c r="I560" s="146"/>
      <c r="J560" s="146"/>
      <c r="K560" s="71"/>
    </row>
    <row r="561" spans="1:11" x14ac:dyDescent="0.25">
      <c r="A561" s="160">
        <f>IF('Orçamento-base'!A561&gt;0,'Orçamento-base'!A561,"")</f>
        <v>1</v>
      </c>
      <c r="B561" s="160">
        <f>'Orçamento-base'!B561</f>
        <v>550</v>
      </c>
      <c r="C561" s="160" t="str">
        <f>IF('Orçamento-base'!C561&gt;0,'Orçamento-base'!C561,"")</f>
        <v>21.7</v>
      </c>
      <c r="D561" s="154" t="str">
        <f>IF('Orçamento-base'!G561&gt;0,'Orçamento-base'!G561,"")</f>
        <v>ACIONADOR MANUAL TIPO "QUEBRE O VIDRO"</v>
      </c>
      <c r="E561" s="182">
        <f>IF('Orçamento-base'!H561&gt;0,'Orçamento-base'!H561,"")</f>
        <v>5</v>
      </c>
      <c r="F561" s="154" t="str">
        <f>IF('Orçamento-base'!I561&gt;0,'Orçamento-base'!I561,"")</f>
        <v>un</v>
      </c>
      <c r="G561" s="172"/>
      <c r="H561" s="154" t="str">
        <f t="shared" si="10"/>
        <v/>
      </c>
      <c r="I561" s="146"/>
      <c r="J561" s="146"/>
      <c r="K561" s="71"/>
    </row>
    <row r="562" spans="1:11" x14ac:dyDescent="0.25">
      <c r="A562" s="160">
        <f>IF('Orçamento-base'!A562&gt;0,'Orçamento-base'!A562,"")</f>
        <v>1</v>
      </c>
      <c r="B562" s="160">
        <f>'Orçamento-base'!B562</f>
        <v>551</v>
      </c>
      <c r="C562" s="160" t="str">
        <f>IF('Orçamento-base'!C562&gt;0,'Orçamento-base'!C562,"")</f>
        <v>21.8</v>
      </c>
      <c r="D562" s="154" t="str">
        <f>IF('Orçamento-base'!G562&gt;0,'Orçamento-base'!G562,"")</f>
        <v>AVISADOR SONORO TIPO SIRENE PARA INCÊNDIO - FORNECIMENTO</v>
      </c>
      <c r="E562" s="182">
        <f>IF('Orçamento-base'!H562&gt;0,'Orçamento-base'!H562,"")</f>
        <v>5</v>
      </c>
      <c r="F562" s="154" t="str">
        <f>IF('Orçamento-base'!I562&gt;0,'Orçamento-base'!I562,"")</f>
        <v>un</v>
      </c>
      <c r="G562" s="172"/>
      <c r="H562" s="154" t="str">
        <f t="shared" si="10"/>
        <v/>
      </c>
      <c r="I562" s="146"/>
      <c r="J562" s="146"/>
      <c r="K562" s="71"/>
    </row>
    <row r="563" spans="1:11" x14ac:dyDescent="0.25">
      <c r="A563" s="160">
        <f>IF('Orçamento-base'!A563&gt;0,'Orçamento-base'!A563,"")</f>
        <v>1</v>
      </c>
      <c r="B563" s="160">
        <f>'Orçamento-base'!B563</f>
        <v>552</v>
      </c>
      <c r="C563" s="160" t="str">
        <f>IF('Orçamento-base'!C563&gt;0,'Orçamento-base'!C563,"")</f>
        <v>21.9</v>
      </c>
      <c r="D563" s="154" t="str">
        <f>IF('Orçamento-base'!G563&gt;0,'Orçamento-base'!G563,"")</f>
        <v>DETECTOR ÓPTICO DE FUMAÇA PARA SISTEMAS ENDEREÇÁVEIS</v>
      </c>
      <c r="E563" s="182">
        <f>IF('Orçamento-base'!H563&gt;0,'Orçamento-base'!H563,"")</f>
        <v>103</v>
      </c>
      <c r="F563" s="154" t="str">
        <f>IF('Orçamento-base'!I563&gt;0,'Orçamento-base'!I563,"")</f>
        <v>un</v>
      </c>
      <c r="G563" s="172"/>
      <c r="H563" s="154" t="str">
        <f t="shared" si="10"/>
        <v/>
      </c>
      <c r="I563" s="146"/>
      <c r="J563" s="146"/>
      <c r="K563" s="71"/>
    </row>
    <row r="564" spans="1:11" x14ac:dyDescent="0.25">
      <c r="A564" s="160">
        <f>IF('Orçamento-base'!A564&gt;0,'Orçamento-base'!A564,"")</f>
        <v>1</v>
      </c>
      <c r="B564" s="160">
        <f>'Orçamento-base'!B564</f>
        <v>553</v>
      </c>
      <c r="C564" s="160" t="str">
        <f>IF('Orçamento-base'!C564&gt;0,'Orçamento-base'!C564,"")</f>
        <v>21.10</v>
      </c>
      <c r="D564" s="154" t="str">
        <f>IF('Orçamento-base'!G564&gt;0,'Orçamento-base'!G564,"")</f>
        <v>DETECTOR DE TEMPERATURA ENDERECAVEL DTC 420 INTELBRAS</v>
      </c>
      <c r="E564" s="182">
        <f>IF('Orçamento-base'!H564&gt;0,'Orçamento-base'!H564,"")</f>
        <v>1</v>
      </c>
      <c r="F564" s="154" t="str">
        <f>IF('Orçamento-base'!I564&gt;0,'Orçamento-base'!I564,"")</f>
        <v>un</v>
      </c>
      <c r="G564" s="172"/>
      <c r="H564" s="154" t="str">
        <f t="shared" si="10"/>
        <v/>
      </c>
      <c r="I564" s="146"/>
      <c r="J564" s="146"/>
      <c r="K564" s="71"/>
    </row>
    <row r="565" spans="1:11" x14ac:dyDescent="0.25">
      <c r="A565" s="160">
        <f>IF('Orçamento-base'!A565&gt;0,'Orçamento-base'!A565,"")</f>
        <v>1</v>
      </c>
      <c r="B565" s="160">
        <f>'Orçamento-base'!B565</f>
        <v>554</v>
      </c>
      <c r="C565" s="160" t="str">
        <f>IF('Orçamento-base'!C565&gt;0,'Orçamento-base'!C565,"")</f>
        <v>21.11</v>
      </c>
      <c r="D565" s="154" t="str">
        <f>IF('Orçamento-base'!G565&gt;0,'Orçamento-base'!G565,"")</f>
        <v>CURVA 90º RAIO CURTO AÇO CARBONO 2.1/2"</v>
      </c>
      <c r="E565" s="182">
        <f>IF('Orçamento-base'!H565&gt;0,'Orçamento-base'!H565,"")</f>
        <v>3</v>
      </c>
      <c r="F565" s="154" t="str">
        <f>IF('Orçamento-base'!I565&gt;0,'Orçamento-base'!I565,"")</f>
        <v>un</v>
      </c>
      <c r="G565" s="172"/>
      <c r="H565" s="154" t="str">
        <f t="shared" si="10"/>
        <v/>
      </c>
      <c r="I565" s="146"/>
      <c r="J565" s="146"/>
      <c r="K565" s="71"/>
    </row>
    <row r="566" spans="1:11" x14ac:dyDescent="0.25">
      <c r="A566" s="160">
        <f>IF('Orçamento-base'!A566&gt;0,'Orçamento-base'!A566,"")</f>
        <v>1</v>
      </c>
      <c r="B566" s="160">
        <f>'Orçamento-base'!B566</f>
        <v>555</v>
      </c>
      <c r="C566" s="160" t="str">
        <f>IF('Orçamento-base'!C566&gt;0,'Orçamento-base'!C566,"")</f>
        <v>21.12</v>
      </c>
      <c r="D566" s="154" t="str">
        <f>IF('Orçamento-base'!G566&gt;0,'Orçamento-base'!G566,"")</f>
        <v>TE 90 GRAUS EM ACO CARBONO, SOLDAVEL, PRESSAO 3.000 LBS, DN 2 1/2"</v>
      </c>
      <c r="E566" s="182">
        <f>IF('Orçamento-base'!H566&gt;0,'Orçamento-base'!H566,"")</f>
        <v>13</v>
      </c>
      <c r="F566" s="154" t="str">
        <f>IF('Orçamento-base'!I566&gt;0,'Orçamento-base'!I566,"")</f>
        <v>un</v>
      </c>
      <c r="G566" s="172"/>
      <c r="H566" s="154" t="str">
        <f t="shared" si="10"/>
        <v/>
      </c>
      <c r="I566" s="146"/>
      <c r="J566" s="146"/>
      <c r="K566" s="71"/>
    </row>
    <row r="567" spans="1:11" x14ac:dyDescent="0.25">
      <c r="A567" s="160">
        <f>IF('Orçamento-base'!A567&gt;0,'Orçamento-base'!A567,"")</f>
        <v>1</v>
      </c>
      <c r="B567" s="160">
        <f>'Orçamento-base'!B567</f>
        <v>556</v>
      </c>
      <c r="C567" s="160" t="str">
        <f>IF('Orçamento-base'!C567&gt;0,'Orçamento-base'!C567,"")</f>
        <v>21.13</v>
      </c>
      <c r="D567" s="154" t="str">
        <f>IF('Orçamento-base'!G567&gt;0,'Orçamento-base'!G567,"")</f>
        <v>SUPORTE PARA EXTINTORES - REV 01/2022</v>
      </c>
      <c r="E567" s="182">
        <f>IF('Orçamento-base'!H567&gt;0,'Orçamento-base'!H567,"")</f>
        <v>8</v>
      </c>
      <c r="F567" s="154" t="str">
        <f>IF('Orçamento-base'!I567&gt;0,'Orçamento-base'!I567,"")</f>
        <v>un</v>
      </c>
      <c r="G567" s="172"/>
      <c r="H567" s="154" t="str">
        <f t="shared" si="10"/>
        <v/>
      </c>
      <c r="I567" s="146"/>
      <c r="J567" s="146"/>
      <c r="K567" s="71"/>
    </row>
    <row r="568" spans="1:11" x14ac:dyDescent="0.25">
      <c r="A568" s="160">
        <f>IF('Orçamento-base'!A568&gt;0,'Orçamento-base'!A568,"")</f>
        <v>1</v>
      </c>
      <c r="B568" s="160">
        <f>'Orçamento-base'!B568</f>
        <v>557</v>
      </c>
      <c r="C568" s="160" t="str">
        <f>IF('Orçamento-base'!C568&gt;0,'Orçamento-base'!C568,"")</f>
        <v>21.14</v>
      </c>
      <c r="D568" s="154" t="str">
        <f>IF('Orçamento-base'!G568&gt;0,'Orçamento-base'!G568,"")</f>
        <v>ABRIGO DE HIDRANTE DE 1 1/2´ COMPLETO - INCLUSIVE MANGUEIRA DE 30 M (2 X 15 M)</v>
      </c>
      <c r="E568" s="182">
        <f>IF('Orçamento-base'!H568&gt;0,'Orçamento-base'!H568,"")</f>
        <v>5</v>
      </c>
      <c r="F568" s="154" t="str">
        <f>IF('Orçamento-base'!I568&gt;0,'Orçamento-base'!I568,"")</f>
        <v>un</v>
      </c>
      <c r="G568" s="172"/>
      <c r="H568" s="154" t="str">
        <f t="shared" si="10"/>
        <v/>
      </c>
      <c r="I568" s="146"/>
      <c r="J568" s="146"/>
      <c r="K568" s="71"/>
    </row>
    <row r="569" spans="1:11" x14ac:dyDescent="0.25">
      <c r="A569" s="160">
        <f>IF('Orçamento-base'!A569&gt;0,'Orçamento-base'!A569,"")</f>
        <v>1</v>
      </c>
      <c r="B569" s="160">
        <f>'Orçamento-base'!B569</f>
        <v>558</v>
      </c>
      <c r="C569" s="160" t="str">
        <f>IF('Orçamento-base'!C569&gt;0,'Orçamento-base'!C569,"")</f>
        <v>21.15</v>
      </c>
      <c r="D569" s="154" t="str">
        <f>IF('Orçamento-base'!G569&gt;0,'Orçamento-base'!G569,"")</f>
        <v>MANGUEIRA DE INCÊNDIO COM UNIÃO DE ENGATE RÁPIDO, 30M - 1"</v>
      </c>
      <c r="E569" s="182">
        <f>IF('Orçamento-base'!H569&gt;0,'Orçamento-base'!H569,"")</f>
        <v>5</v>
      </c>
      <c r="F569" s="154" t="str">
        <f>IF('Orçamento-base'!I569&gt;0,'Orçamento-base'!I569,"")</f>
        <v>un</v>
      </c>
      <c r="G569" s="172"/>
      <c r="H569" s="154" t="str">
        <f t="shared" si="10"/>
        <v/>
      </c>
      <c r="I569" s="146"/>
      <c r="J569" s="146"/>
      <c r="K569" s="71"/>
    </row>
    <row r="570" spans="1:11" x14ac:dyDescent="0.25">
      <c r="A570" s="160">
        <f>IF('Orçamento-base'!A570&gt;0,'Orçamento-base'!A570,"")</f>
        <v>1</v>
      </c>
      <c r="B570" s="160">
        <f>'Orçamento-base'!B570</f>
        <v>559</v>
      </c>
      <c r="C570" s="160" t="str">
        <f>IF('Orçamento-base'!C570&gt;0,'Orçamento-base'!C570,"")</f>
        <v>21.16</v>
      </c>
      <c r="D570" s="154" t="str">
        <f>IF('Orçamento-base'!G570&gt;0,'Orçamento-base'!G570,"")</f>
        <v>ADAPTADOR STORZ PARA ENGATE RÁPIDO 2 1/2" X 2 1/2" COM TAMPÃO E CORRENTE (INCÊNDIO)</v>
      </c>
      <c r="E570" s="182">
        <f>IF('Orçamento-base'!H570&gt;0,'Orçamento-base'!H570,"")</f>
        <v>6</v>
      </c>
      <c r="F570" s="154" t="str">
        <f>IF('Orçamento-base'!I570&gt;0,'Orçamento-base'!I570,"")</f>
        <v>un</v>
      </c>
      <c r="G570" s="172"/>
      <c r="H570" s="154" t="str">
        <f t="shared" si="10"/>
        <v/>
      </c>
      <c r="I570" s="146"/>
      <c r="J570" s="146"/>
      <c r="K570" s="71"/>
    </row>
    <row r="571" spans="1:11" x14ac:dyDescent="0.25">
      <c r="A571" s="160">
        <f>IF('Orçamento-base'!A571&gt;0,'Orçamento-base'!A571,"")</f>
        <v>1</v>
      </c>
      <c r="B571" s="160">
        <f>'Orçamento-base'!B571</f>
        <v>560</v>
      </c>
      <c r="C571" s="160" t="str">
        <f>IF('Orçamento-base'!C571&gt;0,'Orçamento-base'!C571,"")</f>
        <v>21.17</v>
      </c>
      <c r="D571" s="154" t="str">
        <f>IF('Orçamento-base'!G571&gt;0,'Orçamento-base'!G571,"")</f>
        <v>REDUÇÃO FIXA TIPO STORZ PARA ENGATE RÁPIDO - 2 1/2" X 1 1/2" (INCENDIO)</v>
      </c>
      <c r="E571" s="182">
        <f>IF('Orçamento-base'!H571&gt;0,'Orçamento-base'!H571,"")</f>
        <v>5</v>
      </c>
      <c r="F571" s="154" t="str">
        <f>IF('Orçamento-base'!I571&gt;0,'Orçamento-base'!I571,"")</f>
        <v>un</v>
      </c>
      <c r="G571" s="172"/>
      <c r="H571" s="154" t="str">
        <f t="shared" si="10"/>
        <v/>
      </c>
      <c r="I571" s="146"/>
      <c r="J571" s="146"/>
      <c r="K571" s="71"/>
    </row>
    <row r="572" spans="1:11" x14ac:dyDescent="0.25">
      <c r="A572" s="160">
        <f>IF('Orçamento-base'!A572&gt;0,'Orçamento-base'!A572,"")</f>
        <v>1</v>
      </c>
      <c r="B572" s="160">
        <f>'Orçamento-base'!B572</f>
        <v>561</v>
      </c>
      <c r="C572" s="160" t="str">
        <f>IF('Orçamento-base'!C572&gt;0,'Orçamento-base'!C572,"")</f>
        <v>21.18</v>
      </c>
      <c r="D572" s="154" t="str">
        <f>IF('Orçamento-base'!G572&gt;0,'Orçamento-base'!G572,"")</f>
        <v>ESGUICHO JATO REGULAVEL DE 1 1/2", PARA COMBATE A INCENDIO - REV. 01</v>
      </c>
      <c r="E572" s="182">
        <f>IF('Orçamento-base'!H572&gt;0,'Orçamento-base'!H572,"")</f>
        <v>5</v>
      </c>
      <c r="F572" s="154" t="str">
        <f>IF('Orçamento-base'!I572&gt;0,'Orçamento-base'!I572,"")</f>
        <v>un</v>
      </c>
      <c r="G572" s="172"/>
      <c r="H572" s="154" t="str">
        <f t="shared" si="10"/>
        <v/>
      </c>
      <c r="I572" s="146"/>
      <c r="J572" s="146"/>
      <c r="K572" s="71"/>
    </row>
    <row r="573" spans="1:11" x14ac:dyDescent="0.25">
      <c r="A573" s="160">
        <f>IF('Orçamento-base'!A573&gt;0,'Orçamento-base'!A573,"")</f>
        <v>1</v>
      </c>
      <c r="B573" s="160">
        <f>'Orçamento-base'!B573</f>
        <v>562</v>
      </c>
      <c r="C573" s="160" t="str">
        <f>IF('Orçamento-base'!C573&gt;0,'Orçamento-base'!C573,"")</f>
        <v>21.19</v>
      </c>
      <c r="D573" s="154" t="str">
        <f>IF('Orçamento-base'!G573&gt;0,'Orçamento-base'!G573,"")</f>
        <v>CHAVE STORZ EM ALUMÍNIO 1 1/2"</v>
      </c>
      <c r="E573" s="182">
        <f>IF('Orçamento-base'!H573&gt;0,'Orçamento-base'!H573,"")</f>
        <v>5</v>
      </c>
      <c r="F573" s="154" t="str">
        <f>IF('Orçamento-base'!I573&gt;0,'Orçamento-base'!I573,"")</f>
        <v>un</v>
      </c>
      <c r="G573" s="172"/>
      <c r="H573" s="154" t="str">
        <f t="shared" si="10"/>
        <v/>
      </c>
      <c r="I573" s="146"/>
      <c r="J573" s="146"/>
      <c r="K573" s="71"/>
    </row>
    <row r="574" spans="1:11" x14ac:dyDescent="0.25">
      <c r="A574" s="160">
        <f>IF('Orçamento-base'!A574&gt;0,'Orçamento-base'!A574,"")</f>
        <v>1</v>
      </c>
      <c r="B574" s="160">
        <f>'Orçamento-base'!B574</f>
        <v>563</v>
      </c>
      <c r="C574" s="160" t="str">
        <f>IF('Orçamento-base'!C574&gt;0,'Orçamento-base'!C574,"")</f>
        <v>21.20</v>
      </c>
      <c r="D574" s="154" t="str">
        <f>IF('Orçamento-base'!G574&gt;0,'Orçamento-base'!G574,"")</f>
        <v>REGISTRO GLOBO ANGULAR 2.1/2"</v>
      </c>
      <c r="E574" s="182">
        <f>IF('Orçamento-base'!H574&gt;0,'Orçamento-base'!H574,"")</f>
        <v>6</v>
      </c>
      <c r="F574" s="154" t="str">
        <f>IF('Orçamento-base'!I574&gt;0,'Orçamento-base'!I574,"")</f>
        <v>un</v>
      </c>
      <c r="G574" s="172"/>
      <c r="H574" s="154" t="str">
        <f t="shared" si="10"/>
        <v/>
      </c>
      <c r="I574" s="146"/>
      <c r="J574" s="146"/>
      <c r="K574" s="71"/>
    </row>
    <row r="575" spans="1:11" x14ac:dyDescent="0.25">
      <c r="A575" s="160">
        <f>IF('Orçamento-base'!A575&gt;0,'Orçamento-base'!A575,"")</f>
        <v>1</v>
      </c>
      <c r="B575" s="160">
        <f>'Orçamento-base'!B575</f>
        <v>564</v>
      </c>
      <c r="C575" s="160" t="str">
        <f>IF('Orçamento-base'!C575&gt;0,'Orçamento-base'!C575,"")</f>
        <v>21.21</v>
      </c>
      <c r="D575" s="154" t="str">
        <f>IF('Orçamento-base'!G575&gt;0,'Orçamento-base'!G575,"")</f>
        <v>LUVA BOLSA E BOLSA EM FERRO FUNDIDO, LINHA PREDIAL TRADICIONAL, BSP 2.1/2"</v>
      </c>
      <c r="E575" s="182">
        <f>IF('Orçamento-base'!H575&gt;0,'Orçamento-base'!H575,"")</f>
        <v>5</v>
      </c>
      <c r="F575" s="154" t="str">
        <f>IF('Orçamento-base'!I575&gt;0,'Orçamento-base'!I575,"")</f>
        <v>un</v>
      </c>
      <c r="G575" s="172"/>
      <c r="H575" s="154" t="str">
        <f t="shared" si="10"/>
        <v/>
      </c>
      <c r="I575" s="146"/>
      <c r="J575" s="146"/>
      <c r="K575" s="71"/>
    </row>
    <row r="576" spans="1:11" x14ac:dyDescent="0.25">
      <c r="A576" s="160">
        <f>IF('Orçamento-base'!A576&gt;0,'Orçamento-base'!A576,"")</f>
        <v>1</v>
      </c>
      <c r="B576" s="160">
        <f>'Orçamento-base'!B576</f>
        <v>565</v>
      </c>
      <c r="C576" s="160" t="str">
        <f>IF('Orçamento-base'!C576&gt;0,'Orçamento-base'!C576,"")</f>
        <v>21.22</v>
      </c>
      <c r="D576" s="154" t="str">
        <f>IF('Orçamento-base'!G576&gt;0,'Orçamento-base'!G576,"")</f>
        <v>LUVA REDUCAO FERRO GALVANIZADO DIAM. 2""x1.1/2""</v>
      </c>
      <c r="E576" s="182">
        <f>IF('Orçamento-base'!H576&gt;0,'Orçamento-base'!H576,"")</f>
        <v>5</v>
      </c>
      <c r="F576" s="154" t="str">
        <f>IF('Orçamento-base'!I576&gt;0,'Orçamento-base'!I576,"")</f>
        <v>un</v>
      </c>
      <c r="G576" s="172"/>
      <c r="H576" s="154" t="str">
        <f t="shared" si="10"/>
        <v/>
      </c>
      <c r="I576" s="146"/>
      <c r="J576" s="146"/>
      <c r="K576" s="71"/>
    </row>
    <row r="577" spans="1:11" x14ac:dyDescent="0.25">
      <c r="A577" s="160">
        <f>IF('Orçamento-base'!A577&gt;0,'Orçamento-base'!A577,"")</f>
        <v>1</v>
      </c>
      <c r="B577" s="160">
        <f>'Orçamento-base'!B577</f>
        <v>566</v>
      </c>
      <c r="C577" s="160" t="str">
        <f>IF('Orçamento-base'!C577&gt;0,'Orçamento-base'!C577,"")</f>
        <v>21.23</v>
      </c>
      <c r="D577" s="154" t="str">
        <f>IF('Orçamento-base'!G577&gt;0,'Orçamento-base'!G577,"")</f>
        <v>VÁLVULA DE ESFERA EM BRONZE D = 1" (FORNECIMENTO)</v>
      </c>
      <c r="E577" s="182">
        <f>IF('Orçamento-base'!H577&gt;0,'Orçamento-base'!H577,"")</f>
        <v>5</v>
      </c>
      <c r="F577" s="154" t="str">
        <f>IF('Orçamento-base'!I577&gt;0,'Orçamento-base'!I577,"")</f>
        <v>un</v>
      </c>
      <c r="G577" s="172"/>
      <c r="H577" s="154" t="str">
        <f t="shared" si="10"/>
        <v/>
      </c>
      <c r="I577" s="146"/>
      <c r="J577" s="146"/>
      <c r="K577" s="71"/>
    </row>
    <row r="578" spans="1:11" x14ac:dyDescent="0.25">
      <c r="A578" s="160">
        <f>IF('Orçamento-base'!A578&gt;0,'Orçamento-base'!A578,"")</f>
        <v>1</v>
      </c>
      <c r="B578" s="160">
        <f>'Orçamento-base'!B578</f>
        <v>567</v>
      </c>
      <c r="C578" s="160" t="str">
        <f>IF('Orçamento-base'!C578&gt;0,'Orçamento-base'!C578,"")</f>
        <v>21.24</v>
      </c>
      <c r="D578" s="154" t="str">
        <f>IF('Orçamento-base'!G578&gt;0,'Orçamento-base'!G578,"")</f>
        <v>UNIÃO, EM FERRO GALVANIZADO, CONEXÃO ROSQUEADA, DN 25 (1") - FORNECIMENTO E INSTALAÇÃO. AF_10/2020</v>
      </c>
      <c r="E578" s="182">
        <f>IF('Orçamento-base'!H578&gt;0,'Orçamento-base'!H578,"")</f>
        <v>5</v>
      </c>
      <c r="F578" s="154" t="str">
        <f>IF('Orçamento-base'!I578&gt;0,'Orçamento-base'!I578,"")</f>
        <v>un</v>
      </c>
      <c r="G578" s="172"/>
      <c r="H578" s="154" t="str">
        <f t="shared" si="10"/>
        <v/>
      </c>
      <c r="I578" s="146"/>
      <c r="J578" s="146"/>
      <c r="K578" s="71"/>
    </row>
    <row r="579" spans="1:11" x14ac:dyDescent="0.25">
      <c r="A579" s="160">
        <f>IF('Orçamento-base'!A579&gt;0,'Orçamento-base'!A579,"")</f>
        <v>1</v>
      </c>
      <c r="B579" s="160">
        <f>'Orçamento-base'!B579</f>
        <v>568</v>
      </c>
      <c r="C579" s="160" t="str">
        <f>IF('Orçamento-base'!C579&gt;0,'Orçamento-base'!C579,"")</f>
        <v>21.25</v>
      </c>
      <c r="D579" s="154" t="str">
        <f>IF('Orçamento-base'!G579&gt;0,'Orçamento-base'!G579,"")</f>
        <v>COTOVELO FERRO GALVANIZADO 90º X 1"</v>
      </c>
      <c r="E579" s="182">
        <f>IF('Orçamento-base'!H579&gt;0,'Orçamento-base'!H579,"")</f>
        <v>5</v>
      </c>
      <c r="F579" s="154" t="str">
        <f>IF('Orçamento-base'!I579&gt;0,'Orçamento-base'!I579,"")</f>
        <v>un</v>
      </c>
      <c r="G579" s="172"/>
      <c r="H579" s="154" t="str">
        <f t="shared" si="10"/>
        <v/>
      </c>
      <c r="I579" s="146"/>
      <c r="J579" s="146"/>
      <c r="K579" s="71"/>
    </row>
    <row r="580" spans="1:11" x14ac:dyDescent="0.25">
      <c r="A580" s="160">
        <f>IF('Orçamento-base'!A580&gt;0,'Orçamento-base'!A580,"")</f>
        <v>1</v>
      </c>
      <c r="B580" s="160">
        <f>'Orçamento-base'!B580</f>
        <v>569</v>
      </c>
      <c r="C580" s="160" t="str">
        <f>IF('Orçamento-base'!C580&gt;0,'Orçamento-base'!C580,"")</f>
        <v>21.26</v>
      </c>
      <c r="D580" s="154" t="str">
        <f>IF('Orçamento-base'!G580&gt;0,'Orçamento-base'!G580,"")</f>
        <v>TÊ, EM FERRO GALVANIZADO, DN 65 (2 1/2"), CONEXÃO ROSQUEADA, INSTALADO EM PRUMADAS - FORNECIMENTO E INSTALAÇÃO. AF_10/2020</v>
      </c>
      <c r="E580" s="182">
        <f>IF('Orçamento-base'!H580&gt;0,'Orçamento-base'!H580,"")</f>
        <v>5</v>
      </c>
      <c r="F580" s="154" t="str">
        <f>IF('Orçamento-base'!I580&gt;0,'Orçamento-base'!I580,"")</f>
        <v>un</v>
      </c>
      <c r="G580" s="172"/>
      <c r="H580" s="154" t="str">
        <f t="shared" si="10"/>
        <v/>
      </c>
      <c r="I580" s="146"/>
      <c r="J580" s="146"/>
      <c r="K580" s="71"/>
    </row>
    <row r="581" spans="1:11" x14ac:dyDescent="0.25">
      <c r="A581" s="160">
        <f>IF('Orçamento-base'!A581&gt;0,'Orçamento-base'!A581,"")</f>
        <v>1</v>
      </c>
      <c r="B581" s="160">
        <f>'Orçamento-base'!B581</f>
        <v>570</v>
      </c>
      <c r="C581" s="160" t="str">
        <f>IF('Orçamento-base'!C581&gt;0,'Orçamento-base'!C581,"")</f>
        <v>21.27</v>
      </c>
      <c r="D581" s="154" t="str">
        <f>IF('Orçamento-base'!G581&gt;0,'Orçamento-base'!G581,"")</f>
        <v>COTOVELO DE FERRO GALVANIZADO, COM ROSCA BSP, DE 1"</v>
      </c>
      <c r="E581" s="182">
        <f>IF('Orçamento-base'!H581&gt;0,'Orçamento-base'!H581,"")</f>
        <v>5</v>
      </c>
      <c r="F581" s="154" t="str">
        <f>IF('Orçamento-base'!I581&gt;0,'Orçamento-base'!I581,"")</f>
        <v>un</v>
      </c>
      <c r="G581" s="172"/>
      <c r="H581" s="154" t="str">
        <f t="shared" si="10"/>
        <v/>
      </c>
      <c r="I581" s="146"/>
      <c r="J581" s="146"/>
      <c r="K581" s="71"/>
    </row>
    <row r="582" spans="1:11" x14ac:dyDescent="0.25">
      <c r="A582" s="160">
        <f>IF('Orçamento-base'!A582&gt;0,'Orçamento-base'!A582,"")</f>
        <v>1</v>
      </c>
      <c r="B582" s="160">
        <f>'Orçamento-base'!B582</f>
        <v>571</v>
      </c>
      <c r="C582" s="160" t="str">
        <f>IF('Orçamento-base'!C582&gt;0,'Orçamento-base'!C582,"")</f>
        <v>21.28</v>
      </c>
      <c r="D582" s="154" t="str">
        <f>IF('Orçamento-base'!G582&gt;0,'Orçamento-base'!G582,"")</f>
        <v>LUVA COM REDUÇÃO, EM AÇO, CONEXÃO SOLDADA, DN 65 X 50 MM (2 1/2" X 2"), INSTALADO EM PRUMADAS - FORNECIMENTO E INSTALAÇÃO. AF_10/2020</v>
      </c>
      <c r="E582" s="182">
        <f>IF('Orçamento-base'!H582&gt;0,'Orçamento-base'!H582,"")</f>
        <v>5</v>
      </c>
      <c r="F582" s="154" t="str">
        <f>IF('Orçamento-base'!I582&gt;0,'Orçamento-base'!I582,"")</f>
        <v>un</v>
      </c>
      <c r="G582" s="172"/>
      <c r="H582" s="154" t="str">
        <f t="shared" si="10"/>
        <v/>
      </c>
      <c r="I582" s="146"/>
      <c r="J582" s="146"/>
      <c r="K582" s="71"/>
    </row>
    <row r="583" spans="1:11" x14ac:dyDescent="0.25">
      <c r="A583" s="160">
        <f>IF('Orçamento-base'!A583&gt;0,'Orçamento-base'!A583,"")</f>
        <v>1</v>
      </c>
      <c r="B583" s="160">
        <f>'Orçamento-base'!B583</f>
        <v>572</v>
      </c>
      <c r="C583" s="160" t="str">
        <f>IF('Orçamento-base'!C583&gt;0,'Orçamento-base'!C583,"")</f>
        <v>21.29</v>
      </c>
      <c r="D583" s="154" t="str">
        <f>IF('Orçamento-base'!G583&gt;0,'Orçamento-base'!G583,"")</f>
        <v>COTOVELO DE FERRO GALVANIZADO, COM ROSCA BSP, DE 1 1/4"</v>
      </c>
      <c r="E583" s="182">
        <f>IF('Orçamento-base'!H583&gt;0,'Orçamento-base'!H583,"")</f>
        <v>5</v>
      </c>
      <c r="F583" s="154" t="str">
        <f>IF('Orçamento-base'!I583&gt;0,'Orçamento-base'!I583,"")</f>
        <v>un</v>
      </c>
      <c r="G583" s="172"/>
      <c r="H583" s="154" t="str">
        <f t="shared" si="10"/>
        <v/>
      </c>
      <c r="I583" s="146"/>
      <c r="J583" s="146"/>
      <c r="K583" s="71"/>
    </row>
    <row r="584" spans="1:11" x14ac:dyDescent="0.25">
      <c r="A584" s="160">
        <f>IF('Orçamento-base'!A584&gt;0,'Orçamento-base'!A584,"")</f>
        <v>1</v>
      </c>
      <c r="B584" s="160">
        <f>'Orçamento-base'!B584</f>
        <v>573</v>
      </c>
      <c r="C584" s="160" t="str">
        <f>IF('Orçamento-base'!C584&gt;0,'Orçamento-base'!C584,"")</f>
        <v>21.30</v>
      </c>
      <c r="D584" s="154" t="str">
        <f>IF('Orçamento-base'!G584&gt;0,'Orçamento-base'!G584,"")</f>
        <v>LUVA COM REDUÇÃO, EM AÇO, COM ROSCA BSP 2.1/2" x 1.1/4" - FORNECIMENTO E INSTALAÇÃO. AF_10/2020</v>
      </c>
      <c r="E584" s="182">
        <f>IF('Orçamento-base'!H584&gt;0,'Orçamento-base'!H584,"")</f>
        <v>5</v>
      </c>
      <c r="F584" s="154" t="str">
        <f>IF('Orçamento-base'!I584&gt;0,'Orçamento-base'!I584,"")</f>
        <v>un</v>
      </c>
      <c r="G584" s="172"/>
      <c r="H584" s="154" t="str">
        <f t="shared" si="10"/>
        <v/>
      </c>
      <c r="I584" s="146"/>
      <c r="J584" s="146"/>
      <c r="K584" s="71"/>
    </row>
    <row r="585" spans="1:11" x14ac:dyDescent="0.25">
      <c r="A585" s="160">
        <f>IF('Orçamento-base'!A585&gt;0,'Orçamento-base'!A585,"")</f>
        <v>1</v>
      </c>
      <c r="B585" s="160">
        <f>'Orçamento-base'!B585</f>
        <v>574</v>
      </c>
      <c r="C585" s="160" t="str">
        <f>IF('Orçamento-base'!C585&gt;0,'Orçamento-base'!C585,"")</f>
        <v>21.31</v>
      </c>
      <c r="D585" s="154" t="str">
        <f>IF('Orçamento-base'!G585&gt;0,'Orçamento-base'!G585,"")</f>
        <v>ABRIGO EXTERNO P/ EXTINTOR EM P.R.F.V</v>
      </c>
      <c r="E585" s="182">
        <f>IF('Orçamento-base'!H585&gt;0,'Orçamento-base'!H585,"")</f>
        <v>3</v>
      </c>
      <c r="F585" s="154" t="str">
        <f>IF('Orçamento-base'!I585&gt;0,'Orçamento-base'!I585,"")</f>
        <v>un</v>
      </c>
      <c r="G585" s="172"/>
      <c r="H585" s="154" t="str">
        <f t="shared" si="10"/>
        <v/>
      </c>
      <c r="I585" s="146"/>
      <c r="J585" s="146"/>
      <c r="K585" s="71"/>
    </row>
    <row r="586" spans="1:11" x14ac:dyDescent="0.25">
      <c r="A586" s="160">
        <f>IF('Orçamento-base'!A586&gt;0,'Orçamento-base'!A586,"")</f>
        <v>1</v>
      </c>
      <c r="B586" s="160">
        <f>'Orçamento-base'!B586</f>
        <v>575</v>
      </c>
      <c r="C586" s="160" t="str">
        <f>IF('Orçamento-base'!C586&gt;0,'Orçamento-base'!C586,"")</f>
        <v>21.32</v>
      </c>
      <c r="D586" s="154" t="str">
        <f>IF('Orçamento-base'!G586&gt;0,'Orçamento-base'!G586,"")</f>
        <v>VÁLVULA DE RETENÇÃO COM PORTINHOLA, COM FLANGES DN= 2 1/2´</v>
      </c>
      <c r="E586" s="182">
        <f>IF('Orçamento-base'!H586&gt;0,'Orçamento-base'!H586,"")</f>
        <v>1</v>
      </c>
      <c r="F586" s="154" t="str">
        <f>IF('Orçamento-base'!I586&gt;0,'Orçamento-base'!I586,"")</f>
        <v>un</v>
      </c>
      <c r="G586" s="172"/>
      <c r="H586" s="154" t="str">
        <f t="shared" si="10"/>
        <v/>
      </c>
      <c r="I586" s="146"/>
      <c r="J586" s="146"/>
      <c r="K586" s="71"/>
    </row>
    <row r="587" spans="1:11" x14ac:dyDescent="0.25">
      <c r="A587" s="160">
        <f>IF('Orçamento-base'!A587&gt;0,'Orçamento-base'!A587,"")</f>
        <v>1</v>
      </c>
      <c r="B587" s="160">
        <f>'Orçamento-base'!B587</f>
        <v>576</v>
      </c>
      <c r="C587" s="160" t="str">
        <f>IF('Orçamento-base'!C587&gt;0,'Orçamento-base'!C587,"")</f>
        <v>21.33</v>
      </c>
      <c r="D587" s="154" t="str">
        <f>IF('Orçamento-base'!G587&gt;0,'Orçamento-base'!G587,"")</f>
        <v>NIPLE DE REDUCAO DE FERRO GALVANIZADO, COM ROSCA BSP, DE 2 1/2"</v>
      </c>
      <c r="E587" s="182">
        <f>IF('Orçamento-base'!H587&gt;0,'Orçamento-base'!H587,"")</f>
        <v>6</v>
      </c>
      <c r="F587" s="154" t="str">
        <f>IF('Orçamento-base'!I587&gt;0,'Orçamento-base'!I587,"")</f>
        <v>un</v>
      </c>
      <c r="G587" s="172"/>
      <c r="H587" s="154" t="str">
        <f t="shared" si="10"/>
        <v/>
      </c>
      <c r="I587" s="146"/>
      <c r="J587" s="146"/>
      <c r="K587" s="71"/>
    </row>
    <row r="588" spans="1:11" x14ac:dyDescent="0.25">
      <c r="A588" s="160">
        <f>IF('Orçamento-base'!A588&gt;0,'Orçamento-base'!A588,"")</f>
        <v>1</v>
      </c>
      <c r="B588" s="160">
        <f>'Orçamento-base'!B588</f>
        <v>577</v>
      </c>
      <c r="C588" s="160" t="str">
        <f>IF('Orçamento-base'!C588&gt;0,'Orçamento-base'!C588,"")</f>
        <v>21.34</v>
      </c>
      <c r="D588" s="154" t="str">
        <f>IF('Orçamento-base'!G588&gt;0,'Orçamento-base'!G588,"")</f>
        <v>PAINEL DE SINALIZAÇÃO PARA BOMBAS DE INCÊNDIO</v>
      </c>
      <c r="E588" s="182">
        <f>IF('Orçamento-base'!H588&gt;0,'Orçamento-base'!H588,"")</f>
        <v>1</v>
      </c>
      <c r="F588" s="154" t="str">
        <f>IF('Orçamento-base'!I588&gt;0,'Orçamento-base'!I588,"")</f>
        <v>un</v>
      </c>
      <c r="G588" s="172"/>
      <c r="H588" s="154" t="str">
        <f t="shared" si="10"/>
        <v/>
      </c>
      <c r="I588" s="146"/>
      <c r="J588" s="146"/>
      <c r="K588" s="71"/>
    </row>
    <row r="589" spans="1:11" x14ac:dyDescent="0.25">
      <c r="A589" s="160">
        <f>IF('Orçamento-base'!A589&gt;0,'Orçamento-base'!A589,"")</f>
        <v>1</v>
      </c>
      <c r="B589" s="160">
        <f>'Orçamento-base'!B589</f>
        <v>578</v>
      </c>
      <c r="C589" s="160" t="str">
        <f>IF('Orçamento-base'!C589&gt;0,'Orçamento-base'!C589,"")</f>
        <v>21.35</v>
      </c>
      <c r="D589" s="154" t="str">
        <f>IF('Orçamento-base'!G589&gt;0,'Orçamento-base'!G589,"")</f>
        <v>CAIXA ALVENARIA PARA HIDRANTE</v>
      </c>
      <c r="E589" s="182">
        <f>IF('Orçamento-base'!H589&gt;0,'Orçamento-base'!H589,"")</f>
        <v>1</v>
      </c>
      <c r="F589" s="154" t="str">
        <f>IF('Orçamento-base'!I589&gt;0,'Orçamento-base'!I589,"")</f>
        <v>un</v>
      </c>
      <c r="G589" s="172"/>
      <c r="H589" s="154" t="str">
        <f t="shared" ref="H589:H652" si="11">IFERROR(IF(E589*G589&lt;&gt;0,ROUND(ROUND(E589,4)*ROUND(G589,4),2),""),"")</f>
        <v/>
      </c>
      <c r="I589" s="146"/>
      <c r="J589" s="146"/>
      <c r="K589" s="71"/>
    </row>
    <row r="590" spans="1:11" x14ac:dyDescent="0.25">
      <c r="A590" s="160">
        <f>IF('Orçamento-base'!A590&gt;0,'Orçamento-base'!A590,"")</f>
        <v>1</v>
      </c>
      <c r="B590" s="160">
        <f>'Orçamento-base'!B590</f>
        <v>579</v>
      </c>
      <c r="C590" s="160" t="str">
        <f>IF('Orçamento-base'!C590&gt;0,'Orçamento-base'!C590,"")</f>
        <v>21.36</v>
      </c>
      <c r="D590" s="154" t="str">
        <f>IF('Orçamento-base'!G590&gt;0,'Orçamento-base'!G590,"")</f>
        <v xml:space="preserve">TAMPÃO DE FERRO FUNDIDO PARA POÇO DE VISITA </v>
      </c>
      <c r="E590" s="182">
        <f>IF('Orçamento-base'!H590&gt;0,'Orçamento-base'!H590,"")</f>
        <v>1</v>
      </c>
      <c r="F590" s="154" t="str">
        <f>IF('Orçamento-base'!I590&gt;0,'Orçamento-base'!I590,"")</f>
        <v>un</v>
      </c>
      <c r="G590" s="172"/>
      <c r="H590" s="154" t="str">
        <f t="shared" si="11"/>
        <v/>
      </c>
      <c r="I590" s="146"/>
      <c r="J590" s="146"/>
      <c r="K590" s="71"/>
    </row>
    <row r="591" spans="1:11" x14ac:dyDescent="0.25">
      <c r="A591" s="160">
        <f>IF('Orçamento-base'!A591&gt;0,'Orçamento-base'!A591,"")</f>
        <v>1</v>
      </c>
      <c r="B591" s="160">
        <f>'Orçamento-base'!B591</f>
        <v>580</v>
      </c>
      <c r="C591" s="160" t="str">
        <f>IF('Orçamento-base'!C591&gt;0,'Orçamento-base'!C591,"")</f>
        <v>21.37</v>
      </c>
      <c r="D591" s="154" t="str">
        <f>IF('Orçamento-base'!G591&gt;0,'Orçamento-base'!G591,"")</f>
        <v>VÁLVULA DE GAVETA EM BRONZE COM FECHO RÁPIDO, DN= 1 1/2´</v>
      </c>
      <c r="E591" s="182">
        <f>IF('Orçamento-base'!H591&gt;0,'Orçamento-base'!H591,"")</f>
        <v>1</v>
      </c>
      <c r="F591" s="154" t="str">
        <f>IF('Orçamento-base'!I591&gt;0,'Orçamento-base'!I591,"")</f>
        <v>un</v>
      </c>
      <c r="G591" s="172"/>
      <c r="H591" s="154" t="str">
        <f t="shared" si="11"/>
        <v/>
      </c>
      <c r="I591" s="146"/>
      <c r="J591" s="146"/>
      <c r="K591" s="71"/>
    </row>
    <row r="592" spans="1:11" x14ac:dyDescent="0.25">
      <c r="A592" s="160">
        <f>IF('Orçamento-base'!A592&gt;0,'Orçamento-base'!A592,"")</f>
        <v>1</v>
      </c>
      <c r="B592" s="160">
        <f>'Orçamento-base'!B592</f>
        <v>581</v>
      </c>
      <c r="C592" s="160" t="str">
        <f>IF('Orçamento-base'!C592&gt;0,'Orçamento-base'!C592,"")</f>
        <v>21.38</v>
      </c>
      <c r="D592" s="154" t="str">
        <f>IF('Orçamento-base'!G592&gt;0,'Orçamento-base'!G592,"")</f>
        <v>FLANGE SOBREPOSTO ACO CARBONO FORJADO 2 1/2´"</v>
      </c>
      <c r="E592" s="182">
        <f>IF('Orçamento-base'!H592&gt;0,'Orçamento-base'!H592,"")</f>
        <v>2</v>
      </c>
      <c r="F592" s="154" t="str">
        <f>IF('Orçamento-base'!I592&gt;0,'Orçamento-base'!I592,"")</f>
        <v>un</v>
      </c>
      <c r="G592" s="172"/>
      <c r="H592" s="154" t="str">
        <f t="shared" si="11"/>
        <v/>
      </c>
      <c r="I592" s="146"/>
      <c r="J592" s="146"/>
      <c r="K592" s="71"/>
    </row>
    <row r="593" spans="1:11" x14ac:dyDescent="0.25">
      <c r="A593" s="160">
        <f>IF('Orçamento-base'!A593&gt;0,'Orçamento-base'!A593,"")</f>
        <v>1</v>
      </c>
      <c r="B593" s="160">
        <f>'Orçamento-base'!B593</f>
        <v>582</v>
      </c>
      <c r="C593" s="160" t="str">
        <f>IF('Orçamento-base'!C593&gt;0,'Orçamento-base'!C593,"")</f>
        <v>21.39</v>
      </c>
      <c r="D593" s="154" t="str">
        <f>IF('Orçamento-base'!G593&gt;0,'Orçamento-base'!G593,"")</f>
        <v>FLANGE SOBREPOSTO ACO CARBONO FORJADO 1 1/4´"</v>
      </c>
      <c r="E593" s="182">
        <f>IF('Orçamento-base'!H593&gt;0,'Orçamento-base'!H593,"")</f>
        <v>1</v>
      </c>
      <c r="F593" s="154" t="str">
        <f>IF('Orçamento-base'!I593&gt;0,'Orçamento-base'!I593,"")</f>
        <v>un</v>
      </c>
      <c r="G593" s="172"/>
      <c r="H593" s="154" t="str">
        <f t="shared" si="11"/>
        <v/>
      </c>
      <c r="I593" s="146"/>
      <c r="J593" s="146"/>
      <c r="K593" s="71"/>
    </row>
    <row r="594" spans="1:11" x14ac:dyDescent="0.25">
      <c r="A594" s="160">
        <f>IF('Orçamento-base'!A594&gt;0,'Orçamento-base'!A594,"")</f>
        <v>1</v>
      </c>
      <c r="B594" s="160">
        <f>'Orçamento-base'!B594</f>
        <v>583</v>
      </c>
      <c r="C594" s="160" t="str">
        <f>IF('Orçamento-base'!C594&gt;0,'Orçamento-base'!C594,"")</f>
        <v>21.40</v>
      </c>
      <c r="D594" s="154" t="str">
        <f>IF('Orçamento-base'!G594&gt;0,'Orçamento-base'!G594,"")</f>
        <v>VÁLVULA DE GAVETA EM BRONZE, HASTE NÃO ASCENDENTE, CLASSE 125 LIBRAS PARA VAPOR E CLASSE 200 LIBRAS PARA ÁGUA, ÓLEO E GÁS, DN= 1 1/2´</v>
      </c>
      <c r="E594" s="182">
        <f>IF('Orçamento-base'!H594&gt;0,'Orçamento-base'!H594,"")</f>
        <v>1</v>
      </c>
      <c r="F594" s="154" t="str">
        <f>IF('Orçamento-base'!I594&gt;0,'Orçamento-base'!I594,"")</f>
        <v>un</v>
      </c>
      <c r="G594" s="172"/>
      <c r="H594" s="154" t="str">
        <f t="shared" si="11"/>
        <v/>
      </c>
      <c r="I594" s="146"/>
      <c r="J594" s="146"/>
      <c r="K594" s="71"/>
    </row>
    <row r="595" spans="1:11" x14ac:dyDescent="0.25">
      <c r="A595" s="160">
        <f>IF('Orçamento-base'!A595&gt;0,'Orçamento-base'!A595,"")</f>
        <v>1</v>
      </c>
      <c r="B595" s="160">
        <f>'Orçamento-base'!B595</f>
        <v>584</v>
      </c>
      <c r="C595" s="160" t="str">
        <f>IF('Orçamento-base'!C595&gt;0,'Orçamento-base'!C595,"")</f>
        <v>21.41</v>
      </c>
      <c r="D595" s="154" t="str">
        <f>IF('Orçamento-base'!G595&gt;0,'Orçamento-base'!G595,"")</f>
        <v>VÁLVULA DE GAVETA EM BRONZE, COM HASTE NÃO ASCENDENTE, CLASSE 125 LIBRAS PARA VAPOR E CLASSE 200 LIBRAS PARA ÁGUA, ÓLEO E GÁS, DN= 2´</v>
      </c>
      <c r="E595" s="182">
        <f>IF('Orçamento-base'!H595&gt;0,'Orçamento-base'!H595,"")</f>
        <v>1</v>
      </c>
      <c r="F595" s="154" t="str">
        <f>IF('Orçamento-base'!I595&gt;0,'Orçamento-base'!I595,"")</f>
        <v>un</v>
      </c>
      <c r="G595" s="172"/>
      <c r="H595" s="154" t="str">
        <f t="shared" si="11"/>
        <v/>
      </c>
      <c r="I595" s="146"/>
      <c r="J595" s="146"/>
      <c r="K595" s="71"/>
    </row>
    <row r="596" spans="1:11" x14ac:dyDescent="0.25">
      <c r="A596" s="160">
        <f>IF('Orçamento-base'!A596&gt;0,'Orçamento-base'!A596,"")</f>
        <v>1</v>
      </c>
      <c r="B596" s="160">
        <f>'Orçamento-base'!B596</f>
        <v>585</v>
      </c>
      <c r="C596" s="160" t="str">
        <f>IF('Orçamento-base'!C596&gt;0,'Orçamento-base'!C596,"")</f>
        <v>21.42</v>
      </c>
      <c r="D596" s="154" t="str">
        <f>IF('Orçamento-base'!G596&gt;0,'Orçamento-base'!G596,"")</f>
        <v>VÁLVULA DE GAVETA EM BRONZE, HASTE ASCENDENTE, CLASSE 125 LIBRAS PARA VAPOR E CLASSE 200 LIBRAS PARA ÁGUA, ÓLEO E GÁS, DN= 2 1/2´</v>
      </c>
      <c r="E596" s="182">
        <f>IF('Orçamento-base'!H596&gt;0,'Orçamento-base'!H596,"")</f>
        <v>1</v>
      </c>
      <c r="F596" s="154" t="str">
        <f>IF('Orçamento-base'!I596&gt;0,'Orçamento-base'!I596,"")</f>
        <v>un</v>
      </c>
      <c r="G596" s="172"/>
      <c r="H596" s="154" t="str">
        <f t="shared" si="11"/>
        <v/>
      </c>
      <c r="I596" s="146"/>
      <c r="J596" s="146"/>
      <c r="K596" s="71"/>
    </row>
    <row r="597" spans="1:11" x14ac:dyDescent="0.25">
      <c r="A597" s="160">
        <f>IF('Orçamento-base'!A597&gt;0,'Orçamento-base'!A597,"")</f>
        <v>1</v>
      </c>
      <c r="B597" s="160">
        <f>'Orçamento-base'!B597</f>
        <v>586</v>
      </c>
      <c r="C597" s="160" t="str">
        <f>IF('Orçamento-base'!C597&gt;0,'Orçamento-base'!C597,"")</f>
        <v>21.43</v>
      </c>
      <c r="D597" s="154" t="str">
        <f>IF('Orçamento-base'!G597&gt;0,'Orçamento-base'!G597,"")</f>
        <v>VÁLVULA DE GAVETA EM BRONZE, HASTE ASCENDENTE, CLASSE 125 LIBRAS PARA VAPOR E CLASSE 200 LIBRAS PARA ÁGUA, ÓLEO E GÁS, DN= 3´</v>
      </c>
      <c r="E597" s="182">
        <f>IF('Orçamento-base'!H597&gt;0,'Orçamento-base'!H597,"")</f>
        <v>3</v>
      </c>
      <c r="F597" s="154" t="str">
        <f>IF('Orçamento-base'!I597&gt;0,'Orçamento-base'!I597,"")</f>
        <v>un</v>
      </c>
      <c r="G597" s="172"/>
      <c r="H597" s="154" t="str">
        <f t="shared" si="11"/>
        <v/>
      </c>
      <c r="I597" s="146"/>
      <c r="J597" s="146"/>
      <c r="K597" s="71"/>
    </row>
    <row r="598" spans="1:11" x14ac:dyDescent="0.25">
      <c r="A598" s="160">
        <f>IF('Orçamento-base'!A598&gt;0,'Orçamento-base'!A598,"")</f>
        <v>1</v>
      </c>
      <c r="B598" s="160">
        <f>'Orçamento-base'!B598</f>
        <v>587</v>
      </c>
      <c r="C598" s="160" t="str">
        <f>IF('Orçamento-base'!C598&gt;0,'Orçamento-base'!C598,"")</f>
        <v>21.44</v>
      </c>
      <c r="D598" s="154" t="str">
        <f>IF('Orçamento-base'!G598&gt;0,'Orçamento-base'!G598,"")</f>
        <v>VÁLVULA DE RETENÇÃO COM PORTINHOLA, ROSCA BSP, DN= 1 1/2´</v>
      </c>
      <c r="E598" s="182">
        <f>IF('Orçamento-base'!H598&gt;0,'Orçamento-base'!H598,"")</f>
        <v>1</v>
      </c>
      <c r="F598" s="154" t="str">
        <f>IF('Orçamento-base'!I598&gt;0,'Orçamento-base'!I598,"")</f>
        <v>un</v>
      </c>
      <c r="G598" s="172"/>
      <c r="H598" s="154" t="str">
        <f t="shared" si="11"/>
        <v/>
      </c>
      <c r="I598" s="146"/>
      <c r="J598" s="146"/>
      <c r="K598" s="71"/>
    </row>
    <row r="599" spans="1:11" x14ac:dyDescent="0.25">
      <c r="A599" s="160">
        <f>IF('Orçamento-base'!A599&gt;0,'Orçamento-base'!A599,"")</f>
        <v>1</v>
      </c>
      <c r="B599" s="160">
        <f>'Orçamento-base'!B599</f>
        <v>588</v>
      </c>
      <c r="C599" s="160" t="str">
        <f>IF('Orçamento-base'!C599&gt;0,'Orçamento-base'!C599,"")</f>
        <v>21.45</v>
      </c>
      <c r="D599" s="154" t="str">
        <f>IF('Orçamento-base'!G599&gt;0,'Orçamento-base'!G599,"")</f>
        <v>VÁLVULA DE RETENÇÃO COM PORTINHOLA, FLANGES BSP, DN= 2 1/2´</v>
      </c>
      <c r="E599" s="182">
        <f>IF('Orçamento-base'!H599&gt;0,'Orçamento-base'!H599,"")</f>
        <v>1</v>
      </c>
      <c r="F599" s="154" t="str">
        <f>IF('Orçamento-base'!I599&gt;0,'Orçamento-base'!I599,"")</f>
        <v>un</v>
      </c>
      <c r="G599" s="172"/>
      <c r="H599" s="154" t="str">
        <f t="shared" si="11"/>
        <v/>
      </c>
      <c r="I599" s="146"/>
      <c r="J599" s="146"/>
      <c r="K599" s="71"/>
    </row>
    <row r="600" spans="1:11" x14ac:dyDescent="0.25">
      <c r="A600" s="160">
        <f>IF('Orçamento-base'!A600&gt;0,'Orçamento-base'!A600,"")</f>
        <v>1</v>
      </c>
      <c r="B600" s="160">
        <f>'Orçamento-base'!B600</f>
        <v>589</v>
      </c>
      <c r="C600" s="160" t="str">
        <f>IF('Orçamento-base'!C600&gt;0,'Orçamento-base'!C600,"")</f>
        <v>21.46</v>
      </c>
      <c r="D600" s="154" t="str">
        <f>IF('Orçamento-base'!G600&gt;0,'Orçamento-base'!G600,"")</f>
        <v>JUNTA DE EXPANSÃO METÁLICA 2.1/2"</v>
      </c>
      <c r="E600" s="182">
        <f>IF('Orçamento-base'!H600&gt;0,'Orçamento-base'!H600,"")</f>
        <v>1</v>
      </c>
      <c r="F600" s="154" t="str">
        <f>IF('Orçamento-base'!I600&gt;0,'Orçamento-base'!I600,"")</f>
        <v>un</v>
      </c>
      <c r="G600" s="172"/>
      <c r="H600" s="154" t="str">
        <f t="shared" si="11"/>
        <v/>
      </c>
      <c r="I600" s="146"/>
      <c r="J600" s="146"/>
      <c r="K600" s="71"/>
    </row>
    <row r="601" spans="1:11" x14ac:dyDescent="0.25">
      <c r="A601" s="160">
        <f>IF('Orçamento-base'!A601&gt;0,'Orçamento-base'!A601,"")</f>
        <v>1</v>
      </c>
      <c r="B601" s="160">
        <f>'Orçamento-base'!B601</f>
        <v>590</v>
      </c>
      <c r="C601" s="160" t="str">
        <f>IF('Orçamento-base'!C601&gt;0,'Orçamento-base'!C601,"")</f>
        <v>21.47</v>
      </c>
      <c r="D601" s="154" t="str">
        <f>IF('Orçamento-base'!G601&gt;0,'Orçamento-base'!G601,"")</f>
        <v>JUNTA DE EXPANSÃO METÁLICA 3"</v>
      </c>
      <c r="E601" s="182">
        <f>IF('Orçamento-base'!H601&gt;0,'Orçamento-base'!H601,"")</f>
        <v>1</v>
      </c>
      <c r="F601" s="154" t="str">
        <f>IF('Orçamento-base'!I601&gt;0,'Orçamento-base'!I601,"")</f>
        <v>un</v>
      </c>
      <c r="G601" s="172"/>
      <c r="H601" s="154" t="str">
        <f t="shared" si="11"/>
        <v/>
      </c>
      <c r="I601" s="146"/>
      <c r="J601" s="146"/>
      <c r="K601" s="71"/>
    </row>
    <row r="602" spans="1:11" x14ac:dyDescent="0.25">
      <c r="A602" s="160">
        <f>IF('Orçamento-base'!A602&gt;0,'Orçamento-base'!A602,"")</f>
        <v>1</v>
      </c>
      <c r="B602" s="160">
        <f>'Orçamento-base'!B602</f>
        <v>591</v>
      </c>
      <c r="C602" s="160" t="str">
        <f>IF('Orçamento-base'!C602&gt;0,'Orçamento-base'!C602,"")</f>
        <v>21.48</v>
      </c>
      <c r="D602" s="154" t="str">
        <f>IF('Orçamento-base'!G602&gt;0,'Orçamento-base'!G602,"")</f>
        <v>VÁLVULA DE ESFERA BRUTA, BRONZE, ROSCÁVEL, 1/2" - FORNECIMENTO E INSTALAÇÃO. AF_08/2021</v>
      </c>
      <c r="E602" s="182">
        <f>IF('Orçamento-base'!H602&gt;0,'Orçamento-base'!H602,"")</f>
        <v>2</v>
      </c>
      <c r="F602" s="154" t="str">
        <f>IF('Orçamento-base'!I602&gt;0,'Orçamento-base'!I602,"")</f>
        <v>un</v>
      </c>
      <c r="G602" s="172"/>
      <c r="H602" s="154" t="str">
        <f t="shared" si="11"/>
        <v/>
      </c>
      <c r="I602" s="146"/>
      <c r="J602" s="146"/>
      <c r="K602" s="71"/>
    </row>
    <row r="603" spans="1:11" x14ac:dyDescent="0.25">
      <c r="A603" s="160">
        <f>IF('Orçamento-base'!A603&gt;0,'Orçamento-base'!A603,"")</f>
        <v>1</v>
      </c>
      <c r="B603" s="160">
        <f>'Orçamento-base'!B603</f>
        <v>592</v>
      </c>
      <c r="C603" s="160" t="str">
        <f>IF('Orçamento-base'!C603&gt;0,'Orçamento-base'!C603,"")</f>
        <v>21.49</v>
      </c>
      <c r="D603" s="154" t="str">
        <f>IF('Orçamento-base'!G603&gt;0,'Orçamento-base'!G603,"")</f>
        <v>VÁLVULA DE ESFERA BRUTA, BRONZE, ROSCÁVEL, 1'' - FORNECIMENTO E INSTALAÇÃO. AF_08/2021</v>
      </c>
      <c r="E603" s="182">
        <f>IF('Orçamento-base'!H603&gt;0,'Orçamento-base'!H603,"")</f>
        <v>5</v>
      </c>
      <c r="F603" s="154" t="str">
        <f>IF('Orçamento-base'!I603&gt;0,'Orçamento-base'!I603,"")</f>
        <v>un</v>
      </c>
      <c r="G603" s="172"/>
      <c r="H603" s="154" t="str">
        <f t="shared" si="11"/>
        <v/>
      </c>
      <c r="I603" s="146"/>
      <c r="J603" s="146"/>
      <c r="K603" s="71"/>
    </row>
    <row r="604" spans="1:11" x14ac:dyDescent="0.25">
      <c r="A604" s="160">
        <f>IF('Orçamento-base'!A604&gt;0,'Orçamento-base'!A604,"")</f>
        <v>1</v>
      </c>
      <c r="B604" s="160">
        <f>'Orçamento-base'!B604</f>
        <v>593</v>
      </c>
      <c r="C604" s="160" t="str">
        <f>IF('Orçamento-base'!C604&gt;0,'Orçamento-base'!C604,"")</f>
        <v>21.50</v>
      </c>
      <c r="D604" s="154" t="str">
        <f>IF('Orçamento-base'!G604&gt;0,'Orçamento-base'!G604,"")</f>
        <v>BOMBA PRINCIPAL TRIFÁSICA 3CV</v>
      </c>
      <c r="E604" s="182">
        <f>IF('Orçamento-base'!H604&gt;0,'Orçamento-base'!H604,"")</f>
        <v>1</v>
      </c>
      <c r="F604" s="154" t="str">
        <f>IF('Orçamento-base'!I604&gt;0,'Orçamento-base'!I604,"")</f>
        <v>un</v>
      </c>
      <c r="G604" s="172"/>
      <c r="H604" s="154" t="str">
        <f t="shared" si="11"/>
        <v/>
      </c>
      <c r="I604" s="146"/>
      <c r="J604" s="146"/>
      <c r="K604" s="71"/>
    </row>
    <row r="605" spans="1:11" x14ac:dyDescent="0.25">
      <c r="A605" s="160">
        <f>IF('Orçamento-base'!A605&gt;0,'Orçamento-base'!A605,"")</f>
        <v>1</v>
      </c>
      <c r="B605" s="160">
        <f>'Orçamento-base'!B605</f>
        <v>594</v>
      </c>
      <c r="C605" s="160" t="str">
        <f>IF('Orçamento-base'!C605&gt;0,'Orçamento-base'!C605,"")</f>
        <v>21.51</v>
      </c>
      <c r="D605" s="154" t="str">
        <f>IF('Orçamento-base'!G605&gt;0,'Orçamento-base'!G605,"")</f>
        <v>BOMBA PRESSURIZAÇÃO TRIFÁSICA 2CV</v>
      </c>
      <c r="E605" s="182">
        <f>IF('Orçamento-base'!H605&gt;0,'Orçamento-base'!H605,"")</f>
        <v>1</v>
      </c>
      <c r="F605" s="154" t="str">
        <f>IF('Orçamento-base'!I605&gt;0,'Orçamento-base'!I605,"")</f>
        <v>un</v>
      </c>
      <c r="G605" s="172"/>
      <c r="H605" s="154" t="str">
        <f t="shared" si="11"/>
        <v/>
      </c>
      <c r="I605" s="146"/>
      <c r="J605" s="146"/>
      <c r="K605" s="71"/>
    </row>
    <row r="606" spans="1:11" x14ac:dyDescent="0.25">
      <c r="A606" s="160">
        <f>IF('Orçamento-base'!A606&gt;0,'Orçamento-base'!A606,"")</f>
        <v>1</v>
      </c>
      <c r="B606" s="160">
        <f>'Orçamento-base'!B606</f>
        <v>595</v>
      </c>
      <c r="C606" s="160" t="str">
        <f>IF('Orçamento-base'!C606&gt;0,'Orçamento-base'!C606,"")</f>
        <v>21.52</v>
      </c>
      <c r="D606" s="154" t="str">
        <f>IF('Orçamento-base'!G606&gt;0,'Orçamento-base'!G606,"")</f>
        <v>CAP D=3" EM AÇO CARBONO P/ENCAIXE NA EXTREMIDADE DA TUBULAÇÃO</v>
      </c>
      <c r="E606" s="182">
        <f>IF('Orçamento-base'!H606&gt;0,'Orçamento-base'!H606,"")</f>
        <v>1</v>
      </c>
      <c r="F606" s="154" t="str">
        <f>IF('Orçamento-base'!I606&gt;0,'Orçamento-base'!I606,"")</f>
        <v>un</v>
      </c>
      <c r="G606" s="172"/>
      <c r="H606" s="154" t="str">
        <f t="shared" si="11"/>
        <v/>
      </c>
      <c r="I606" s="146"/>
      <c r="J606" s="146"/>
      <c r="K606" s="71"/>
    </row>
    <row r="607" spans="1:11" x14ac:dyDescent="0.25">
      <c r="A607" s="160">
        <f>IF('Orçamento-base'!A607&gt;0,'Orçamento-base'!A607,"")</f>
        <v>1</v>
      </c>
      <c r="B607" s="160">
        <f>'Orçamento-base'!B607</f>
        <v>596</v>
      </c>
      <c r="C607" s="160" t="str">
        <f>IF('Orçamento-base'!C607&gt;0,'Orçamento-base'!C607,"")</f>
        <v>21.53</v>
      </c>
      <c r="D607" s="154" t="str">
        <f>IF('Orçamento-base'!G607&gt;0,'Orçamento-base'!G607,"")</f>
        <v>CURVA 90º RAIO CURTO AÇO CARBONO 2.1/2"</v>
      </c>
      <c r="E607" s="182">
        <f>IF('Orçamento-base'!H607&gt;0,'Orçamento-base'!H607,"")</f>
        <v>25</v>
      </c>
      <c r="F607" s="154" t="str">
        <f>IF('Orçamento-base'!I607&gt;0,'Orçamento-base'!I607,"")</f>
        <v>un</v>
      </c>
      <c r="G607" s="172"/>
      <c r="H607" s="154" t="str">
        <f t="shared" si="11"/>
        <v/>
      </c>
      <c r="I607" s="146"/>
      <c r="J607" s="146"/>
      <c r="K607" s="71"/>
    </row>
    <row r="608" spans="1:11" x14ac:dyDescent="0.25">
      <c r="A608" s="160">
        <f>IF('Orçamento-base'!A608&gt;0,'Orçamento-base'!A608,"")</f>
        <v>1</v>
      </c>
      <c r="B608" s="160">
        <f>'Orçamento-base'!B608</f>
        <v>597</v>
      </c>
      <c r="C608" s="160" t="str">
        <f>IF('Orçamento-base'!C608&gt;0,'Orçamento-base'!C608,"")</f>
        <v>21.54</v>
      </c>
      <c r="D608" s="154" t="str">
        <f>IF('Orçamento-base'!G608&gt;0,'Orçamento-base'!G608,"")</f>
        <v>CURVA 90º RAIO CURTO AÇO CARBONO 3"</v>
      </c>
      <c r="E608" s="182">
        <f>IF('Orçamento-base'!H608&gt;0,'Orçamento-base'!H608,"")</f>
        <v>1</v>
      </c>
      <c r="F608" s="154" t="str">
        <f>IF('Orçamento-base'!I608&gt;0,'Orçamento-base'!I608,"")</f>
        <v>un</v>
      </c>
      <c r="G608" s="172"/>
      <c r="H608" s="154" t="str">
        <f t="shared" si="11"/>
        <v/>
      </c>
      <c r="I608" s="146"/>
      <c r="J608" s="146"/>
      <c r="K608" s="71"/>
    </row>
    <row r="609" spans="1:11" x14ac:dyDescent="0.25">
      <c r="A609" s="160">
        <f>IF('Orçamento-base'!A609&gt;0,'Orçamento-base'!A609,"")</f>
        <v>1</v>
      </c>
      <c r="B609" s="160">
        <f>'Orçamento-base'!B609</f>
        <v>598</v>
      </c>
      <c r="C609" s="160" t="str">
        <f>IF('Orçamento-base'!C609&gt;0,'Orçamento-base'!C609,"")</f>
        <v>21.55</v>
      </c>
      <c r="D609" s="154" t="str">
        <f>IF('Orçamento-base'!G609&gt;0,'Orçamento-base'!G609,"")</f>
        <v>CURVA 45º RAIO CURTO AÇO CARBONO 3"</v>
      </c>
      <c r="E609" s="182">
        <f>IF('Orçamento-base'!H609&gt;0,'Orçamento-base'!H609,"")</f>
        <v>2</v>
      </c>
      <c r="F609" s="154" t="str">
        <f>IF('Orçamento-base'!I609&gt;0,'Orçamento-base'!I609,"")</f>
        <v>un</v>
      </c>
      <c r="G609" s="172"/>
      <c r="H609" s="154" t="str">
        <f t="shared" si="11"/>
        <v/>
      </c>
      <c r="I609" s="146"/>
      <c r="J609" s="146"/>
      <c r="K609" s="71"/>
    </row>
    <row r="610" spans="1:11" x14ac:dyDescent="0.25">
      <c r="A610" s="160">
        <f>IF('Orçamento-base'!A610&gt;0,'Orçamento-base'!A610,"")</f>
        <v>1</v>
      </c>
      <c r="B610" s="160">
        <f>'Orçamento-base'!B610</f>
        <v>599</v>
      </c>
      <c r="C610" s="160" t="str">
        <f>IF('Orçamento-base'!C610&gt;0,'Orçamento-base'!C610,"")</f>
        <v>21.56</v>
      </c>
      <c r="D610" s="154" t="str">
        <f>IF('Orçamento-base'!G610&gt;0,'Orçamento-base'!G610,"")</f>
        <v>REDUÇÃO CONCÊNTRICA AÇO CARBONO 2.1/2" X 1.1/4"</v>
      </c>
      <c r="E610" s="182">
        <f>IF('Orçamento-base'!H610&gt;0,'Orçamento-base'!H610,"")</f>
        <v>5</v>
      </c>
      <c r="F610" s="154" t="str">
        <f>IF('Orçamento-base'!I610&gt;0,'Orçamento-base'!I610,"")</f>
        <v>un</v>
      </c>
      <c r="G610" s="172"/>
      <c r="H610" s="154" t="str">
        <f t="shared" si="11"/>
        <v/>
      </c>
      <c r="I610" s="146"/>
      <c r="J610" s="146"/>
      <c r="K610" s="71"/>
    </row>
    <row r="611" spans="1:11" x14ac:dyDescent="0.25">
      <c r="A611" s="160">
        <f>IF('Orçamento-base'!A611&gt;0,'Orçamento-base'!A611,"")</f>
        <v>1</v>
      </c>
      <c r="B611" s="160">
        <f>'Orçamento-base'!B611</f>
        <v>600</v>
      </c>
      <c r="C611" s="160" t="str">
        <f>IF('Orçamento-base'!C611&gt;0,'Orçamento-base'!C611,"")</f>
        <v>21.57</v>
      </c>
      <c r="D611" s="154" t="str">
        <f>IF('Orçamento-base'!G611&gt;0,'Orçamento-base'!G611,"")</f>
        <v>REDUÇÃO CONCÊNTRICA AÇO CARBONO 3" X 2"</v>
      </c>
      <c r="E611" s="182">
        <f>IF('Orçamento-base'!H611&gt;0,'Orçamento-base'!H611,"")</f>
        <v>1</v>
      </c>
      <c r="F611" s="154" t="str">
        <f>IF('Orçamento-base'!I611&gt;0,'Orçamento-base'!I611,"")</f>
        <v>un</v>
      </c>
      <c r="G611" s="172"/>
      <c r="H611" s="154" t="str">
        <f t="shared" si="11"/>
        <v/>
      </c>
      <c r="I611" s="146"/>
      <c r="J611" s="146"/>
      <c r="K611" s="71"/>
    </row>
    <row r="612" spans="1:11" x14ac:dyDescent="0.25">
      <c r="A612" s="160">
        <f>IF('Orçamento-base'!A612&gt;0,'Orçamento-base'!A612,"")</f>
        <v>1</v>
      </c>
      <c r="B612" s="160">
        <f>'Orçamento-base'!B612</f>
        <v>601</v>
      </c>
      <c r="C612" s="160" t="str">
        <f>IF('Orçamento-base'!C612&gt;0,'Orçamento-base'!C612,"")</f>
        <v>21.58</v>
      </c>
      <c r="D612" s="154" t="str">
        <f>IF('Orçamento-base'!G612&gt;0,'Orçamento-base'!G612,"")</f>
        <v>TE 90 GRAUS EM ACO CARBONO, SOLDAVEL, PRESSAO 3.000 LBS, DN 1"</v>
      </c>
      <c r="E612" s="182">
        <f>IF('Orçamento-base'!H612&gt;0,'Orçamento-base'!H612,"")</f>
        <v>4</v>
      </c>
      <c r="F612" s="154" t="str">
        <f>IF('Orçamento-base'!I612&gt;0,'Orçamento-base'!I612,"")</f>
        <v>un</v>
      </c>
      <c r="G612" s="172"/>
      <c r="H612" s="154" t="str">
        <f t="shared" si="11"/>
        <v/>
      </c>
      <c r="I612" s="146"/>
      <c r="J612" s="146"/>
      <c r="K612" s="71"/>
    </row>
    <row r="613" spans="1:11" x14ac:dyDescent="0.25">
      <c r="A613" s="160">
        <f>IF('Orçamento-base'!A613&gt;0,'Orçamento-base'!A613,"")</f>
        <v>1</v>
      </c>
      <c r="B613" s="160">
        <f>'Orçamento-base'!B613</f>
        <v>602</v>
      </c>
      <c r="C613" s="160" t="str">
        <f>IF('Orçamento-base'!C613&gt;0,'Orçamento-base'!C613,"")</f>
        <v>21.59</v>
      </c>
      <c r="D613" s="154" t="str">
        <f>IF('Orçamento-base'!G613&gt;0,'Orçamento-base'!G613,"")</f>
        <v>TE 90 GRAUS EM ACO CARBONO, SOLDAVEL, PRESSAO 3.000 LBS, DN 2.1/2"</v>
      </c>
      <c r="E613" s="182">
        <f>IF('Orçamento-base'!H613&gt;0,'Orçamento-base'!H613,"")</f>
        <v>14</v>
      </c>
      <c r="F613" s="154" t="str">
        <f>IF('Orçamento-base'!I613&gt;0,'Orçamento-base'!I613,"")</f>
        <v>un</v>
      </c>
      <c r="G613" s="172"/>
      <c r="H613" s="154" t="str">
        <f t="shared" si="11"/>
        <v/>
      </c>
      <c r="I613" s="146"/>
      <c r="J613" s="146"/>
      <c r="K613" s="71"/>
    </row>
    <row r="614" spans="1:11" x14ac:dyDescent="0.25">
      <c r="A614" s="160">
        <f>IF('Orçamento-base'!A614&gt;0,'Orçamento-base'!A614,"")</f>
        <v>1</v>
      </c>
      <c r="B614" s="160">
        <f>'Orçamento-base'!B614</f>
        <v>603</v>
      </c>
      <c r="C614" s="160" t="str">
        <f>IF('Orçamento-base'!C614&gt;0,'Orçamento-base'!C614,"")</f>
        <v>21.60</v>
      </c>
      <c r="D614" s="154" t="str">
        <f>IF('Orçamento-base'!G614&gt;0,'Orçamento-base'!G614,"")</f>
        <v>TE 90 GRAUS EM ACO CARBONO, SOLDAVEL, PRESSAO 3.000 LBS, DN 3"</v>
      </c>
      <c r="E614" s="182">
        <f>IF('Orçamento-base'!H614&gt;0,'Orçamento-base'!H614,"")</f>
        <v>2</v>
      </c>
      <c r="F614" s="154" t="str">
        <f>IF('Orçamento-base'!I614&gt;0,'Orçamento-base'!I614,"")</f>
        <v>un</v>
      </c>
      <c r="G614" s="172"/>
      <c r="H614" s="154" t="str">
        <f t="shared" si="11"/>
        <v/>
      </c>
      <c r="I614" s="146"/>
      <c r="J614" s="146"/>
      <c r="K614" s="71"/>
    </row>
    <row r="615" spans="1:11" x14ac:dyDescent="0.25">
      <c r="A615" s="160">
        <f>IF('Orçamento-base'!A615&gt;0,'Orçamento-base'!A615,"")</f>
        <v>1</v>
      </c>
      <c r="B615" s="160">
        <f>'Orçamento-base'!B615</f>
        <v>604</v>
      </c>
      <c r="C615" s="160" t="str">
        <f>IF('Orçamento-base'!C615&gt;0,'Orçamento-base'!C615,"")</f>
        <v>21.61</v>
      </c>
      <c r="D615" s="154" t="str">
        <f>IF('Orçamento-base'!G615&gt;0,'Orçamento-base'!G615,"")</f>
        <v>TÊ COM REDUÇÃO AÇO CARBONO 2.1/2" X 2"</v>
      </c>
      <c r="E615" s="182">
        <f>IF('Orçamento-base'!H615&gt;0,'Orçamento-base'!H615,"")</f>
        <v>1</v>
      </c>
      <c r="F615" s="154" t="str">
        <f>IF('Orçamento-base'!I615&gt;0,'Orçamento-base'!I615,"")</f>
        <v>un</v>
      </c>
      <c r="G615" s="172"/>
      <c r="H615" s="154" t="str">
        <f t="shared" si="11"/>
        <v/>
      </c>
      <c r="I615" s="146"/>
      <c r="J615" s="146"/>
      <c r="K615" s="71"/>
    </row>
    <row r="616" spans="1:11" x14ac:dyDescent="0.25">
      <c r="A616" s="160">
        <f>IF('Orçamento-base'!A616&gt;0,'Orçamento-base'!A616,"")</f>
        <v>1</v>
      </c>
      <c r="B616" s="160">
        <f>'Orçamento-base'!B616</f>
        <v>605</v>
      </c>
      <c r="C616" s="160" t="str">
        <f>IF('Orçamento-base'!C616&gt;0,'Orçamento-base'!C616,"")</f>
        <v>21.62</v>
      </c>
      <c r="D616" s="154" t="str">
        <f>IF('Orçamento-base'!G616&gt;0,'Orçamento-base'!G616,"")</f>
        <v>TÊ COM REDUÇÃO AÇO CARBONO 3" X 2"</v>
      </c>
      <c r="E616" s="182">
        <f>IF('Orçamento-base'!H616&gt;0,'Orçamento-base'!H616,"")</f>
        <v>1</v>
      </c>
      <c r="F616" s="154" t="str">
        <f>IF('Orçamento-base'!I616&gt;0,'Orçamento-base'!I616,"")</f>
        <v>un</v>
      </c>
      <c r="G616" s="172"/>
      <c r="H616" s="154" t="str">
        <f t="shared" si="11"/>
        <v/>
      </c>
      <c r="I616" s="146"/>
      <c r="J616" s="146"/>
      <c r="K616" s="71"/>
    </row>
    <row r="617" spans="1:11" x14ac:dyDescent="0.25">
      <c r="A617" s="160">
        <f>IF('Orçamento-base'!A617&gt;0,'Orçamento-base'!A617,"")</f>
        <v>1</v>
      </c>
      <c r="B617" s="160">
        <f>'Orçamento-base'!B617</f>
        <v>606</v>
      </c>
      <c r="C617" s="160" t="str">
        <f>IF('Orçamento-base'!C617&gt;0,'Orçamento-base'!C617,"")</f>
        <v>21.63</v>
      </c>
      <c r="D617" s="154" t="str">
        <f>IF('Orçamento-base'!G617&gt;0,'Orçamento-base'!G617,"")</f>
        <v>COTOVELO 90 GRAUS, EM FERRO GALVANIZADO, CONEXÃO ROSQUEADA, DN 50 (2), FORNECIMENTO E INSTALAÇÃO. AF_06/2016</v>
      </c>
      <c r="E617" s="182">
        <f>IF('Orçamento-base'!H617&gt;0,'Orçamento-base'!H617,"")</f>
        <v>2</v>
      </c>
      <c r="F617" s="154" t="str">
        <f>IF('Orçamento-base'!I617&gt;0,'Orçamento-base'!I617,"")</f>
        <v>un</v>
      </c>
      <c r="G617" s="172"/>
      <c r="H617" s="154" t="str">
        <f t="shared" si="11"/>
        <v/>
      </c>
      <c r="I617" s="146"/>
      <c r="J617" s="146"/>
      <c r="K617" s="71"/>
    </row>
    <row r="618" spans="1:11" x14ac:dyDescent="0.25">
      <c r="A618" s="160">
        <f>IF('Orçamento-base'!A618&gt;0,'Orçamento-base'!A618,"")</f>
        <v>1</v>
      </c>
      <c r="B618" s="160">
        <f>'Orçamento-base'!B618</f>
        <v>607</v>
      </c>
      <c r="C618" s="160" t="str">
        <f>IF('Orçamento-base'!C618&gt;0,'Orçamento-base'!C618,"")</f>
        <v>21.64</v>
      </c>
      <c r="D618" s="154" t="str">
        <f>IF('Orçamento-base'!G618&gt;0,'Orçamento-base'!G618,"")</f>
        <v>LUVA DE REDUÇÃO, EM FERRO GALVANIZADO, 1 1/2" X 1", CONEXÃO ROSQUEADA - FORNECIMENTO E INSTALAÇÃO. AF_10/2020</v>
      </c>
      <c r="E618" s="182">
        <f>IF('Orçamento-base'!H618&gt;0,'Orçamento-base'!H618,"")</f>
        <v>4</v>
      </c>
      <c r="F618" s="154" t="str">
        <f>IF('Orçamento-base'!I618&gt;0,'Orçamento-base'!I618,"")</f>
        <v>un</v>
      </c>
      <c r="G618" s="172"/>
      <c r="H618" s="154" t="str">
        <f t="shared" si="11"/>
        <v/>
      </c>
      <c r="I618" s="146"/>
      <c r="J618" s="146"/>
      <c r="K618" s="71"/>
    </row>
    <row r="619" spans="1:11" x14ac:dyDescent="0.25">
      <c r="A619" s="160">
        <f>IF('Orçamento-base'!A619&gt;0,'Orçamento-base'!A619,"")</f>
        <v>1</v>
      </c>
      <c r="B619" s="160">
        <f>'Orçamento-base'!B619</f>
        <v>608</v>
      </c>
      <c r="C619" s="160" t="str">
        <f>IF('Orçamento-base'!C619&gt;0,'Orçamento-base'!C619,"")</f>
        <v>21.65</v>
      </c>
      <c r="D619" s="154" t="str">
        <f>IF('Orçamento-base'!G619&gt;0,'Orçamento-base'!G619,"")</f>
        <v>LUVA DE REDUÇÃO, EM FERRO GALVANIZADO, 2" X 1.1/2", CONEXÃO ROSQUEADA - FORNECIMENTO E INSTALAÇÃO. AF_10/2020</v>
      </c>
      <c r="E619" s="182">
        <f>IF('Orçamento-base'!H619&gt;0,'Orçamento-base'!H619,"")</f>
        <v>2</v>
      </c>
      <c r="F619" s="154" t="str">
        <f>IF('Orçamento-base'!I619&gt;0,'Orçamento-base'!I619,"")</f>
        <v>un</v>
      </c>
      <c r="G619" s="172"/>
      <c r="H619" s="154" t="str">
        <f t="shared" si="11"/>
        <v/>
      </c>
      <c r="I619" s="146"/>
      <c r="J619" s="146"/>
      <c r="K619" s="71"/>
    </row>
    <row r="620" spans="1:11" x14ac:dyDescent="0.25">
      <c r="A620" s="160">
        <f>IF('Orçamento-base'!A620&gt;0,'Orçamento-base'!A620,"")</f>
        <v>1</v>
      </c>
      <c r="B620" s="160">
        <f>'Orçamento-base'!B620</f>
        <v>609</v>
      </c>
      <c r="C620" s="160" t="str">
        <f>IF('Orçamento-base'!C620&gt;0,'Orçamento-base'!C620,"")</f>
        <v>21.66</v>
      </c>
      <c r="D620" s="154" t="str">
        <f>IF('Orçamento-base'!G620&gt;0,'Orçamento-base'!G620,"")</f>
        <v>NIPLE, EM FERRO, DN 25 (1"), CONEXÃO ROSQUEADA, INSTALADO EM REDE DE ALIMENTAÇÃO PARA HIDRANTE - FORNECIMENTO E INSTALAÇÃO. AF_10/2020</v>
      </c>
      <c r="E620" s="182">
        <f>IF('Orçamento-base'!H620&gt;0,'Orçamento-base'!H620,"")</f>
        <v>16</v>
      </c>
      <c r="F620" s="154" t="str">
        <f>IF('Orçamento-base'!I620&gt;0,'Orçamento-base'!I620,"")</f>
        <v>un</v>
      </c>
      <c r="G620" s="172"/>
      <c r="H620" s="154" t="str">
        <f t="shared" si="11"/>
        <v/>
      </c>
      <c r="I620" s="146"/>
      <c r="J620" s="146"/>
      <c r="K620" s="71"/>
    </row>
    <row r="621" spans="1:11" x14ac:dyDescent="0.25">
      <c r="A621" s="160">
        <f>IF('Orçamento-base'!A621&gt;0,'Orçamento-base'!A621,"")</f>
        <v>1</v>
      </c>
      <c r="B621" s="160">
        <f>'Orçamento-base'!B621</f>
        <v>610</v>
      </c>
      <c r="C621" s="160" t="str">
        <f>IF('Orçamento-base'!C621&gt;0,'Orçamento-base'!C621,"")</f>
        <v>21.67</v>
      </c>
      <c r="D621" s="154" t="str">
        <f>IF('Orçamento-base'!G621&gt;0,'Orçamento-base'!G621,"")</f>
        <v>NIPLE DUPLO, EM FERRO, 1/2" X 1/4", CONEXÃO ROSQUEADA, INSTALADO EM REDE DE ALIMENTAÇÃO PARA HIDRANTE - FORNECIMENTO E INSTALAÇÃO. AF_10/2020</v>
      </c>
      <c r="E621" s="182">
        <f>IF('Orçamento-base'!H621&gt;0,'Orçamento-base'!H621,"")</f>
        <v>2</v>
      </c>
      <c r="F621" s="154" t="str">
        <f>IF('Orçamento-base'!I621&gt;0,'Orçamento-base'!I621,"")</f>
        <v>un</v>
      </c>
      <c r="G621" s="172"/>
      <c r="H621" s="154" t="str">
        <f t="shared" si="11"/>
        <v/>
      </c>
      <c r="I621" s="146"/>
      <c r="J621" s="146"/>
      <c r="K621" s="71"/>
    </row>
    <row r="622" spans="1:11" x14ac:dyDescent="0.25">
      <c r="A622" s="160">
        <f>IF('Orçamento-base'!A622&gt;0,'Orçamento-base'!A622,"")</f>
        <v>1</v>
      </c>
      <c r="B622" s="160">
        <f>'Orçamento-base'!B622</f>
        <v>611</v>
      </c>
      <c r="C622" s="160" t="str">
        <f>IF('Orçamento-base'!C622&gt;0,'Orçamento-base'!C622,"")</f>
        <v>21.68</v>
      </c>
      <c r="D622" s="154" t="str">
        <f>IF('Orçamento-base'!G622&gt;0,'Orçamento-base'!G622,"")</f>
        <v>NIPLE, EM FERRO, DN 40 (1 1/2"), CONEXÃO ROSQUEADA, INSTALADO EM REDE DE ALIMENTAÇÃO PARA HIDRANTE - FORNECIMENTO E INSTALAÇÃO. AF_10/2020</v>
      </c>
      <c r="E622" s="182">
        <f>IF('Orçamento-base'!H622&gt;0,'Orçamento-base'!H622,"")</f>
        <v>4</v>
      </c>
      <c r="F622" s="154" t="str">
        <f>IF('Orçamento-base'!I622&gt;0,'Orçamento-base'!I622,"")</f>
        <v>un</v>
      </c>
      <c r="G622" s="172"/>
      <c r="H622" s="154" t="str">
        <f t="shared" si="11"/>
        <v/>
      </c>
      <c r="I622" s="146"/>
      <c r="J622" s="146"/>
      <c r="K622" s="71"/>
    </row>
    <row r="623" spans="1:11" x14ac:dyDescent="0.25">
      <c r="A623" s="160">
        <f>IF('Orçamento-base'!A623&gt;0,'Orçamento-base'!A623,"")</f>
        <v>1</v>
      </c>
      <c r="B623" s="160">
        <f>'Orçamento-base'!B623</f>
        <v>612</v>
      </c>
      <c r="C623" s="160" t="str">
        <f>IF('Orçamento-base'!C623&gt;0,'Orçamento-base'!C623,"")</f>
        <v>21.69</v>
      </c>
      <c r="D623" s="154" t="str">
        <f>IF('Orçamento-base'!G623&gt;0,'Orçamento-base'!G623,"")</f>
        <v>NIPLE, EM FERRO, DN 50 (2"), CONEXÃO ROSQUEADA, INSTALADO EM REDE DE ALIMENTAÇÃO PARA HIDRANTE - FORNECIMENTO E INSTALAÇÃO. AF_10/2020</v>
      </c>
      <c r="E623" s="182">
        <f>IF('Orçamento-base'!H623&gt;0,'Orçamento-base'!H623,"")</f>
        <v>3</v>
      </c>
      <c r="F623" s="154" t="str">
        <f>IF('Orçamento-base'!I623&gt;0,'Orçamento-base'!I623,"")</f>
        <v>un</v>
      </c>
      <c r="G623" s="172"/>
      <c r="H623" s="154" t="str">
        <f t="shared" si="11"/>
        <v/>
      </c>
      <c r="I623" s="146"/>
      <c r="J623" s="146"/>
      <c r="K623" s="71"/>
    </row>
    <row r="624" spans="1:11" x14ac:dyDescent="0.25">
      <c r="A624" s="160">
        <f>IF('Orçamento-base'!A624&gt;0,'Orçamento-base'!A624,"")</f>
        <v>1</v>
      </c>
      <c r="B624" s="160">
        <f>'Orçamento-base'!B624</f>
        <v>613</v>
      </c>
      <c r="C624" s="160" t="str">
        <f>IF('Orçamento-base'!C624&gt;0,'Orçamento-base'!C624,"")</f>
        <v>21.70</v>
      </c>
      <c r="D624" s="154" t="str">
        <f>IF('Orçamento-base'!G624&gt;0,'Orçamento-base'!G624,"")</f>
        <v>NIPLE, EM FERRO, CONEXÃO ROSQUEADA, DN 15 (1/2"), CONEXÃO ROSQUEADA, INSTALADO EM REDE DE ALIMENTAÇÃO PARA HIDRANTE - FORNECIMENTO E INSTALAÇÃO. AF_10/2020</v>
      </c>
      <c r="E624" s="182">
        <f>IF('Orçamento-base'!H624&gt;0,'Orçamento-base'!H624,"")</f>
        <v>5</v>
      </c>
      <c r="F624" s="154" t="str">
        <f>IF('Orçamento-base'!I624&gt;0,'Orçamento-base'!I624,"")</f>
        <v>un</v>
      </c>
      <c r="G624" s="172"/>
      <c r="H624" s="154" t="str">
        <f t="shared" si="11"/>
        <v/>
      </c>
      <c r="I624" s="146"/>
      <c r="J624" s="146"/>
      <c r="K624" s="71"/>
    </row>
    <row r="625" spans="1:11" x14ac:dyDescent="0.25">
      <c r="A625" s="160">
        <f>IF('Orçamento-base'!A625&gt;0,'Orçamento-base'!A625,"")</f>
        <v>1</v>
      </c>
      <c r="B625" s="160">
        <f>'Orçamento-base'!B625</f>
        <v>614</v>
      </c>
      <c r="C625" s="160" t="str">
        <f>IF('Orçamento-base'!C625&gt;0,'Orçamento-base'!C625,"")</f>
        <v>21.71</v>
      </c>
      <c r="D625" s="154" t="str">
        <f>IF('Orçamento-base'!G625&gt;0,'Orçamento-base'!G625,"")</f>
        <v>TÊ COM REDUÇÃO AÇO CARBONO 1.1/2" X 1"</v>
      </c>
      <c r="E625" s="182">
        <f>IF('Orçamento-base'!H625&gt;0,'Orçamento-base'!H625,"")</f>
        <v>1</v>
      </c>
      <c r="F625" s="154" t="str">
        <f>IF('Orçamento-base'!I625&gt;0,'Orçamento-base'!I625,"")</f>
        <v>un</v>
      </c>
      <c r="G625" s="172"/>
      <c r="H625" s="154" t="str">
        <f t="shared" si="11"/>
        <v/>
      </c>
      <c r="I625" s="146"/>
      <c r="J625" s="146"/>
      <c r="K625" s="71"/>
    </row>
    <row r="626" spans="1:11" x14ac:dyDescent="0.25">
      <c r="A626" s="160">
        <f>IF('Orçamento-base'!A626&gt;0,'Orçamento-base'!A626,"")</f>
        <v>1</v>
      </c>
      <c r="B626" s="160">
        <f>'Orçamento-base'!B626</f>
        <v>615</v>
      </c>
      <c r="C626" s="160" t="str">
        <f>IF('Orçamento-base'!C626&gt;0,'Orçamento-base'!C626,"")</f>
        <v>21.72</v>
      </c>
      <c r="D626" s="154" t="str">
        <f>IF('Orçamento-base'!G626&gt;0,'Orçamento-base'!G626,"")</f>
        <v>TÊ COM REDUÇÃO AÇO CARBONO 1" X 1/2"</v>
      </c>
      <c r="E626" s="182">
        <f>IF('Orçamento-base'!H626&gt;0,'Orçamento-base'!H626,"")</f>
        <v>3</v>
      </c>
      <c r="F626" s="154" t="str">
        <f>IF('Orçamento-base'!I626&gt;0,'Orçamento-base'!I626,"")</f>
        <v>un</v>
      </c>
      <c r="G626" s="172"/>
      <c r="H626" s="154" t="str">
        <f t="shared" si="11"/>
        <v/>
      </c>
      <c r="I626" s="146"/>
      <c r="J626" s="146"/>
      <c r="K626" s="71"/>
    </row>
    <row r="627" spans="1:11" x14ac:dyDescent="0.25">
      <c r="A627" s="160">
        <f>IF('Orçamento-base'!A627&gt;0,'Orçamento-base'!A627,"")</f>
        <v>1</v>
      </c>
      <c r="B627" s="160">
        <f>'Orçamento-base'!B627</f>
        <v>616</v>
      </c>
      <c r="C627" s="160" t="str">
        <f>IF('Orçamento-base'!C627&gt;0,'Orçamento-base'!C627,"")</f>
        <v>21.73</v>
      </c>
      <c r="D627" s="154" t="str">
        <f>IF('Orçamento-base'!G627&gt;0,'Orçamento-base'!G627,"")</f>
        <v>UNIÃO, EM FERRO, CONEXÃO ROSQUEADA, DN 15 (1/2"), CONEXÃO ROSQUEADA, INSTALADO EM REDE DE ALIMENTAÇÃO PARA HIDRANTE - FORNECIMENTO E INSTALAÇÃO. AF_10/2020</v>
      </c>
      <c r="E627" s="182">
        <f>IF('Orçamento-base'!H627&gt;0,'Orçamento-base'!H627,"")</f>
        <v>1</v>
      </c>
      <c r="F627" s="154" t="str">
        <f>IF('Orçamento-base'!I627&gt;0,'Orçamento-base'!I627,"")</f>
        <v>un</v>
      </c>
      <c r="G627" s="172"/>
      <c r="H627" s="154" t="str">
        <f t="shared" si="11"/>
        <v/>
      </c>
      <c r="I627" s="146"/>
      <c r="J627" s="146"/>
      <c r="K627" s="71"/>
    </row>
    <row r="628" spans="1:11" x14ac:dyDescent="0.25">
      <c r="A628" s="160">
        <f>IF('Orçamento-base'!A628&gt;0,'Orçamento-base'!A628,"")</f>
        <v>1</v>
      </c>
      <c r="B628" s="160">
        <f>'Orçamento-base'!B628</f>
        <v>617</v>
      </c>
      <c r="C628" s="160" t="str">
        <f>IF('Orçamento-base'!C628&gt;0,'Orçamento-base'!C628,"")</f>
        <v>21.74</v>
      </c>
      <c r="D628" s="154" t="str">
        <f>IF('Orçamento-base'!G628&gt;0,'Orçamento-base'!G628,"")</f>
        <v>UNIÃO, EM FERRO , DN 25 (1"), CONEXÃO ROSQUEADA, INSTALADO EM REDE DE ALIMENTAÇÃO PARA HIDRANTE - FORNECIMENTO E INSTALAÇÃO. AF_10/2020</v>
      </c>
      <c r="E628" s="182">
        <f>IF('Orçamento-base'!H628&gt;0,'Orçamento-base'!H628,"")</f>
        <v>5</v>
      </c>
      <c r="F628" s="154" t="str">
        <f>IF('Orçamento-base'!I628&gt;0,'Orçamento-base'!I628,"")</f>
        <v>un</v>
      </c>
      <c r="G628" s="172"/>
      <c r="H628" s="154" t="str">
        <f t="shared" si="11"/>
        <v/>
      </c>
      <c r="I628" s="146"/>
      <c r="J628" s="146"/>
      <c r="K628" s="71"/>
    </row>
    <row r="629" spans="1:11" x14ac:dyDescent="0.25">
      <c r="A629" s="160">
        <f>IF('Orçamento-base'!A629&gt;0,'Orçamento-base'!A629,"")</f>
        <v>1</v>
      </c>
      <c r="B629" s="160">
        <f>'Orçamento-base'!B629</f>
        <v>618</v>
      </c>
      <c r="C629" s="160" t="str">
        <f>IF('Orçamento-base'!C629&gt;0,'Orçamento-base'!C629,"")</f>
        <v>21.75</v>
      </c>
      <c r="D629" s="154" t="str">
        <f>IF('Orçamento-base'!G629&gt;0,'Orçamento-base'!G629,"")</f>
        <v>UNIÃO, EM FERRO DUPLA , DN 40 (1 1/2"), CONEXÃO ROSQUEADA, INSTALADO EM REDE DE ALIMENTAÇÃO PARA HIDRANTE - FORNECIMENTO E INSTALAÇÃO. AF_10/2020</v>
      </c>
      <c r="E629" s="182">
        <f>IF('Orçamento-base'!H629&gt;0,'Orçamento-base'!H629,"")</f>
        <v>2</v>
      </c>
      <c r="F629" s="154" t="str">
        <f>IF('Orçamento-base'!I629&gt;0,'Orçamento-base'!I629,"")</f>
        <v>un</v>
      </c>
      <c r="G629" s="172"/>
      <c r="H629" s="154" t="str">
        <f t="shared" si="11"/>
        <v/>
      </c>
      <c r="I629" s="146"/>
      <c r="J629" s="146"/>
      <c r="K629" s="71"/>
    </row>
    <row r="630" spans="1:11" x14ac:dyDescent="0.25">
      <c r="A630" s="160">
        <f>IF('Orçamento-base'!A630&gt;0,'Orçamento-base'!A630,"")</f>
        <v>1</v>
      </c>
      <c r="B630" s="160">
        <f>'Orçamento-base'!B630</f>
        <v>619</v>
      </c>
      <c r="C630" s="160" t="str">
        <f>IF('Orçamento-base'!C630&gt;0,'Orçamento-base'!C630,"")</f>
        <v>21.76</v>
      </c>
      <c r="D630" s="154" t="str">
        <f>IF('Orçamento-base'!G630&gt;0,'Orçamento-base'!G630,"")</f>
        <v>UNIÃO, EM FERRO DUPLA, DN 50 (2"), CONEXÃO ROSQUEADA, INSTALADO EM REDE DE ALIMENTAÇÃO PARA HIDRANTE - FORNECIMENTO E INSTALAÇÃO. AF_10/2020</v>
      </c>
      <c r="E630" s="182">
        <f>IF('Orçamento-base'!H630&gt;0,'Orçamento-base'!H630,"")</f>
        <v>2</v>
      </c>
      <c r="F630" s="154" t="str">
        <f>IF('Orçamento-base'!I630&gt;0,'Orçamento-base'!I630,"")</f>
        <v>un</v>
      </c>
      <c r="G630" s="172"/>
      <c r="H630" s="154" t="str">
        <f t="shared" si="11"/>
        <v/>
      </c>
      <c r="I630" s="146"/>
      <c r="J630" s="146"/>
      <c r="K630" s="71"/>
    </row>
    <row r="631" spans="1:11" x14ac:dyDescent="0.25">
      <c r="A631" s="160">
        <f>IF('Orçamento-base'!A631&gt;0,'Orçamento-base'!A631,"")</f>
        <v>1</v>
      </c>
      <c r="B631" s="160">
        <f>'Orçamento-base'!B631</f>
        <v>620</v>
      </c>
      <c r="C631" s="160" t="str">
        <f>IF('Orçamento-base'!C631&gt;0,'Orçamento-base'!C631,"")</f>
        <v>21.77</v>
      </c>
      <c r="D631" s="154" t="str">
        <f>IF('Orçamento-base'!G631&gt;0,'Orçamento-base'!G631,"")</f>
        <v>FLANGE SOBREPOSTO ACO CARBONO FORJADO 2 1/2´"</v>
      </c>
      <c r="E631" s="182">
        <f>IF('Orçamento-base'!H631&gt;0,'Orçamento-base'!H631,"")</f>
        <v>4</v>
      </c>
      <c r="F631" s="154" t="str">
        <f>IF('Orçamento-base'!I631&gt;0,'Orçamento-base'!I631,"")</f>
        <v>un</v>
      </c>
      <c r="G631" s="172"/>
      <c r="H631" s="154" t="str">
        <f t="shared" si="11"/>
        <v/>
      </c>
      <c r="I631" s="146"/>
      <c r="J631" s="146"/>
      <c r="K631" s="71"/>
    </row>
    <row r="632" spans="1:11" x14ac:dyDescent="0.25">
      <c r="A632" s="160">
        <f>IF('Orçamento-base'!A632&gt;0,'Orçamento-base'!A632,"")</f>
        <v>1</v>
      </c>
      <c r="B632" s="160">
        <f>'Orçamento-base'!B632</f>
        <v>621</v>
      </c>
      <c r="C632" s="160" t="str">
        <f>IF('Orçamento-base'!C632&gt;0,'Orçamento-base'!C632,"")</f>
        <v>21.78</v>
      </c>
      <c r="D632" s="154" t="str">
        <f>IF('Orçamento-base'!G632&gt;0,'Orçamento-base'!G632,"")</f>
        <v>FLANGE SOBREPOSTO ACO CARBONO FORJADO 1 1/4´"</v>
      </c>
      <c r="E632" s="182">
        <f>IF('Orçamento-base'!H632&gt;0,'Orçamento-base'!H632,"")</f>
        <v>1</v>
      </c>
      <c r="F632" s="154" t="str">
        <f>IF('Orçamento-base'!I632&gt;0,'Orçamento-base'!I632,"")</f>
        <v>un</v>
      </c>
      <c r="G632" s="172"/>
      <c r="H632" s="154" t="str">
        <f t="shared" si="11"/>
        <v/>
      </c>
      <c r="I632" s="146"/>
      <c r="J632" s="146"/>
      <c r="K632" s="71"/>
    </row>
    <row r="633" spans="1:11" x14ac:dyDescent="0.25">
      <c r="A633" s="160">
        <f>IF('Orçamento-base'!A633&gt;0,'Orçamento-base'!A633,"")</f>
        <v>1</v>
      </c>
      <c r="B633" s="160">
        <f>'Orçamento-base'!B633</f>
        <v>622</v>
      </c>
      <c r="C633" s="160" t="str">
        <f>IF('Orçamento-base'!C633&gt;0,'Orçamento-base'!C633,"")</f>
        <v>21.79</v>
      </c>
      <c r="D633" s="154" t="str">
        <f>IF('Orçamento-base'!G633&gt;0,'Orçamento-base'!G633,"")</f>
        <v>TUBO DE AÇO-CARBONO GALVANIZADO, CLASSE MÉDIA (DIN2440)  - 1"</v>
      </c>
      <c r="E633" s="182">
        <f>IF('Orçamento-base'!H633&gt;0,'Orçamento-base'!H633,"")</f>
        <v>4</v>
      </c>
      <c r="F633" s="154" t="str">
        <f>IF('Orçamento-base'!I633&gt;0,'Orçamento-base'!I633,"")</f>
        <v>m</v>
      </c>
      <c r="G633" s="172"/>
      <c r="H633" s="154" t="str">
        <f t="shared" si="11"/>
        <v/>
      </c>
      <c r="I633" s="146"/>
      <c r="J633" s="146"/>
      <c r="K633" s="71"/>
    </row>
    <row r="634" spans="1:11" x14ac:dyDescent="0.25">
      <c r="A634" s="160">
        <f>IF('Orçamento-base'!A634&gt;0,'Orçamento-base'!A634,"")</f>
        <v>1</v>
      </c>
      <c r="B634" s="160">
        <f>'Orçamento-base'!B634</f>
        <v>623</v>
      </c>
      <c r="C634" s="160" t="str">
        <f>IF('Orçamento-base'!C634&gt;0,'Orçamento-base'!C634,"")</f>
        <v>21.80</v>
      </c>
      <c r="D634" s="154" t="str">
        <f>IF('Orçamento-base'!G634&gt;0,'Orçamento-base'!G634,"")</f>
        <v>TUBO DE AÇO-CARBONO GALVANIZADO, CLASSE MÉDIA (DIN2440)  - 1 1/4"</v>
      </c>
      <c r="E634" s="182">
        <f>IF('Orçamento-base'!H634&gt;0,'Orçamento-base'!H634,"")</f>
        <v>1.5</v>
      </c>
      <c r="F634" s="154" t="str">
        <f>IF('Orçamento-base'!I634&gt;0,'Orçamento-base'!I634,"")</f>
        <v>m</v>
      </c>
      <c r="G634" s="172"/>
      <c r="H634" s="154" t="str">
        <f t="shared" si="11"/>
        <v/>
      </c>
      <c r="I634" s="146"/>
      <c r="J634" s="146"/>
      <c r="K634" s="71"/>
    </row>
    <row r="635" spans="1:11" x14ac:dyDescent="0.25">
      <c r="A635" s="160">
        <f>IF('Orçamento-base'!A635&gt;0,'Orçamento-base'!A635,"")</f>
        <v>1</v>
      </c>
      <c r="B635" s="160">
        <f>'Orçamento-base'!B635</f>
        <v>624</v>
      </c>
      <c r="C635" s="160" t="str">
        <f>IF('Orçamento-base'!C635&gt;0,'Orçamento-base'!C635,"")</f>
        <v>21.81</v>
      </c>
      <c r="D635" s="154" t="str">
        <f>IF('Orçamento-base'!G635&gt;0,'Orçamento-base'!G635,"")</f>
        <v>TUBO DE AÇO-CARBONO GALVANIZADO, CLASSE MÉDIA (DIN2440)  - 2"</v>
      </c>
      <c r="E635" s="182">
        <f>IF('Orçamento-base'!H635&gt;0,'Orçamento-base'!H635,"")</f>
        <v>0.5</v>
      </c>
      <c r="F635" s="154" t="str">
        <f>IF('Orçamento-base'!I635&gt;0,'Orçamento-base'!I635,"")</f>
        <v>m</v>
      </c>
      <c r="G635" s="172"/>
      <c r="H635" s="154" t="str">
        <f t="shared" si="11"/>
        <v/>
      </c>
      <c r="I635" s="146"/>
      <c r="J635" s="146"/>
      <c r="K635" s="71"/>
    </row>
    <row r="636" spans="1:11" x14ac:dyDescent="0.25">
      <c r="A636" s="160">
        <f>IF('Orçamento-base'!A636&gt;0,'Orçamento-base'!A636,"")</f>
        <v>1</v>
      </c>
      <c r="B636" s="160">
        <f>'Orçamento-base'!B636</f>
        <v>625</v>
      </c>
      <c r="C636" s="160" t="str">
        <f>IF('Orçamento-base'!C636&gt;0,'Orçamento-base'!C636,"")</f>
        <v>21.82</v>
      </c>
      <c r="D636" s="154" t="str">
        <f>IF('Orçamento-base'!G636&gt;0,'Orçamento-base'!G636,"")</f>
        <v>TUBO DE AÇO-CARBONO GALVANIZADO, CLASSE MÉDIA (DIN2440)  - 2.1/2"</v>
      </c>
      <c r="E636" s="182">
        <f>IF('Orçamento-base'!H636&gt;0,'Orçamento-base'!H636,"")</f>
        <v>123.60000000000001</v>
      </c>
      <c r="F636" s="154" t="str">
        <f>IF('Orçamento-base'!I636&gt;0,'Orçamento-base'!I636,"")</f>
        <v>m</v>
      </c>
      <c r="G636" s="172"/>
      <c r="H636" s="154" t="str">
        <f t="shared" si="11"/>
        <v/>
      </c>
      <c r="I636" s="146"/>
      <c r="J636" s="146"/>
      <c r="K636" s="71"/>
    </row>
    <row r="637" spans="1:11" x14ac:dyDescent="0.25">
      <c r="A637" s="160">
        <f>IF('Orçamento-base'!A637&gt;0,'Orçamento-base'!A637,"")</f>
        <v>1</v>
      </c>
      <c r="B637" s="160">
        <f>'Orçamento-base'!B637</f>
        <v>626</v>
      </c>
      <c r="C637" s="160" t="str">
        <f>IF('Orçamento-base'!C637&gt;0,'Orçamento-base'!C637,"")</f>
        <v>21.83</v>
      </c>
      <c r="D637" s="154" t="str">
        <f>IF('Orçamento-base'!G637&gt;0,'Orçamento-base'!G637,"")</f>
        <v>TUBO DE AÇO-CARBONO GALVANIZADO, CLASSE MÉDIA (DIN2440) - 3"</v>
      </c>
      <c r="E637" s="182">
        <f>IF('Orçamento-base'!H637&gt;0,'Orçamento-base'!H637,"")</f>
        <v>7.5</v>
      </c>
      <c r="F637" s="154" t="str">
        <f>IF('Orçamento-base'!I637&gt;0,'Orçamento-base'!I637,"")</f>
        <v>m</v>
      </c>
      <c r="G637" s="172"/>
      <c r="H637" s="154" t="str">
        <f t="shared" si="11"/>
        <v/>
      </c>
      <c r="I637" s="146"/>
      <c r="J637" s="146"/>
      <c r="K637" s="71"/>
    </row>
    <row r="638" spans="1:11" x14ac:dyDescent="0.25">
      <c r="A638" s="160">
        <f>IF('Orçamento-base'!A638&gt;0,'Orçamento-base'!A638,"")</f>
        <v>1</v>
      </c>
      <c r="B638" s="160">
        <f>'Orçamento-base'!B638</f>
        <v>627</v>
      </c>
      <c r="C638" s="160" t="str">
        <f>IF('Orçamento-base'!C638&gt;0,'Orçamento-base'!C638,"")</f>
        <v>21.84</v>
      </c>
      <c r="D638" s="154" t="str">
        <f>IF('Orçamento-base'!G638&gt;0,'Orçamento-base'!G638,"")</f>
        <v>CILINDRO DE PRESSÃO DIÂMETRO 150mm, COMPRIMENTO DE 1,20m COM GARRAS PARA FIXAÇÃO NA PAREDE</v>
      </c>
      <c r="E638" s="182">
        <f>IF('Orçamento-base'!H638&gt;0,'Orçamento-base'!H638,"")</f>
        <v>1</v>
      </c>
      <c r="F638" s="154" t="str">
        <f>IF('Orçamento-base'!I638&gt;0,'Orçamento-base'!I638,"")</f>
        <v>un</v>
      </c>
      <c r="G638" s="172"/>
      <c r="H638" s="154" t="str">
        <f t="shared" si="11"/>
        <v/>
      </c>
      <c r="I638" s="146"/>
      <c r="J638" s="146"/>
      <c r="K638" s="71"/>
    </row>
    <row r="639" spans="1:11" x14ac:dyDescent="0.25">
      <c r="A639" s="160">
        <f>IF('Orçamento-base'!A639&gt;0,'Orçamento-base'!A639,"")</f>
        <v>1</v>
      </c>
      <c r="B639" s="160">
        <f>'Orçamento-base'!B639</f>
        <v>628</v>
      </c>
      <c r="C639" s="160" t="str">
        <f>IF('Orçamento-base'!C639&gt;0,'Orçamento-base'!C639,"")</f>
        <v>21.85</v>
      </c>
      <c r="D639" s="154" t="str">
        <f>IF('Orçamento-base'!G639&gt;0,'Orçamento-base'!G639,"")</f>
        <v>MANÔMETRO EM AÇO INOX, MOSTRADOR DUPLO 100MM, SAÍDA TRASEIRA DE 1/2" BSP</v>
      </c>
      <c r="E639" s="182">
        <f>IF('Orçamento-base'!H639&gt;0,'Orçamento-base'!H639,"")</f>
        <v>2</v>
      </c>
      <c r="F639" s="154" t="str">
        <f>IF('Orçamento-base'!I639&gt;0,'Orçamento-base'!I639,"")</f>
        <v>un</v>
      </c>
      <c r="G639" s="172"/>
      <c r="H639" s="154" t="str">
        <f t="shared" si="11"/>
        <v/>
      </c>
      <c r="I639" s="146"/>
      <c r="J639" s="146"/>
      <c r="K639" s="71"/>
    </row>
    <row r="640" spans="1:11" x14ac:dyDescent="0.25">
      <c r="A640" s="160">
        <f>IF('Orçamento-base'!A640&gt;0,'Orçamento-base'!A640,"")</f>
        <v>1</v>
      </c>
      <c r="B640" s="160">
        <f>'Orçamento-base'!B640</f>
        <v>629</v>
      </c>
      <c r="C640" s="160" t="str">
        <f>IF('Orçamento-base'!C640&gt;0,'Orçamento-base'!C640,"")</f>
        <v>21.86</v>
      </c>
      <c r="D640" s="154" t="str">
        <f>IF('Orçamento-base'!G640&gt;0,'Orçamento-base'!G640,"")</f>
        <v>PRESSOSTATO SIMPLES ∅1/4"</v>
      </c>
      <c r="E640" s="182">
        <f>IF('Orçamento-base'!H640&gt;0,'Orçamento-base'!H640,"")</f>
        <v>1</v>
      </c>
      <c r="F640" s="154" t="str">
        <f>IF('Orçamento-base'!I640&gt;0,'Orçamento-base'!I640,"")</f>
        <v>un</v>
      </c>
      <c r="G640" s="172"/>
      <c r="H640" s="154" t="str">
        <f t="shared" si="11"/>
        <v/>
      </c>
      <c r="I640" s="146"/>
      <c r="J640" s="146"/>
      <c r="K640" s="71"/>
    </row>
    <row r="641" spans="1:11" x14ac:dyDescent="0.25">
      <c r="A641" s="160">
        <f>IF('Orçamento-base'!A641&gt;0,'Orçamento-base'!A641,"")</f>
        <v>1</v>
      </c>
      <c r="B641" s="160">
        <f>'Orçamento-base'!B641</f>
        <v>630</v>
      </c>
      <c r="C641" s="160" t="str">
        <f>IF('Orçamento-base'!C641&gt;0,'Orçamento-base'!C641,"")</f>
        <v>21.87</v>
      </c>
      <c r="D641" s="154" t="str">
        <f>IF('Orçamento-base'!G641&gt;0,'Orçamento-base'!G641,"")</f>
        <v>PRESSOSTATO DUPLO ∅1/4"</v>
      </c>
      <c r="E641" s="182">
        <f>IF('Orçamento-base'!H641&gt;0,'Orçamento-base'!H641,"")</f>
        <v>1</v>
      </c>
      <c r="F641" s="154" t="str">
        <f>IF('Orçamento-base'!I641&gt;0,'Orçamento-base'!I641,"")</f>
        <v>un</v>
      </c>
      <c r="G641" s="172"/>
      <c r="H641" s="154" t="str">
        <f t="shared" si="11"/>
        <v/>
      </c>
      <c r="I641" s="146"/>
      <c r="J641" s="146"/>
      <c r="K641" s="71"/>
    </row>
    <row r="642" spans="1:11" x14ac:dyDescent="0.25">
      <c r="A642" s="160">
        <f>IF('Orçamento-base'!A642&gt;0,'Orçamento-base'!A642,"")</f>
        <v>1</v>
      </c>
      <c r="B642" s="160">
        <f>'Orçamento-base'!B642</f>
        <v>631</v>
      </c>
      <c r="C642" s="160" t="str">
        <f>IF('Orçamento-base'!C642&gt;0,'Orçamento-base'!C642,"")</f>
        <v>21.88</v>
      </c>
      <c r="D642" s="154" t="str">
        <f>IF('Orçamento-base'!G642&gt;0,'Orçamento-base'!G642,"")</f>
        <v>ADAPTADOR CURTO COM BOLSA E ROSCA PARA REGISTRO, PVC, SOLDÁVEL, DN 75 mm X 2 1/2", INSTALADO EM RESERVAÇÃO PREDIAL DE ÁGUA - FORNECIMENTO E INSTALAÇÃO. AF_04/2024</v>
      </c>
      <c r="E642" s="182">
        <f>IF('Orçamento-base'!H642&gt;0,'Orçamento-base'!H642,"")</f>
        <v>2</v>
      </c>
      <c r="F642" s="154" t="str">
        <f>IF('Orçamento-base'!I642&gt;0,'Orçamento-base'!I642,"")</f>
        <v>un</v>
      </c>
      <c r="G642" s="172"/>
      <c r="H642" s="154" t="str">
        <f t="shared" si="11"/>
        <v/>
      </c>
      <c r="I642" s="146"/>
      <c r="J642" s="146"/>
      <c r="K642" s="71"/>
    </row>
    <row r="643" spans="1:11" x14ac:dyDescent="0.25">
      <c r="A643" s="160">
        <f>IF('Orçamento-base'!A643&gt;0,'Orçamento-base'!A643,"")</f>
        <v>1</v>
      </c>
      <c r="B643" s="160">
        <f>'Orçamento-base'!B643</f>
        <v>632</v>
      </c>
      <c r="C643" s="160" t="str">
        <f>IF('Orçamento-base'!C643&gt;0,'Orçamento-base'!C643,"")</f>
        <v>22.1</v>
      </c>
      <c r="D643" s="154" t="str">
        <f>IF('Orçamento-base'!G643&gt;0,'Orçamento-base'!G643,"")</f>
        <v>UNIDADE CONDENSADORA VRF 28HP</v>
      </c>
      <c r="E643" s="182">
        <f>IF('Orçamento-base'!H643&gt;0,'Orçamento-base'!H643,"")</f>
        <v>1</v>
      </c>
      <c r="F643" s="154" t="str">
        <f>IF('Orçamento-base'!I643&gt;0,'Orçamento-base'!I643,"")</f>
        <v>un</v>
      </c>
      <c r="G643" s="172"/>
      <c r="H643" s="154" t="str">
        <f t="shared" si="11"/>
        <v/>
      </c>
      <c r="I643" s="146"/>
      <c r="J643" s="146"/>
      <c r="K643" s="71"/>
    </row>
    <row r="644" spans="1:11" x14ac:dyDescent="0.25">
      <c r="A644" s="160">
        <f>IF('Orçamento-base'!A644&gt;0,'Orçamento-base'!A644,"")</f>
        <v>1</v>
      </c>
      <c r="B644" s="160">
        <f>'Orçamento-base'!B644</f>
        <v>633</v>
      </c>
      <c r="C644" s="160" t="str">
        <f>IF('Orçamento-base'!C644&gt;0,'Orçamento-base'!C644,"")</f>
        <v>22.2</v>
      </c>
      <c r="D644" s="154" t="str">
        <f>IF('Orçamento-base'!G644&gt;0,'Orçamento-base'!G644,"")</f>
        <v>UNIDADE CONDENSADORA VRF 22HP</v>
      </c>
      <c r="E644" s="182">
        <f>IF('Orçamento-base'!H644&gt;0,'Orçamento-base'!H644,"")</f>
        <v>2</v>
      </c>
      <c r="F644" s="154" t="str">
        <f>IF('Orçamento-base'!I644&gt;0,'Orçamento-base'!I644,"")</f>
        <v>un</v>
      </c>
      <c r="G644" s="172"/>
      <c r="H644" s="154" t="str">
        <f t="shared" si="11"/>
        <v/>
      </c>
      <c r="I644" s="146"/>
      <c r="J644" s="146"/>
      <c r="K644" s="71"/>
    </row>
    <row r="645" spans="1:11" x14ac:dyDescent="0.25">
      <c r="A645" s="160">
        <f>IF('Orçamento-base'!A645&gt;0,'Orçamento-base'!A645,"")</f>
        <v>1</v>
      </c>
      <c r="B645" s="160">
        <f>'Orçamento-base'!B645</f>
        <v>634</v>
      </c>
      <c r="C645" s="160" t="str">
        <f>IF('Orçamento-base'!C645&gt;0,'Orçamento-base'!C645,"")</f>
        <v>22.3</v>
      </c>
      <c r="D645" s="154" t="str">
        <f>IF('Orçamento-base'!G645&gt;0,'Orçamento-base'!G645,"")</f>
        <v>UNIDADE CONDENSADORA VRF 14HP</v>
      </c>
      <c r="E645" s="182">
        <f>IF('Orçamento-base'!H645&gt;0,'Orçamento-base'!H645,"")</f>
        <v>1</v>
      </c>
      <c r="F645" s="154" t="str">
        <f>IF('Orçamento-base'!I645&gt;0,'Orçamento-base'!I645,"")</f>
        <v>un</v>
      </c>
      <c r="G645" s="172"/>
      <c r="H645" s="154" t="str">
        <f t="shared" si="11"/>
        <v/>
      </c>
      <c r="I645" s="146"/>
      <c r="J645" s="146"/>
      <c r="K645" s="71"/>
    </row>
    <row r="646" spans="1:11" x14ac:dyDescent="0.25">
      <c r="A646" s="160">
        <f>IF('Orçamento-base'!A646&gt;0,'Orçamento-base'!A646,"")</f>
        <v>1</v>
      </c>
      <c r="B646" s="160">
        <f>'Orçamento-base'!B646</f>
        <v>635</v>
      </c>
      <c r="C646" s="160" t="str">
        <f>IF('Orçamento-base'!C646&gt;0,'Orçamento-base'!C646,"")</f>
        <v>22.9</v>
      </c>
      <c r="D646" s="154" t="str">
        <f>IF('Orçamento-base'!G646&gt;0,'Orçamento-base'!G646,"")</f>
        <v>UNIDADE EVAPORADORA VRF TIPO DUTADO 100% AR EXTERIOR, CAPACIDADE 28KW COM FILTROS G4+F8</v>
      </c>
      <c r="E646" s="182">
        <f>IF('Orçamento-base'!H646&gt;0,'Orçamento-base'!H646,"")</f>
        <v>1</v>
      </c>
      <c r="F646" s="154" t="str">
        <f>IF('Orçamento-base'!I646&gt;0,'Orçamento-base'!I646,"")</f>
        <v>un</v>
      </c>
      <c r="G646" s="172"/>
      <c r="H646" s="154" t="str">
        <f t="shared" si="11"/>
        <v/>
      </c>
      <c r="I646" s="146"/>
      <c r="J646" s="146"/>
      <c r="K646" s="71"/>
    </row>
    <row r="647" spans="1:11" x14ac:dyDescent="0.25">
      <c r="A647" s="160">
        <f>IF('Orçamento-base'!A647&gt;0,'Orçamento-base'!A647,"")</f>
        <v>1</v>
      </c>
      <c r="B647" s="160">
        <f>'Orçamento-base'!B647</f>
        <v>636</v>
      </c>
      <c r="C647" s="160" t="str">
        <f>IF('Orçamento-base'!C647&gt;0,'Orçamento-base'!C647,"")</f>
        <v>22.10</v>
      </c>
      <c r="D647" s="154" t="str">
        <f>IF('Orçamento-base'!G647&gt;0,'Orçamento-base'!G647,"")</f>
        <v>UNIDADE EVAPORADORA VRF TIPO DUTADO 100% AR EXTERIOR, CAPACIDADE 22,4KW COM FILTROS G4+F8</v>
      </c>
      <c r="E647" s="182">
        <f>IF('Orçamento-base'!H647&gt;0,'Orçamento-base'!H647,"")</f>
        <v>1</v>
      </c>
      <c r="F647" s="154" t="str">
        <f>IF('Orçamento-base'!I647&gt;0,'Orçamento-base'!I647,"")</f>
        <v>un</v>
      </c>
      <c r="G647" s="172"/>
      <c r="H647" s="154" t="str">
        <f t="shared" si="11"/>
        <v/>
      </c>
      <c r="I647" s="146"/>
      <c r="J647" s="146"/>
      <c r="K647" s="71"/>
    </row>
    <row r="648" spans="1:11" x14ac:dyDescent="0.25">
      <c r="A648" s="160">
        <f>IF('Orçamento-base'!A648&gt;0,'Orçamento-base'!A648,"")</f>
        <v>1</v>
      </c>
      <c r="B648" s="160">
        <f>'Orçamento-base'!B648</f>
        <v>637</v>
      </c>
      <c r="C648" s="160" t="str">
        <f>IF('Orçamento-base'!C648&gt;0,'Orçamento-base'!C648,"")</f>
        <v>22.11</v>
      </c>
      <c r="D648" s="154" t="str">
        <f>IF('Orçamento-base'!G648&gt;0,'Orçamento-base'!G648,"")</f>
        <v>UNIDADE EVAPORADORA VRF TIPO DUTADO 100% AR EXTERIOR, CAPACIDADE 16KW COM FILTROS G4+F8</v>
      </c>
      <c r="E648" s="182">
        <f>IF('Orçamento-base'!H648&gt;0,'Orçamento-base'!H648,"")</f>
        <v>1</v>
      </c>
      <c r="F648" s="154" t="str">
        <f>IF('Orçamento-base'!I648&gt;0,'Orçamento-base'!I648,"")</f>
        <v>un</v>
      </c>
      <c r="G648" s="172"/>
      <c r="H648" s="154" t="str">
        <f t="shared" si="11"/>
        <v/>
      </c>
      <c r="I648" s="146"/>
      <c r="J648" s="146"/>
      <c r="K648" s="71"/>
    </row>
    <row r="649" spans="1:11" x14ac:dyDescent="0.25">
      <c r="A649" s="160">
        <f>IF('Orçamento-base'!A649&gt;0,'Orçamento-base'!A649,"")</f>
        <v>1</v>
      </c>
      <c r="B649" s="160">
        <f>'Orçamento-base'!B649</f>
        <v>638</v>
      </c>
      <c r="C649" s="160" t="str">
        <f>IF('Orçamento-base'!C649&gt;0,'Orçamento-base'!C649,"")</f>
        <v>22.12</v>
      </c>
      <c r="D649" s="154" t="str">
        <f>IF('Orçamento-base'!G649&gt;0,'Orçamento-base'!G649,"")</f>
        <v>UNIDADE EVAPORADORA VRF TIPO DUTADO 100% AR EXTERIOR, CAPACIDADE 9KW COM FILTROS G4+F8</v>
      </c>
      <c r="E649" s="182">
        <f>IF('Orçamento-base'!H649&gt;0,'Orçamento-base'!H649,"")</f>
        <v>2</v>
      </c>
      <c r="F649" s="154" t="str">
        <f>IF('Orçamento-base'!I649&gt;0,'Orçamento-base'!I649,"")</f>
        <v>un</v>
      </c>
      <c r="G649" s="172"/>
      <c r="H649" s="154" t="str">
        <f t="shared" si="11"/>
        <v/>
      </c>
      <c r="I649" s="146"/>
      <c r="J649" s="146"/>
      <c r="K649" s="71"/>
    </row>
    <row r="650" spans="1:11" x14ac:dyDescent="0.25">
      <c r="A650" s="160">
        <f>IF('Orçamento-base'!A650&gt;0,'Orçamento-base'!A650,"")</f>
        <v>1</v>
      </c>
      <c r="B650" s="160">
        <f>'Orçamento-base'!B650</f>
        <v>639</v>
      </c>
      <c r="C650" s="160" t="str">
        <f>IF('Orçamento-base'!C650&gt;0,'Orçamento-base'!C650,"")</f>
        <v>22.13</v>
      </c>
      <c r="D650" s="154" t="str">
        <f>IF('Orçamento-base'!G650&gt;0,'Orçamento-base'!G650,"")</f>
        <v>UNIDADE EVAPORADORA VRF TIPO DUTADO, CAPACIDADE 16KW COM FILTROS G4+F8</v>
      </c>
      <c r="E650" s="182">
        <f>IF('Orçamento-base'!H650&gt;0,'Orçamento-base'!H650,"")</f>
        <v>1</v>
      </c>
      <c r="F650" s="154" t="str">
        <f>IF('Orçamento-base'!I650&gt;0,'Orçamento-base'!I650,"")</f>
        <v>un</v>
      </c>
      <c r="G650" s="172"/>
      <c r="H650" s="154" t="str">
        <f t="shared" si="11"/>
        <v/>
      </c>
      <c r="I650" s="146"/>
      <c r="J650" s="146"/>
      <c r="K650" s="71"/>
    </row>
    <row r="651" spans="1:11" x14ac:dyDescent="0.25">
      <c r="A651" s="160">
        <f>IF('Orçamento-base'!A651&gt;0,'Orçamento-base'!A651,"")</f>
        <v>1</v>
      </c>
      <c r="B651" s="160">
        <f>'Orçamento-base'!B651</f>
        <v>640</v>
      </c>
      <c r="C651" s="160" t="str">
        <f>IF('Orçamento-base'!C651&gt;0,'Orçamento-base'!C651,"")</f>
        <v>22.14</v>
      </c>
      <c r="D651" s="154" t="str">
        <f>IF('Orçamento-base'!G651&gt;0,'Orçamento-base'!G651,"")</f>
        <v>UNIDADE EVAPORADORA VRF TIPO DUTADO, CAPACIDADE 14KW COM FILTROS G4+F8</v>
      </c>
      <c r="E651" s="182">
        <f>IF('Orçamento-base'!H651&gt;0,'Orçamento-base'!H651,"")</f>
        <v>1</v>
      </c>
      <c r="F651" s="154" t="str">
        <f>IF('Orçamento-base'!I651&gt;0,'Orçamento-base'!I651,"")</f>
        <v>un</v>
      </c>
      <c r="G651" s="172"/>
      <c r="H651" s="154" t="str">
        <f t="shared" si="11"/>
        <v/>
      </c>
      <c r="I651" s="146"/>
      <c r="J651" s="146"/>
      <c r="K651" s="71"/>
    </row>
    <row r="652" spans="1:11" x14ac:dyDescent="0.25">
      <c r="A652" s="160">
        <f>IF('Orçamento-base'!A652&gt;0,'Orçamento-base'!A652,"")</f>
        <v>1</v>
      </c>
      <c r="B652" s="160">
        <f>'Orçamento-base'!B652</f>
        <v>641</v>
      </c>
      <c r="C652" s="160" t="str">
        <f>IF('Orçamento-base'!C652&gt;0,'Orçamento-base'!C652,"")</f>
        <v>22.15</v>
      </c>
      <c r="D652" s="154" t="str">
        <f>IF('Orçamento-base'!G652&gt;0,'Orçamento-base'!G652,"")</f>
        <v>UNIDADE EVAPORADORA VRF TIPO DUTADO, CAPACIDADE 11,2KW COM FILTROS G4+F8</v>
      </c>
      <c r="E652" s="182">
        <f>IF('Orçamento-base'!H652&gt;0,'Orçamento-base'!H652,"")</f>
        <v>1</v>
      </c>
      <c r="F652" s="154" t="str">
        <f>IF('Orçamento-base'!I652&gt;0,'Orçamento-base'!I652,"")</f>
        <v>un</v>
      </c>
      <c r="G652" s="172"/>
      <c r="H652" s="154" t="str">
        <f t="shared" si="11"/>
        <v/>
      </c>
      <c r="I652" s="146"/>
      <c r="J652" s="146"/>
      <c r="K652" s="71"/>
    </row>
    <row r="653" spans="1:11" x14ac:dyDescent="0.25">
      <c r="A653" s="160">
        <f>IF('Orçamento-base'!A653&gt;0,'Orçamento-base'!A653,"")</f>
        <v>1</v>
      </c>
      <c r="B653" s="160">
        <f>'Orçamento-base'!B653</f>
        <v>642</v>
      </c>
      <c r="C653" s="160" t="str">
        <f>IF('Orçamento-base'!C653&gt;0,'Orçamento-base'!C653,"")</f>
        <v>22.16</v>
      </c>
      <c r="D653" s="154" t="str">
        <f>IF('Orçamento-base'!G653&gt;0,'Orçamento-base'!G653,"")</f>
        <v>UNIDADE EVAPORADORA VRF TIPO DUTADO, CAPACIDADE 9KW COM FILTROS G4+F8</v>
      </c>
      <c r="E653" s="182">
        <f>IF('Orçamento-base'!H653&gt;0,'Orçamento-base'!H653,"")</f>
        <v>2</v>
      </c>
      <c r="F653" s="154" t="str">
        <f>IF('Orçamento-base'!I653&gt;0,'Orçamento-base'!I653,"")</f>
        <v>un</v>
      </c>
      <c r="G653" s="172"/>
      <c r="H653" s="154" t="str">
        <f t="shared" ref="H653:H716" si="12">IFERROR(IF(E653*G653&lt;&gt;0,ROUND(ROUND(E653,4)*ROUND(G653,4),2),""),"")</f>
        <v/>
      </c>
      <c r="I653" s="146"/>
      <c r="J653" s="146"/>
      <c r="K653" s="71"/>
    </row>
    <row r="654" spans="1:11" x14ac:dyDescent="0.25">
      <c r="A654" s="160">
        <f>IF('Orçamento-base'!A654&gt;0,'Orçamento-base'!A654,"")</f>
        <v>1</v>
      </c>
      <c r="B654" s="160">
        <f>'Orçamento-base'!B654</f>
        <v>643</v>
      </c>
      <c r="C654" s="160" t="str">
        <f>IF('Orçamento-base'!C654&gt;0,'Orçamento-base'!C654,"")</f>
        <v>22.17</v>
      </c>
      <c r="D654" s="154" t="str">
        <f>IF('Orçamento-base'!G654&gt;0,'Orçamento-base'!G654,"")</f>
        <v>UNIDADE EVAPORADORA VRF TIPO DUTADO, CAPACIDADE 7,1KW COM FILTROS G4+F8</v>
      </c>
      <c r="E654" s="182">
        <f>IF('Orçamento-base'!H654&gt;0,'Orçamento-base'!H654,"")</f>
        <v>1</v>
      </c>
      <c r="F654" s="154" t="str">
        <f>IF('Orçamento-base'!I654&gt;0,'Orçamento-base'!I654,"")</f>
        <v>un</v>
      </c>
      <c r="G654" s="172"/>
      <c r="H654" s="154" t="str">
        <f t="shared" si="12"/>
        <v/>
      </c>
      <c r="I654" s="146"/>
      <c r="J654" s="146"/>
      <c r="K654" s="71"/>
    </row>
    <row r="655" spans="1:11" x14ac:dyDescent="0.25">
      <c r="A655" s="160">
        <f>IF('Orçamento-base'!A655&gt;0,'Orçamento-base'!A655,"")</f>
        <v>1</v>
      </c>
      <c r="B655" s="160">
        <f>'Orçamento-base'!B655</f>
        <v>644</v>
      </c>
      <c r="C655" s="160" t="str">
        <f>IF('Orçamento-base'!C655&gt;0,'Orçamento-base'!C655,"")</f>
        <v>22.18</v>
      </c>
      <c r="D655" s="154" t="str">
        <f>IF('Orçamento-base'!G655&gt;0,'Orçamento-base'!G655,"")</f>
        <v>UNIDADE EVAPORADORA VRF TIPO DUTADO, CAPACIDADE 5,6KW COM FILTROS G4+F8</v>
      </c>
      <c r="E655" s="182">
        <f>IF('Orçamento-base'!H655&gt;0,'Orçamento-base'!H655,"")</f>
        <v>1</v>
      </c>
      <c r="F655" s="154" t="str">
        <f>IF('Orçamento-base'!I655&gt;0,'Orçamento-base'!I655,"")</f>
        <v>un</v>
      </c>
      <c r="G655" s="172"/>
      <c r="H655" s="154" t="str">
        <f t="shared" si="12"/>
        <v/>
      </c>
      <c r="I655" s="146"/>
      <c r="J655" s="146"/>
      <c r="K655" s="71"/>
    </row>
    <row r="656" spans="1:11" x14ac:dyDescent="0.25">
      <c r="A656" s="160">
        <f>IF('Orçamento-base'!A656&gt;0,'Orçamento-base'!A656,"")</f>
        <v>1</v>
      </c>
      <c r="B656" s="160">
        <f>'Orçamento-base'!B656</f>
        <v>645</v>
      </c>
      <c r="C656" s="160" t="str">
        <f>IF('Orçamento-base'!C656&gt;0,'Orçamento-base'!C656,"")</f>
        <v>22.19</v>
      </c>
      <c r="D656" s="154" t="str">
        <f>IF('Orçamento-base'!G656&gt;0,'Orçamento-base'!G656,"")</f>
        <v>UNIDADE EVAPORADORA VRF TIPO DUTADO, CAPACIDADE 4,5KW COM FILTROS G4+F8</v>
      </c>
      <c r="E656" s="182">
        <f>IF('Orçamento-base'!H656&gt;0,'Orçamento-base'!H656,"")</f>
        <v>1</v>
      </c>
      <c r="F656" s="154" t="str">
        <f>IF('Orçamento-base'!I656&gt;0,'Orçamento-base'!I656,"")</f>
        <v>un</v>
      </c>
      <c r="G656" s="172"/>
      <c r="H656" s="154" t="str">
        <f t="shared" si="12"/>
        <v/>
      </c>
      <c r="I656" s="146"/>
      <c r="J656" s="146"/>
      <c r="K656" s="71"/>
    </row>
    <row r="657" spans="1:11" x14ac:dyDescent="0.25">
      <c r="A657" s="160">
        <f>IF('Orçamento-base'!A657&gt;0,'Orçamento-base'!A657,"")</f>
        <v>1</v>
      </c>
      <c r="B657" s="160">
        <f>'Orçamento-base'!B657</f>
        <v>646</v>
      </c>
      <c r="C657" s="160" t="str">
        <f>IF('Orçamento-base'!C657&gt;0,'Orçamento-base'!C657,"")</f>
        <v>22.20</v>
      </c>
      <c r="D657" s="154" t="str">
        <f>IF('Orçamento-base'!G657&gt;0,'Orçamento-base'!G657,"")</f>
        <v>UNIDADE EVAPORADORA VRF TIPO AHU, COMPATÍVEL COM VÁLVULA DX, CAPACIDADE12HP, COM FILTROS G4+F8</v>
      </c>
      <c r="E657" s="182">
        <f>IF('Orçamento-base'!H657&gt;0,'Orçamento-base'!H657,"")</f>
        <v>1</v>
      </c>
      <c r="F657" s="154" t="str">
        <f>IF('Orçamento-base'!I657&gt;0,'Orçamento-base'!I657,"")</f>
        <v>un</v>
      </c>
      <c r="G657" s="172"/>
      <c r="H657" s="154" t="str">
        <f t="shared" si="12"/>
        <v/>
      </c>
      <c r="I657" s="146"/>
      <c r="J657" s="146"/>
      <c r="K657" s="71"/>
    </row>
    <row r="658" spans="1:11" x14ac:dyDescent="0.25">
      <c r="A658" s="160">
        <f>IF('Orçamento-base'!A658&gt;0,'Orçamento-base'!A658,"")</f>
        <v>1</v>
      </c>
      <c r="B658" s="160">
        <f>'Orçamento-base'!B658</f>
        <v>647</v>
      </c>
      <c r="C658" s="160" t="str">
        <f>IF('Orçamento-base'!C658&gt;0,'Orçamento-base'!C658,"")</f>
        <v>22.21</v>
      </c>
      <c r="D658" s="154" t="str">
        <f>IF('Orçamento-base'!G658&gt;0,'Orçamento-base'!G658,"")</f>
        <v>UNIDADE EVAPORADORA VRF TIPO AHU, COMPATÍVEL COM VÁLVULA DX, CAPACIDADE 8HP, COM FILTROS G4+F8</v>
      </c>
      <c r="E658" s="182">
        <f>IF('Orçamento-base'!H658&gt;0,'Orçamento-base'!H658,"")</f>
        <v>1</v>
      </c>
      <c r="F658" s="154" t="str">
        <f>IF('Orçamento-base'!I658&gt;0,'Orçamento-base'!I658,"")</f>
        <v>un</v>
      </c>
      <c r="G658" s="172"/>
      <c r="H658" s="154" t="str">
        <f t="shared" si="12"/>
        <v/>
      </c>
      <c r="I658" s="146"/>
      <c r="J658" s="146"/>
      <c r="K658" s="71"/>
    </row>
    <row r="659" spans="1:11" x14ac:dyDescent="0.25">
      <c r="A659" s="160">
        <f>IF('Orçamento-base'!A659&gt;0,'Orçamento-base'!A659,"")</f>
        <v>1</v>
      </c>
      <c r="B659" s="160">
        <f>'Orçamento-base'!B659</f>
        <v>648</v>
      </c>
      <c r="C659" s="160" t="str">
        <f>IF('Orçamento-base'!C659&gt;0,'Orçamento-base'!C659,"")</f>
        <v>22.23</v>
      </c>
      <c r="D659" s="154" t="str">
        <f>IF('Orçamento-base'!G659&gt;0,'Orçamento-base'!G659,"")</f>
        <v>CASSETE 4 VIAS INVERTER, CAPACIDADE 30.000BTU/H</v>
      </c>
      <c r="E659" s="182">
        <f>IF('Orçamento-base'!H659&gt;0,'Orçamento-base'!H659,"")</f>
        <v>1</v>
      </c>
      <c r="F659" s="154" t="str">
        <f>IF('Orçamento-base'!I659&gt;0,'Orçamento-base'!I659,"")</f>
        <v>un</v>
      </c>
      <c r="G659" s="172"/>
      <c r="H659" s="154" t="str">
        <f t="shared" si="12"/>
        <v/>
      </c>
      <c r="I659" s="146"/>
      <c r="J659" s="146"/>
      <c r="K659" s="71"/>
    </row>
    <row r="660" spans="1:11" x14ac:dyDescent="0.25">
      <c r="A660" s="160">
        <f>IF('Orçamento-base'!A660&gt;0,'Orçamento-base'!A660,"")</f>
        <v>1</v>
      </c>
      <c r="B660" s="160">
        <f>'Orçamento-base'!B660</f>
        <v>649</v>
      </c>
      <c r="C660" s="160" t="str">
        <f>IF('Orçamento-base'!C660&gt;0,'Orçamento-base'!C660,"")</f>
        <v>22.24</v>
      </c>
      <c r="D660" s="154" t="str">
        <f>IF('Orçamento-base'!G660&gt;0,'Orçamento-base'!G660,"")</f>
        <v>HIGH WALL, INVERTER, CAPACIDADE 12.000BTU/H</v>
      </c>
      <c r="E660" s="182">
        <f>IF('Orçamento-base'!H660&gt;0,'Orçamento-base'!H660,"")</f>
        <v>2</v>
      </c>
      <c r="F660" s="154" t="str">
        <f>IF('Orçamento-base'!I660&gt;0,'Orçamento-base'!I660,"")</f>
        <v>un</v>
      </c>
      <c r="G660" s="172"/>
      <c r="H660" s="154" t="str">
        <f t="shared" si="12"/>
        <v/>
      </c>
      <c r="I660" s="146"/>
      <c r="J660" s="146"/>
      <c r="K660" s="71"/>
    </row>
    <row r="661" spans="1:11" x14ac:dyDescent="0.25">
      <c r="A661" s="160">
        <f>IF('Orçamento-base'!A661&gt;0,'Orçamento-base'!A661,"")</f>
        <v>1</v>
      </c>
      <c r="B661" s="160">
        <f>'Orçamento-base'!B661</f>
        <v>650</v>
      </c>
      <c r="C661" s="160" t="str">
        <f>IF('Orçamento-base'!C661&gt;0,'Orçamento-base'!C661,"")</f>
        <v>22.27</v>
      </c>
      <c r="D661" s="154" t="str">
        <f>IF('Orçamento-base'!G661&gt;0,'Orçamento-base'!G661,"")</f>
        <v>UNIDADE VENTILADORA PARA EXAUSTÃO DE AR EM LINHA VAZÃO NOMINAL 4000M³/H</v>
      </c>
      <c r="E661" s="182">
        <f>IF('Orçamento-base'!H661&gt;0,'Orçamento-base'!H661,"")</f>
        <v>1</v>
      </c>
      <c r="F661" s="154" t="str">
        <f>IF('Orçamento-base'!I661&gt;0,'Orçamento-base'!I661,"")</f>
        <v>un</v>
      </c>
      <c r="G661" s="172"/>
      <c r="H661" s="154" t="str">
        <f t="shared" si="12"/>
        <v/>
      </c>
      <c r="I661" s="146"/>
      <c r="J661" s="146"/>
      <c r="K661" s="71"/>
    </row>
    <row r="662" spans="1:11" x14ac:dyDescent="0.25">
      <c r="A662" s="160">
        <f>IF('Orçamento-base'!A662&gt;0,'Orçamento-base'!A662,"")</f>
        <v>1</v>
      </c>
      <c r="B662" s="160">
        <f>'Orçamento-base'!B662</f>
        <v>651</v>
      </c>
      <c r="C662" s="160" t="str">
        <f>IF('Orçamento-base'!C662&gt;0,'Orçamento-base'!C662,"")</f>
        <v>22.28</v>
      </c>
      <c r="D662" s="154" t="str">
        <f>IF('Orçamento-base'!G662&gt;0,'Orçamento-base'!G662,"")</f>
        <v>UNIDADE VENTILADORA PARA EXAUSTÃO DE AR EM LINHA VAZÃO NOMINAL 2000M³/H</v>
      </c>
      <c r="E662" s="182">
        <f>IF('Orçamento-base'!H662&gt;0,'Orçamento-base'!H662,"")</f>
        <v>1</v>
      </c>
      <c r="F662" s="154" t="str">
        <f>IF('Orçamento-base'!I662&gt;0,'Orçamento-base'!I662,"")</f>
        <v>un</v>
      </c>
      <c r="G662" s="172"/>
      <c r="H662" s="154" t="str">
        <f t="shared" si="12"/>
        <v/>
      </c>
      <c r="I662" s="146"/>
      <c r="J662" s="146"/>
      <c r="K662" s="71"/>
    </row>
    <row r="663" spans="1:11" x14ac:dyDescent="0.25">
      <c r="A663" s="160">
        <f>IF('Orçamento-base'!A663&gt;0,'Orçamento-base'!A663,"")</f>
        <v>1</v>
      </c>
      <c r="B663" s="160">
        <f>'Orçamento-base'!B663</f>
        <v>652</v>
      </c>
      <c r="C663" s="160" t="str">
        <f>IF('Orçamento-base'!C663&gt;0,'Orçamento-base'!C663,"")</f>
        <v>22.29</v>
      </c>
      <c r="D663" s="154" t="str">
        <f>IF('Orçamento-base'!G663&gt;0,'Orçamento-base'!G663,"")</f>
        <v>UNIDADE VENTILADORA PARA EXAUSTÃO DE AR EM LINHA VAZÃO NOMINAL 1000M³/H</v>
      </c>
      <c r="E663" s="182">
        <f>IF('Orçamento-base'!H663&gt;0,'Orçamento-base'!H663,"")</f>
        <v>2</v>
      </c>
      <c r="F663" s="154" t="str">
        <f>IF('Orçamento-base'!I663&gt;0,'Orçamento-base'!I663,"")</f>
        <v>un</v>
      </c>
      <c r="G663" s="172"/>
      <c r="H663" s="154" t="str">
        <f t="shared" si="12"/>
        <v/>
      </c>
      <c r="I663" s="146"/>
      <c r="J663" s="146"/>
      <c r="K663" s="71"/>
    </row>
    <row r="664" spans="1:11" x14ac:dyDescent="0.25">
      <c r="A664" s="160">
        <f>IF('Orçamento-base'!A664&gt;0,'Orçamento-base'!A664,"")</f>
        <v>1</v>
      </c>
      <c r="B664" s="160">
        <f>'Orçamento-base'!B664</f>
        <v>653</v>
      </c>
      <c r="C664" s="160" t="str">
        <f>IF('Orçamento-base'!C664&gt;0,'Orçamento-base'!C664,"")</f>
        <v>22.30</v>
      </c>
      <c r="D664" s="154" t="str">
        <f>IF('Orçamento-base'!G664&gt;0,'Orçamento-base'!G664,"")</f>
        <v>UNIDADE VENTILADORA PARA EXAUSTÃO DE AR EM LINHA VAZÃO NOMINAL 500M³/H</v>
      </c>
      <c r="E664" s="182">
        <f>IF('Orçamento-base'!H664&gt;0,'Orçamento-base'!H664,"")</f>
        <v>5</v>
      </c>
      <c r="F664" s="154" t="str">
        <f>IF('Orçamento-base'!I664&gt;0,'Orçamento-base'!I664,"")</f>
        <v>un</v>
      </c>
      <c r="G664" s="172"/>
      <c r="H664" s="154" t="str">
        <f t="shared" si="12"/>
        <v/>
      </c>
      <c r="I664" s="146"/>
      <c r="J664" s="146"/>
      <c r="K664" s="71"/>
    </row>
    <row r="665" spans="1:11" x14ac:dyDescent="0.25">
      <c r="A665" s="160">
        <f>IF('Orçamento-base'!A665&gt;0,'Orçamento-base'!A665,"")</f>
        <v>1</v>
      </c>
      <c r="B665" s="160">
        <f>'Orçamento-base'!B665</f>
        <v>654</v>
      </c>
      <c r="C665" s="160" t="str">
        <f>IF('Orçamento-base'!C665&gt;0,'Orçamento-base'!C665,"")</f>
        <v>22.31</v>
      </c>
      <c r="D665" s="154" t="str">
        <f>IF('Orçamento-base'!G665&gt;0,'Orçamento-base'!G665,"")</f>
        <v>UNIDADE VENTILADORA PARA EXAUSTÃO DE AR EM LINHA VAZÃO NOMINAL 250M³/H</v>
      </c>
      <c r="E665" s="182">
        <f>IF('Orçamento-base'!H665&gt;0,'Orçamento-base'!H665,"")</f>
        <v>3</v>
      </c>
      <c r="F665" s="154" t="str">
        <f>IF('Orçamento-base'!I665&gt;0,'Orçamento-base'!I665,"")</f>
        <v>un</v>
      </c>
      <c r="G665" s="172"/>
      <c r="H665" s="154" t="str">
        <f t="shared" si="12"/>
        <v/>
      </c>
      <c r="I665" s="146"/>
      <c r="J665" s="146"/>
      <c r="K665" s="71"/>
    </row>
    <row r="666" spans="1:11" x14ac:dyDescent="0.25">
      <c r="A666" s="160">
        <f>IF('Orçamento-base'!A666&gt;0,'Orçamento-base'!A666,"")</f>
        <v>1</v>
      </c>
      <c r="B666" s="160">
        <f>'Orçamento-base'!B666</f>
        <v>655</v>
      </c>
      <c r="C666" s="160" t="str">
        <f>IF('Orçamento-base'!C666&gt;0,'Orçamento-base'!C666,"")</f>
        <v>22.32</v>
      </c>
      <c r="D666" s="154" t="str">
        <f>IF('Orçamento-base'!G666&gt;0,'Orçamento-base'!G666,"")</f>
        <v>UNIDADE VENTILADORA PARA EXAUSTÃO DE AR EM LINHA VAZÃO NOMINAL 160M³/H</v>
      </c>
      <c r="E666" s="182">
        <f>IF('Orçamento-base'!H666&gt;0,'Orçamento-base'!H666,"")</f>
        <v>7</v>
      </c>
      <c r="F666" s="154" t="str">
        <f>IF('Orçamento-base'!I666&gt;0,'Orçamento-base'!I666,"")</f>
        <v>un</v>
      </c>
      <c r="G666" s="172"/>
      <c r="H666" s="154" t="str">
        <f t="shared" si="12"/>
        <v/>
      </c>
      <c r="I666" s="146"/>
      <c r="J666" s="146"/>
      <c r="K666" s="71"/>
    </row>
    <row r="667" spans="1:11" x14ac:dyDescent="0.25">
      <c r="A667" s="160">
        <f>IF('Orçamento-base'!A667&gt;0,'Orçamento-base'!A667,"")</f>
        <v>1</v>
      </c>
      <c r="B667" s="160">
        <f>'Orçamento-base'!B667</f>
        <v>656</v>
      </c>
      <c r="C667" s="160" t="str">
        <f>IF('Orçamento-base'!C667&gt;0,'Orçamento-base'!C667,"")</f>
        <v>22.33</v>
      </c>
      <c r="D667" s="154" t="str">
        <f>IF('Orçamento-base'!G667&gt;0,'Orçamento-base'!G667,"")</f>
        <v>UNIDADE VENTILADORA DE FORRO, PARA EXAUSTÃO DE AR VAZÃO NOMINAL 200M³/H</v>
      </c>
      <c r="E667" s="182">
        <f>IF('Orçamento-base'!H667&gt;0,'Orçamento-base'!H667,"")</f>
        <v>9</v>
      </c>
      <c r="F667" s="154" t="str">
        <f>IF('Orçamento-base'!I667&gt;0,'Orçamento-base'!I667,"")</f>
        <v>un</v>
      </c>
      <c r="G667" s="172"/>
      <c r="H667" s="154" t="str">
        <f t="shared" si="12"/>
        <v/>
      </c>
      <c r="I667" s="146"/>
      <c r="J667" s="146"/>
      <c r="K667" s="71"/>
    </row>
    <row r="668" spans="1:11" x14ac:dyDescent="0.25">
      <c r="A668" s="160">
        <f>IF('Orçamento-base'!A668&gt;0,'Orçamento-base'!A668,"")</f>
        <v>1</v>
      </c>
      <c r="B668" s="160">
        <f>'Orçamento-base'!B668</f>
        <v>657</v>
      </c>
      <c r="C668" s="160" t="str">
        <f>IF('Orçamento-base'!C668&gt;0,'Orçamento-base'!C668,"")</f>
        <v>22.34</v>
      </c>
      <c r="D668" s="154" t="str">
        <f>IF('Orçamento-base'!G668&gt;0,'Orçamento-base'!G668,"")</f>
        <v>DIFUSOR 4 VIAS, COM CAIXA PLENUM E REGISTRO, TAM. 5</v>
      </c>
      <c r="E668" s="182">
        <f>IF('Orçamento-base'!H668&gt;0,'Orçamento-base'!H668,"")</f>
        <v>4</v>
      </c>
      <c r="F668" s="154" t="str">
        <f>IF('Orçamento-base'!I668&gt;0,'Orçamento-base'!I668,"")</f>
        <v>un</v>
      </c>
      <c r="G668" s="172"/>
      <c r="H668" s="154" t="str">
        <f t="shared" si="12"/>
        <v/>
      </c>
      <c r="I668" s="146"/>
      <c r="J668" s="146"/>
      <c r="K668" s="71"/>
    </row>
    <row r="669" spans="1:11" x14ac:dyDescent="0.25">
      <c r="A669" s="160">
        <f>IF('Orçamento-base'!A669&gt;0,'Orçamento-base'!A669,"")</f>
        <v>1</v>
      </c>
      <c r="B669" s="160">
        <f>'Orçamento-base'!B669</f>
        <v>658</v>
      </c>
      <c r="C669" s="160" t="str">
        <f>IF('Orçamento-base'!C669&gt;0,'Orçamento-base'!C669,"")</f>
        <v>22.35</v>
      </c>
      <c r="D669" s="154" t="str">
        <f>IF('Orçamento-base'!G669&gt;0,'Orçamento-base'!G669,"")</f>
        <v>DIFUSOR 4 VIAS, COM CAIXA PLENUM E REGISTRO, TAM. 4</v>
      </c>
      <c r="E669" s="182">
        <f>IF('Orçamento-base'!H669&gt;0,'Orçamento-base'!H669,"")</f>
        <v>11</v>
      </c>
      <c r="F669" s="154" t="str">
        <f>IF('Orçamento-base'!I669&gt;0,'Orçamento-base'!I669,"")</f>
        <v>un</v>
      </c>
      <c r="G669" s="172"/>
      <c r="H669" s="154" t="str">
        <f t="shared" si="12"/>
        <v/>
      </c>
      <c r="I669" s="146"/>
      <c r="J669" s="146"/>
      <c r="K669" s="71"/>
    </row>
    <row r="670" spans="1:11" x14ac:dyDescent="0.25">
      <c r="A670" s="160">
        <f>IF('Orçamento-base'!A670&gt;0,'Orçamento-base'!A670,"")</f>
        <v>1</v>
      </c>
      <c r="B670" s="160">
        <f>'Orçamento-base'!B670</f>
        <v>659</v>
      </c>
      <c r="C670" s="160" t="str">
        <f>IF('Orçamento-base'!C670&gt;0,'Orçamento-base'!C670,"")</f>
        <v>22.36</v>
      </c>
      <c r="D670" s="154" t="str">
        <f>IF('Orçamento-base'!G670&gt;0,'Orçamento-base'!G670,"")</f>
        <v>DIFUSOR 4 VIAS, COM CAIXA PLENUM E REGISTRO, TAM. 3</v>
      </c>
      <c r="E670" s="182">
        <f>IF('Orçamento-base'!H670&gt;0,'Orçamento-base'!H670,"")</f>
        <v>31</v>
      </c>
      <c r="F670" s="154" t="str">
        <f>IF('Orçamento-base'!I670&gt;0,'Orçamento-base'!I670,"")</f>
        <v>un</v>
      </c>
      <c r="G670" s="172"/>
      <c r="H670" s="154" t="str">
        <f t="shared" si="12"/>
        <v/>
      </c>
      <c r="I670" s="146"/>
      <c r="J670" s="146"/>
      <c r="K670" s="71"/>
    </row>
    <row r="671" spans="1:11" x14ac:dyDescent="0.25">
      <c r="A671" s="160">
        <f>IF('Orçamento-base'!A671&gt;0,'Orçamento-base'!A671,"")</f>
        <v>1</v>
      </c>
      <c r="B671" s="160">
        <f>'Orçamento-base'!B671</f>
        <v>660</v>
      </c>
      <c r="C671" s="160" t="str">
        <f>IF('Orçamento-base'!C671&gt;0,'Orçamento-base'!C671,"")</f>
        <v>22.37</v>
      </c>
      <c r="D671" s="154" t="str">
        <f>IF('Orçamento-base'!G671&gt;0,'Orçamento-base'!G671,"")</f>
        <v>DIFUSOR 4 VIAS, COM CAIXA PLENUM E REGISTRO, TAM. 2</v>
      </c>
      <c r="E671" s="182">
        <f>IF('Orçamento-base'!H671&gt;0,'Orçamento-base'!H671,"")</f>
        <v>1</v>
      </c>
      <c r="F671" s="154" t="str">
        <f>IF('Orçamento-base'!I671&gt;0,'Orçamento-base'!I671,"")</f>
        <v>un</v>
      </c>
      <c r="G671" s="172"/>
      <c r="H671" s="154" t="str">
        <f t="shared" si="12"/>
        <v/>
      </c>
      <c r="I671" s="146"/>
      <c r="J671" s="146"/>
      <c r="K671" s="71"/>
    </row>
    <row r="672" spans="1:11" x14ac:dyDescent="0.25">
      <c r="A672" s="160">
        <f>IF('Orçamento-base'!A672&gt;0,'Orçamento-base'!A672,"")</f>
        <v>1</v>
      </c>
      <c r="B672" s="160">
        <f>'Orçamento-base'!B672</f>
        <v>661</v>
      </c>
      <c r="C672" s="160" t="str">
        <f>IF('Orçamento-base'!C672&gt;0,'Orçamento-base'!C672,"")</f>
        <v>22.38</v>
      </c>
      <c r="D672" s="154" t="str">
        <f>IF('Orçamento-base'!G672&gt;0,'Orçamento-base'!G672,"")</f>
        <v>DIFUSOR 1 VIA, COM CAIXA PLENUM E REGISTRO, 671X264MM</v>
      </c>
      <c r="E672" s="182">
        <f>IF('Orçamento-base'!H672&gt;0,'Orçamento-base'!H672,"")</f>
        <v>2</v>
      </c>
      <c r="F672" s="154" t="str">
        <f>IF('Orçamento-base'!I672&gt;0,'Orçamento-base'!I672,"")</f>
        <v>un</v>
      </c>
      <c r="G672" s="172"/>
      <c r="H672" s="154" t="str">
        <f t="shared" si="12"/>
        <v/>
      </c>
      <c r="I672" s="146"/>
      <c r="J672" s="146"/>
      <c r="K672" s="71"/>
    </row>
    <row r="673" spans="1:11" x14ac:dyDescent="0.25">
      <c r="A673" s="160">
        <f>IF('Orçamento-base'!A673&gt;0,'Orçamento-base'!A673,"")</f>
        <v>1</v>
      </c>
      <c r="B673" s="160">
        <f>'Orçamento-base'!B673</f>
        <v>662</v>
      </c>
      <c r="C673" s="160" t="str">
        <f>IF('Orçamento-base'!C673&gt;0,'Orçamento-base'!C673,"")</f>
        <v>22.39</v>
      </c>
      <c r="D673" s="154" t="str">
        <f>IF('Orçamento-base'!G673&gt;0,'Orçamento-base'!G673,"")</f>
        <v>DIFUSOR 1 VIA, COM CAIXA PLENUM E REGISTRO, 471X264MM</v>
      </c>
      <c r="E673" s="182">
        <f>IF('Orçamento-base'!H673&gt;0,'Orçamento-base'!H673,"")</f>
        <v>10</v>
      </c>
      <c r="F673" s="154" t="str">
        <f>IF('Orçamento-base'!I673&gt;0,'Orçamento-base'!I673,"")</f>
        <v>un</v>
      </c>
      <c r="G673" s="172"/>
      <c r="H673" s="154" t="str">
        <f t="shared" si="12"/>
        <v/>
      </c>
      <c r="I673" s="146"/>
      <c r="J673" s="146"/>
      <c r="K673" s="71"/>
    </row>
    <row r="674" spans="1:11" x14ac:dyDescent="0.25">
      <c r="A674" s="160">
        <f>IF('Orçamento-base'!A674&gt;0,'Orçamento-base'!A674,"")</f>
        <v>1</v>
      </c>
      <c r="B674" s="160">
        <f>'Orçamento-base'!B674</f>
        <v>663</v>
      </c>
      <c r="C674" s="160" t="str">
        <f>IF('Orçamento-base'!C674&gt;0,'Orçamento-base'!C674,"")</f>
        <v>22.40</v>
      </c>
      <c r="D674" s="154" t="str">
        <f>IF('Orçamento-base'!G674&gt;0,'Orçamento-base'!G674,"")</f>
        <v>GRELHA DE INSUFLAMENTO, 825X225MM</v>
      </c>
      <c r="E674" s="182">
        <f>IF('Orçamento-base'!H674&gt;0,'Orçamento-base'!H674,"")</f>
        <v>2</v>
      </c>
      <c r="F674" s="154" t="str">
        <f>IF('Orçamento-base'!I674&gt;0,'Orçamento-base'!I674,"")</f>
        <v>un</v>
      </c>
      <c r="G674" s="172"/>
      <c r="H674" s="154" t="str">
        <f t="shared" si="12"/>
        <v/>
      </c>
      <c r="I674" s="146"/>
      <c r="J674" s="146"/>
      <c r="K674" s="71"/>
    </row>
    <row r="675" spans="1:11" x14ac:dyDescent="0.25">
      <c r="A675" s="160">
        <f>IF('Orçamento-base'!A675&gt;0,'Orçamento-base'!A675,"")</f>
        <v>1</v>
      </c>
      <c r="B675" s="160">
        <f>'Orçamento-base'!B675</f>
        <v>664</v>
      </c>
      <c r="C675" s="160" t="str">
        <f>IF('Orçamento-base'!C675&gt;0,'Orçamento-base'!C675,"")</f>
        <v>22.41</v>
      </c>
      <c r="D675" s="154" t="str">
        <f>IF('Orçamento-base'!G675&gt;0,'Orçamento-base'!G675,"")</f>
        <v>GRELHA DE VENTILAÇÃO, 525X325MM</v>
      </c>
      <c r="E675" s="182">
        <f>IF('Orçamento-base'!H675&gt;0,'Orçamento-base'!H675,"")</f>
        <v>5</v>
      </c>
      <c r="F675" s="154" t="str">
        <f>IF('Orçamento-base'!I675&gt;0,'Orçamento-base'!I675,"")</f>
        <v>un</v>
      </c>
      <c r="G675" s="172"/>
      <c r="H675" s="154" t="str">
        <f t="shared" si="12"/>
        <v/>
      </c>
      <c r="I675" s="146"/>
      <c r="J675" s="146"/>
      <c r="K675" s="71"/>
    </row>
    <row r="676" spans="1:11" x14ac:dyDescent="0.25">
      <c r="A676" s="160">
        <f>IF('Orçamento-base'!A676&gt;0,'Orçamento-base'!A676,"")</f>
        <v>1</v>
      </c>
      <c r="B676" s="160">
        <f>'Orçamento-base'!B676</f>
        <v>665</v>
      </c>
      <c r="C676" s="160" t="str">
        <f>IF('Orçamento-base'!C676&gt;0,'Orçamento-base'!C676,"")</f>
        <v>22.42</v>
      </c>
      <c r="D676" s="154" t="str">
        <f>IF('Orçamento-base'!G676&gt;0,'Orçamento-base'!G676,"")</f>
        <v>GRELHA DE VENTILAÇÃO, 325X225MM</v>
      </c>
      <c r="E676" s="182">
        <f>IF('Orçamento-base'!H676&gt;0,'Orçamento-base'!H676,"")</f>
        <v>10</v>
      </c>
      <c r="F676" s="154" t="str">
        <f>IF('Orçamento-base'!I676&gt;0,'Orçamento-base'!I676,"")</f>
        <v>un</v>
      </c>
      <c r="G676" s="172"/>
      <c r="H676" s="154" t="str">
        <f t="shared" si="12"/>
        <v/>
      </c>
      <c r="I676" s="146"/>
      <c r="J676" s="146"/>
      <c r="K676" s="71"/>
    </row>
    <row r="677" spans="1:11" x14ac:dyDescent="0.25">
      <c r="A677" s="160">
        <f>IF('Orçamento-base'!A677&gt;0,'Orçamento-base'!A677,"")</f>
        <v>1</v>
      </c>
      <c r="B677" s="160">
        <f>'Orçamento-base'!B677</f>
        <v>666</v>
      </c>
      <c r="C677" s="160" t="str">
        <f>IF('Orçamento-base'!C677&gt;0,'Orçamento-base'!C677,"")</f>
        <v>22.43</v>
      </c>
      <c r="D677" s="154" t="str">
        <f>IF('Orçamento-base'!G677&gt;0,'Orçamento-base'!G677,"")</f>
        <v>GRELHA DE VENTILAÇÃO, 325X165MM</v>
      </c>
      <c r="E677" s="182">
        <f>IF('Orçamento-base'!H677&gt;0,'Orçamento-base'!H677,"")</f>
        <v>1</v>
      </c>
      <c r="F677" s="154" t="str">
        <f>IF('Orçamento-base'!I677&gt;0,'Orçamento-base'!I677,"")</f>
        <v>un</v>
      </c>
      <c r="G677" s="172"/>
      <c r="H677" s="154" t="str">
        <f t="shared" si="12"/>
        <v/>
      </c>
      <c r="I677" s="146"/>
      <c r="J677" s="146"/>
      <c r="K677" s="71"/>
    </row>
    <row r="678" spans="1:11" x14ac:dyDescent="0.25">
      <c r="A678" s="160">
        <f>IF('Orçamento-base'!A678&gt;0,'Orçamento-base'!A678,"")</f>
        <v>1</v>
      </c>
      <c r="B678" s="160">
        <f>'Orçamento-base'!B678</f>
        <v>667</v>
      </c>
      <c r="C678" s="160" t="str">
        <f>IF('Orçamento-base'!C678&gt;0,'Orçamento-base'!C678,"")</f>
        <v>22.44</v>
      </c>
      <c r="D678" s="154" t="str">
        <f>IF('Orçamento-base'!G678&gt;0,'Orçamento-base'!G678,"")</f>
        <v>GRELHA DE VENTILAÇÃO, 425X125MM</v>
      </c>
      <c r="E678" s="182">
        <f>IF('Orçamento-base'!H678&gt;0,'Orçamento-base'!H678,"")</f>
        <v>2</v>
      </c>
      <c r="F678" s="154" t="str">
        <f>IF('Orçamento-base'!I678&gt;0,'Orçamento-base'!I678,"")</f>
        <v>un</v>
      </c>
      <c r="G678" s="172"/>
      <c r="H678" s="154" t="str">
        <f t="shared" si="12"/>
        <v/>
      </c>
      <c r="I678" s="146"/>
      <c r="J678" s="146"/>
      <c r="K678" s="71"/>
    </row>
    <row r="679" spans="1:11" x14ac:dyDescent="0.25">
      <c r="A679" s="160">
        <f>IF('Orçamento-base'!A679&gt;0,'Orçamento-base'!A679,"")</f>
        <v>1</v>
      </c>
      <c r="B679" s="160">
        <f>'Orçamento-base'!B679</f>
        <v>668</v>
      </c>
      <c r="C679" s="160" t="str">
        <f>IF('Orçamento-base'!C679&gt;0,'Orçamento-base'!C679,"")</f>
        <v>22.45</v>
      </c>
      <c r="D679" s="154" t="str">
        <f>IF('Orçamento-base'!G679&gt;0,'Orçamento-base'!G679,"")</f>
        <v>GRELHA DE VENTILAÇÃO, 325X125MM</v>
      </c>
      <c r="E679" s="182">
        <f>IF('Orçamento-base'!H679&gt;0,'Orçamento-base'!H679,"")</f>
        <v>3</v>
      </c>
      <c r="F679" s="154" t="str">
        <f>IF('Orçamento-base'!I679&gt;0,'Orçamento-base'!I679,"")</f>
        <v>un</v>
      </c>
      <c r="G679" s="172"/>
      <c r="H679" s="154" t="str">
        <f t="shared" si="12"/>
        <v/>
      </c>
      <c r="I679" s="146"/>
      <c r="J679" s="146"/>
      <c r="K679" s="71"/>
    </row>
    <row r="680" spans="1:11" x14ac:dyDescent="0.25">
      <c r="A680" s="160">
        <f>IF('Orçamento-base'!A680&gt;0,'Orçamento-base'!A680,"")</f>
        <v>1</v>
      </c>
      <c r="B680" s="160">
        <f>'Orçamento-base'!B680</f>
        <v>669</v>
      </c>
      <c r="C680" s="160" t="str">
        <f>IF('Orçamento-base'!C680&gt;0,'Orçamento-base'!C680,"")</f>
        <v>22.46</v>
      </c>
      <c r="D680" s="154" t="str">
        <f>IF('Orçamento-base'!G680&gt;0,'Orçamento-base'!G680,"")</f>
        <v>GRELHA DE VENTILAÇÃO, 225X125MM</v>
      </c>
      <c r="E680" s="182">
        <f>IF('Orçamento-base'!H680&gt;0,'Orçamento-base'!H680,"")</f>
        <v>11</v>
      </c>
      <c r="F680" s="154" t="str">
        <f>IF('Orçamento-base'!I680&gt;0,'Orçamento-base'!I680,"")</f>
        <v>un</v>
      </c>
      <c r="G680" s="172"/>
      <c r="H680" s="154" t="str">
        <f t="shared" si="12"/>
        <v/>
      </c>
      <c r="I680" s="146"/>
      <c r="J680" s="146"/>
      <c r="K680" s="71"/>
    </row>
    <row r="681" spans="1:11" x14ac:dyDescent="0.25">
      <c r="A681" s="160">
        <f>IF('Orçamento-base'!A681&gt;0,'Orçamento-base'!A681,"")</f>
        <v>1</v>
      </c>
      <c r="B681" s="160">
        <f>'Orçamento-base'!B681</f>
        <v>670</v>
      </c>
      <c r="C681" s="160" t="str">
        <f>IF('Orçamento-base'!C681&gt;0,'Orçamento-base'!C681,"")</f>
        <v>22.47</v>
      </c>
      <c r="D681" s="154" t="str">
        <f>IF('Orçamento-base'!G681&gt;0,'Orçamento-base'!G681,"")</f>
        <v>GRELHA DE RETORNO NO TETO, 1025X525MM</v>
      </c>
      <c r="E681" s="182">
        <f>IF('Orçamento-base'!H681&gt;0,'Orçamento-base'!H681,"")</f>
        <v>2</v>
      </c>
      <c r="F681" s="154" t="str">
        <f>IF('Orçamento-base'!I681&gt;0,'Orçamento-base'!I681,"")</f>
        <v>un</v>
      </c>
      <c r="G681" s="172"/>
      <c r="H681" s="154" t="str">
        <f t="shared" si="12"/>
        <v/>
      </c>
      <c r="I681" s="146"/>
      <c r="J681" s="146"/>
      <c r="K681" s="71"/>
    </row>
    <row r="682" spans="1:11" x14ac:dyDescent="0.25">
      <c r="A682" s="160">
        <f>IF('Orçamento-base'!A682&gt;0,'Orçamento-base'!A682,"")</f>
        <v>1</v>
      </c>
      <c r="B682" s="160">
        <f>'Orçamento-base'!B682</f>
        <v>671</v>
      </c>
      <c r="C682" s="160" t="str">
        <f>IF('Orçamento-base'!C682&gt;0,'Orçamento-base'!C682,"")</f>
        <v>22.48</v>
      </c>
      <c r="D682" s="154" t="str">
        <f>IF('Orçamento-base'!G682&gt;0,'Orçamento-base'!G682,"")</f>
        <v>GRELHA DE RETORNO NO TETO, 825X425MM</v>
      </c>
      <c r="E682" s="182">
        <f>IF('Orçamento-base'!H682&gt;0,'Orçamento-base'!H682,"")</f>
        <v>8</v>
      </c>
      <c r="F682" s="154" t="str">
        <f>IF('Orçamento-base'!I682&gt;0,'Orçamento-base'!I682,"")</f>
        <v>un</v>
      </c>
      <c r="G682" s="172"/>
      <c r="H682" s="154" t="str">
        <f t="shared" si="12"/>
        <v/>
      </c>
      <c r="I682" s="146"/>
      <c r="J682" s="146"/>
      <c r="K682" s="71"/>
    </row>
    <row r="683" spans="1:11" x14ac:dyDescent="0.25">
      <c r="A683" s="160">
        <f>IF('Orçamento-base'!A683&gt;0,'Orçamento-base'!A683,"")</f>
        <v>1</v>
      </c>
      <c r="B683" s="160">
        <f>'Orçamento-base'!B683</f>
        <v>672</v>
      </c>
      <c r="C683" s="160" t="str">
        <f>IF('Orçamento-base'!C683&gt;0,'Orçamento-base'!C683,"")</f>
        <v>22.49</v>
      </c>
      <c r="D683" s="154" t="str">
        <f>IF('Orçamento-base'!G683&gt;0,'Orçamento-base'!G683,"")</f>
        <v>GRELHA DE RETORNO NO TETO, 525X325MM</v>
      </c>
      <c r="E683" s="182">
        <f>IF('Orçamento-base'!H683&gt;0,'Orçamento-base'!H683,"")</f>
        <v>7</v>
      </c>
      <c r="F683" s="154" t="str">
        <f>IF('Orçamento-base'!I683&gt;0,'Orçamento-base'!I683,"")</f>
        <v>un</v>
      </c>
      <c r="G683" s="172"/>
      <c r="H683" s="154" t="str">
        <f t="shared" si="12"/>
        <v/>
      </c>
      <c r="I683" s="146"/>
      <c r="J683" s="146"/>
      <c r="K683" s="71"/>
    </row>
    <row r="684" spans="1:11" x14ac:dyDescent="0.25">
      <c r="A684" s="160">
        <f>IF('Orçamento-base'!A684&gt;0,'Orçamento-base'!A684,"")</f>
        <v>1</v>
      </c>
      <c r="B684" s="160">
        <f>'Orçamento-base'!B684</f>
        <v>673</v>
      </c>
      <c r="C684" s="160" t="str">
        <f>IF('Orçamento-base'!C684&gt;0,'Orçamento-base'!C684,"")</f>
        <v>22.50</v>
      </c>
      <c r="D684" s="154" t="str">
        <f>IF('Orçamento-base'!G684&gt;0,'Orçamento-base'!G684,"")</f>
        <v>GRELHA DE RETORNO NO TETO, 425X225MM</v>
      </c>
      <c r="E684" s="182">
        <f>IF('Orçamento-base'!H684&gt;0,'Orçamento-base'!H684,"")</f>
        <v>1</v>
      </c>
      <c r="F684" s="154" t="str">
        <f>IF('Orçamento-base'!I684&gt;0,'Orçamento-base'!I684,"")</f>
        <v>un</v>
      </c>
      <c r="G684" s="172"/>
      <c r="H684" s="154" t="str">
        <f t="shared" si="12"/>
        <v/>
      </c>
      <c r="I684" s="146"/>
      <c r="J684" s="146"/>
      <c r="K684" s="71"/>
    </row>
    <row r="685" spans="1:11" x14ac:dyDescent="0.25">
      <c r="A685" s="160">
        <f>IF('Orçamento-base'!A685&gt;0,'Orçamento-base'!A685,"")</f>
        <v>1</v>
      </c>
      <c r="B685" s="160">
        <f>'Orçamento-base'!B685</f>
        <v>674</v>
      </c>
      <c r="C685" s="160" t="str">
        <f>IF('Orçamento-base'!C685&gt;0,'Orçamento-base'!C685,"")</f>
        <v>22.51</v>
      </c>
      <c r="D685" s="154" t="str">
        <f>IF('Orçamento-base'!G685&gt;0,'Orçamento-base'!G685,"")</f>
        <v>GRELHA DE RETORNO NO TETO, 325X225MM</v>
      </c>
      <c r="E685" s="182">
        <f>IF('Orçamento-base'!H685&gt;0,'Orçamento-base'!H685,"")</f>
        <v>4</v>
      </c>
      <c r="F685" s="154" t="str">
        <f>IF('Orçamento-base'!I685&gt;0,'Orçamento-base'!I685,"")</f>
        <v>un</v>
      </c>
      <c r="G685" s="172"/>
      <c r="H685" s="154" t="str">
        <f t="shared" si="12"/>
        <v/>
      </c>
      <c r="I685" s="146"/>
      <c r="J685" s="146"/>
      <c r="K685" s="71"/>
    </row>
    <row r="686" spans="1:11" x14ac:dyDescent="0.25">
      <c r="A686" s="160">
        <f>IF('Orçamento-base'!A686&gt;0,'Orçamento-base'!A686,"")</f>
        <v>1</v>
      </c>
      <c r="B686" s="160">
        <f>'Orçamento-base'!B686</f>
        <v>675</v>
      </c>
      <c r="C686" s="160" t="str">
        <f>IF('Orçamento-base'!C686&gt;0,'Orçamento-base'!C686,"")</f>
        <v>22.52</v>
      </c>
      <c r="D686" s="154" t="str">
        <f>IF('Orçamento-base'!G686&gt;0,'Orçamento-base'!G686,"")</f>
        <v>GRELHA DE RETORNO NA PORTA, 425X325MM</v>
      </c>
      <c r="E686" s="182">
        <f>IF('Orçamento-base'!H686&gt;0,'Orçamento-base'!H686,"")</f>
        <v>9</v>
      </c>
      <c r="F686" s="154" t="str">
        <f>IF('Orçamento-base'!I686&gt;0,'Orçamento-base'!I686,"")</f>
        <v>un</v>
      </c>
      <c r="G686" s="172"/>
      <c r="H686" s="154" t="str">
        <f t="shared" si="12"/>
        <v/>
      </c>
      <c r="I686" s="146"/>
      <c r="J686" s="146"/>
      <c r="K686" s="71"/>
    </row>
    <row r="687" spans="1:11" x14ac:dyDescent="0.25">
      <c r="A687" s="160">
        <f>IF('Orçamento-base'!A687&gt;0,'Orçamento-base'!A687,"")</f>
        <v>1</v>
      </c>
      <c r="B687" s="160">
        <f>'Orçamento-base'!B687</f>
        <v>676</v>
      </c>
      <c r="C687" s="160" t="str">
        <f>IF('Orçamento-base'!C687&gt;0,'Orçamento-base'!C687,"")</f>
        <v>22.53</v>
      </c>
      <c r="D687" s="154" t="str">
        <f>IF('Orçamento-base'!G687&gt;0,'Orçamento-base'!G687,"")</f>
        <v>GRELHA DE RETORNO NA PORTA, 325X225MM</v>
      </c>
      <c r="E687" s="182">
        <f>IF('Orçamento-base'!H687&gt;0,'Orçamento-base'!H687,"")</f>
        <v>2</v>
      </c>
      <c r="F687" s="154" t="str">
        <f>IF('Orçamento-base'!I687&gt;0,'Orçamento-base'!I687,"")</f>
        <v>un</v>
      </c>
      <c r="G687" s="172"/>
      <c r="H687" s="154" t="str">
        <f t="shared" si="12"/>
        <v/>
      </c>
      <c r="I687" s="146"/>
      <c r="J687" s="146"/>
      <c r="K687" s="71"/>
    </row>
    <row r="688" spans="1:11" x14ac:dyDescent="0.25">
      <c r="A688" s="160">
        <f>IF('Orçamento-base'!A688&gt;0,'Orçamento-base'!A688,"")</f>
        <v>1</v>
      </c>
      <c r="B688" s="160">
        <f>'Orçamento-base'!B688</f>
        <v>677</v>
      </c>
      <c r="C688" s="160" t="str">
        <f>IF('Orçamento-base'!C688&gt;0,'Orçamento-base'!C688,"")</f>
        <v>22.54</v>
      </c>
      <c r="D688" s="154" t="str">
        <f>IF('Orçamento-base'!G688&gt;0,'Orçamento-base'!G688,"")</f>
        <v>GRELHA DE RETORNO NA PORTA, 325X125MM</v>
      </c>
      <c r="E688" s="182">
        <f>IF('Orçamento-base'!H688&gt;0,'Orçamento-base'!H688,"")</f>
        <v>5</v>
      </c>
      <c r="F688" s="154" t="str">
        <f>IF('Orçamento-base'!I688&gt;0,'Orçamento-base'!I688,"")</f>
        <v>un</v>
      </c>
      <c r="G688" s="172"/>
      <c r="H688" s="154" t="str">
        <f t="shared" si="12"/>
        <v/>
      </c>
      <c r="I688" s="146"/>
      <c r="J688" s="146"/>
      <c r="K688" s="71"/>
    </row>
    <row r="689" spans="1:11" x14ac:dyDescent="0.25">
      <c r="A689" s="160">
        <f>IF('Orçamento-base'!A689&gt;0,'Orçamento-base'!A689,"")</f>
        <v>1</v>
      </c>
      <c r="B689" s="160">
        <f>'Orçamento-base'!B689</f>
        <v>678</v>
      </c>
      <c r="C689" s="160" t="str">
        <f>IF('Orçamento-base'!C689&gt;0,'Orçamento-base'!C689,"")</f>
        <v>22.55</v>
      </c>
      <c r="D689" s="154" t="str">
        <f>IF('Orçamento-base'!G689&gt;0,'Orçamento-base'!G689,"")</f>
        <v>REGISTRO PARA REGULAGEM DE VAZÃO, 500X300MM</v>
      </c>
      <c r="E689" s="182">
        <f>IF('Orçamento-base'!H689&gt;0,'Orçamento-base'!H689,"")</f>
        <v>2</v>
      </c>
      <c r="F689" s="154" t="str">
        <f>IF('Orçamento-base'!I689&gt;0,'Orçamento-base'!I689,"")</f>
        <v>un</v>
      </c>
      <c r="G689" s="172"/>
      <c r="H689" s="154" t="str">
        <f t="shared" si="12"/>
        <v/>
      </c>
      <c r="I689" s="146"/>
      <c r="J689" s="146"/>
      <c r="K689" s="71"/>
    </row>
    <row r="690" spans="1:11" x14ac:dyDescent="0.25">
      <c r="A690" s="160">
        <f>IF('Orçamento-base'!A690&gt;0,'Orçamento-base'!A690,"")</f>
        <v>1</v>
      </c>
      <c r="B690" s="160">
        <f>'Orçamento-base'!B690</f>
        <v>679</v>
      </c>
      <c r="C690" s="160" t="str">
        <f>IF('Orçamento-base'!C690&gt;0,'Orçamento-base'!C690,"")</f>
        <v>22.56</v>
      </c>
      <c r="D690" s="154" t="str">
        <f>IF('Orçamento-base'!G690&gt;0,'Orçamento-base'!G690,"")</f>
        <v>REGISTRO PARA REGULAGEM DE VAZÃO, 500X200MM</v>
      </c>
      <c r="E690" s="182">
        <f>IF('Orçamento-base'!H690&gt;0,'Orçamento-base'!H690,"")</f>
        <v>1</v>
      </c>
      <c r="F690" s="154" t="str">
        <f>IF('Orçamento-base'!I690&gt;0,'Orçamento-base'!I690,"")</f>
        <v>un</v>
      </c>
      <c r="G690" s="172"/>
      <c r="H690" s="154" t="str">
        <f t="shared" si="12"/>
        <v/>
      </c>
      <c r="I690" s="146"/>
      <c r="J690" s="146"/>
      <c r="K690" s="71"/>
    </row>
    <row r="691" spans="1:11" x14ac:dyDescent="0.25">
      <c r="A691" s="160">
        <f>IF('Orçamento-base'!A691&gt;0,'Orçamento-base'!A691,"")</f>
        <v>1</v>
      </c>
      <c r="B691" s="160">
        <f>'Orçamento-base'!B691</f>
        <v>680</v>
      </c>
      <c r="C691" s="160" t="str">
        <f>IF('Orçamento-base'!C691&gt;0,'Orçamento-base'!C691,"")</f>
        <v>22.57</v>
      </c>
      <c r="D691" s="154" t="str">
        <f>IF('Orçamento-base'!G691&gt;0,'Orçamento-base'!G691,"")</f>
        <v>REGISTRO PARA REGULAGEM DE VAZÃO, 300X200MM</v>
      </c>
      <c r="E691" s="182">
        <f>IF('Orçamento-base'!H691&gt;0,'Orçamento-base'!H691,"")</f>
        <v>4</v>
      </c>
      <c r="F691" s="154" t="str">
        <f>IF('Orçamento-base'!I691&gt;0,'Orçamento-base'!I691,"")</f>
        <v>un</v>
      </c>
      <c r="G691" s="172"/>
      <c r="H691" s="154" t="str">
        <f t="shared" si="12"/>
        <v/>
      </c>
      <c r="I691" s="146"/>
      <c r="J691" s="146"/>
      <c r="K691" s="71"/>
    </row>
    <row r="692" spans="1:11" x14ac:dyDescent="0.25">
      <c r="A692" s="160">
        <f>IF('Orçamento-base'!A692&gt;0,'Orçamento-base'!A692,"")</f>
        <v>1</v>
      </c>
      <c r="B692" s="160">
        <f>'Orçamento-base'!B692</f>
        <v>681</v>
      </c>
      <c r="C692" s="160" t="str">
        <f>IF('Orçamento-base'!C692&gt;0,'Orçamento-base'!C692,"")</f>
        <v>22.58</v>
      </c>
      <c r="D692" s="154" t="str">
        <f>IF('Orçamento-base'!G692&gt;0,'Orçamento-base'!G692,"")</f>
        <v>REGISTRO PARA REGULAGEM DE VAZÃO, 250X150MM</v>
      </c>
      <c r="E692" s="182">
        <f>IF('Orçamento-base'!H692&gt;0,'Orçamento-base'!H692,"")</f>
        <v>2</v>
      </c>
      <c r="F692" s="154" t="str">
        <f>IF('Orçamento-base'!I692&gt;0,'Orçamento-base'!I692,"")</f>
        <v>un</v>
      </c>
      <c r="G692" s="172"/>
      <c r="H692" s="154" t="str">
        <f t="shared" si="12"/>
        <v/>
      </c>
      <c r="I692" s="146"/>
      <c r="J692" s="146"/>
      <c r="K692" s="71"/>
    </row>
    <row r="693" spans="1:11" x14ac:dyDescent="0.25">
      <c r="A693" s="160">
        <f>IF('Orçamento-base'!A693&gt;0,'Orçamento-base'!A693,"")</f>
        <v>1</v>
      </c>
      <c r="B693" s="160">
        <f>'Orçamento-base'!B693</f>
        <v>682</v>
      </c>
      <c r="C693" s="160" t="str">
        <f>IF('Orçamento-base'!C693&gt;0,'Orçamento-base'!C693,"")</f>
        <v>22.59</v>
      </c>
      <c r="D693" s="154" t="str">
        <f>IF('Orçamento-base'!G693&gt;0,'Orçamento-base'!G693,"")</f>
        <v>REGISTRO PARA REGULAGEM DE VAZÃO, 200X150MM</v>
      </c>
      <c r="E693" s="182">
        <f>IF('Orçamento-base'!H693&gt;0,'Orçamento-base'!H693,"")</f>
        <v>1</v>
      </c>
      <c r="F693" s="154" t="str">
        <f>IF('Orçamento-base'!I693&gt;0,'Orçamento-base'!I693,"")</f>
        <v>un</v>
      </c>
      <c r="G693" s="172"/>
      <c r="H693" s="154" t="str">
        <f t="shared" si="12"/>
        <v/>
      </c>
      <c r="I693" s="146"/>
      <c r="J693" s="146"/>
      <c r="K693" s="71"/>
    </row>
    <row r="694" spans="1:11" x14ac:dyDescent="0.25">
      <c r="A694" s="160">
        <f>IF('Orçamento-base'!A694&gt;0,'Orçamento-base'!A694,"")</f>
        <v>1</v>
      </c>
      <c r="B694" s="160">
        <f>'Orçamento-base'!B694</f>
        <v>683</v>
      </c>
      <c r="C694" s="160" t="str">
        <f>IF('Orçamento-base'!C694&gt;0,'Orçamento-base'!C694,"")</f>
        <v>22.60</v>
      </c>
      <c r="D694" s="154" t="str">
        <f>IF('Orçamento-base'!G694&gt;0,'Orçamento-base'!G694,"")</f>
        <v>REGISTRO PARA REGULAGEM DE VAZÃO, 150X150MM</v>
      </c>
      <c r="E694" s="182">
        <f>IF('Orçamento-base'!H694&gt;0,'Orçamento-base'!H694,"")</f>
        <v>3</v>
      </c>
      <c r="F694" s="154" t="str">
        <f>IF('Orçamento-base'!I694&gt;0,'Orçamento-base'!I694,"")</f>
        <v>un</v>
      </c>
      <c r="G694" s="172"/>
      <c r="H694" s="154" t="str">
        <f t="shared" si="12"/>
        <v/>
      </c>
      <c r="I694" s="146"/>
      <c r="J694" s="146"/>
      <c r="K694" s="71"/>
    </row>
    <row r="695" spans="1:11" x14ac:dyDescent="0.25">
      <c r="A695" s="160">
        <f>IF('Orçamento-base'!A695&gt;0,'Orçamento-base'!A695,"")</f>
        <v>1</v>
      </c>
      <c r="B695" s="160">
        <f>'Orçamento-base'!B695</f>
        <v>684</v>
      </c>
      <c r="C695" s="160" t="str">
        <f>IF('Orçamento-base'!C695&gt;0,'Orçamento-base'!C695,"")</f>
        <v>22.61</v>
      </c>
      <c r="D695" s="154" t="str">
        <f>IF('Orçamento-base'!G695&gt;0,'Orçamento-base'!G695,"")</f>
        <v>TOMADA DE AR EXTERIOR, 50X30CM</v>
      </c>
      <c r="E695" s="182">
        <f>IF('Orçamento-base'!H695&gt;0,'Orçamento-base'!H695,"")</f>
        <v>3</v>
      </c>
      <c r="F695" s="154" t="str">
        <f>IF('Orçamento-base'!I695&gt;0,'Orçamento-base'!I695,"")</f>
        <v>un</v>
      </c>
      <c r="G695" s="172"/>
      <c r="H695" s="154" t="str">
        <f t="shared" si="12"/>
        <v/>
      </c>
      <c r="I695" s="146"/>
      <c r="J695" s="146"/>
      <c r="K695" s="71"/>
    </row>
    <row r="696" spans="1:11" x14ac:dyDescent="0.25">
      <c r="A696" s="160">
        <f>IF('Orçamento-base'!A696&gt;0,'Orçamento-base'!A696,"")</f>
        <v>1</v>
      </c>
      <c r="B696" s="160">
        <f>'Orçamento-base'!B696</f>
        <v>685</v>
      </c>
      <c r="C696" s="160" t="str">
        <f>IF('Orçamento-base'!C696&gt;0,'Orçamento-base'!C696,"")</f>
        <v>22.62</v>
      </c>
      <c r="D696" s="154" t="str">
        <f>IF('Orçamento-base'!G696&gt;0,'Orçamento-base'!G696,"")</f>
        <v>TOMADA DE AR EXTERIOR, 50X20CM</v>
      </c>
      <c r="E696" s="182">
        <f>IF('Orçamento-base'!H696&gt;0,'Orçamento-base'!H696,"")</f>
        <v>1</v>
      </c>
      <c r="F696" s="154" t="str">
        <f>IF('Orçamento-base'!I696&gt;0,'Orçamento-base'!I696,"")</f>
        <v>un</v>
      </c>
      <c r="G696" s="172"/>
      <c r="H696" s="154" t="str">
        <f t="shared" si="12"/>
        <v/>
      </c>
      <c r="I696" s="146"/>
      <c r="J696" s="146"/>
      <c r="K696" s="71"/>
    </row>
    <row r="697" spans="1:11" x14ac:dyDescent="0.25">
      <c r="A697" s="160">
        <f>IF('Orçamento-base'!A697&gt;0,'Orçamento-base'!A697,"")</f>
        <v>1</v>
      </c>
      <c r="B697" s="160">
        <f>'Orçamento-base'!B697</f>
        <v>686</v>
      </c>
      <c r="C697" s="160" t="str">
        <f>IF('Orçamento-base'!C697&gt;0,'Orçamento-base'!C697,"")</f>
        <v>22.63</v>
      </c>
      <c r="D697" s="154" t="str">
        <f>IF('Orçamento-base'!G697&gt;0,'Orçamento-base'!G697,"")</f>
        <v>TOMADA DE AR EXTERIOR, 40X30CM</v>
      </c>
      <c r="E697" s="182">
        <f>IF('Orçamento-base'!H697&gt;0,'Orçamento-base'!H697,"")</f>
        <v>1</v>
      </c>
      <c r="F697" s="154" t="str">
        <f>IF('Orçamento-base'!I697&gt;0,'Orçamento-base'!I697,"")</f>
        <v>un</v>
      </c>
      <c r="G697" s="172"/>
      <c r="H697" s="154" t="str">
        <f t="shared" si="12"/>
        <v/>
      </c>
      <c r="I697" s="146"/>
      <c r="J697" s="146"/>
      <c r="K697" s="71"/>
    </row>
    <row r="698" spans="1:11" x14ac:dyDescent="0.25">
      <c r="A698" s="160">
        <f>IF('Orçamento-base'!A698&gt;0,'Orçamento-base'!A698,"")</f>
        <v>1</v>
      </c>
      <c r="B698" s="160">
        <f>'Orçamento-base'!B698</f>
        <v>687</v>
      </c>
      <c r="C698" s="160" t="str">
        <f>IF('Orçamento-base'!C698&gt;0,'Orçamento-base'!C698,"")</f>
        <v>22.64</v>
      </c>
      <c r="D698" s="154" t="str">
        <f>IF('Orçamento-base'!G698&gt;0,'Orçamento-base'!G698,"")</f>
        <v>TOMADA DE AR EXTERIOR, 30X20CM</v>
      </c>
      <c r="E698" s="182">
        <f>IF('Orçamento-base'!H698&gt;0,'Orçamento-base'!H698,"")</f>
        <v>3</v>
      </c>
      <c r="F698" s="154" t="str">
        <f>IF('Orçamento-base'!I698&gt;0,'Orçamento-base'!I698,"")</f>
        <v>un</v>
      </c>
      <c r="G698" s="172"/>
      <c r="H698" s="154" t="str">
        <f t="shared" si="12"/>
        <v/>
      </c>
      <c r="I698" s="146"/>
      <c r="J698" s="146"/>
      <c r="K698" s="71"/>
    </row>
    <row r="699" spans="1:11" x14ac:dyDescent="0.25">
      <c r="A699" s="160">
        <f>IF('Orçamento-base'!A699&gt;0,'Orçamento-base'!A699,"")</f>
        <v>1</v>
      </c>
      <c r="B699" s="160">
        <f>'Orçamento-base'!B699</f>
        <v>688</v>
      </c>
      <c r="C699" s="160" t="str">
        <f>IF('Orçamento-base'!C699&gt;0,'Orçamento-base'!C699,"")</f>
        <v>22.65</v>
      </c>
      <c r="D699" s="154" t="str">
        <f>IF('Orçamento-base'!G699&gt;0,'Orçamento-base'!G699,"")</f>
        <v>TOMADA DE AR EXTERIOR, 25X20CM</v>
      </c>
      <c r="E699" s="182">
        <f>IF('Orçamento-base'!H699&gt;0,'Orçamento-base'!H699,"")</f>
        <v>1</v>
      </c>
      <c r="F699" s="154" t="str">
        <f>IF('Orçamento-base'!I699&gt;0,'Orçamento-base'!I699,"")</f>
        <v>un</v>
      </c>
      <c r="G699" s="172"/>
      <c r="H699" s="154" t="str">
        <f t="shared" si="12"/>
        <v/>
      </c>
      <c r="I699" s="146"/>
      <c r="J699" s="146"/>
      <c r="K699" s="71"/>
    </row>
    <row r="700" spans="1:11" x14ac:dyDescent="0.25">
      <c r="A700" s="160">
        <f>IF('Orçamento-base'!A700&gt;0,'Orçamento-base'!A700,"")</f>
        <v>1</v>
      </c>
      <c r="B700" s="160">
        <f>'Orçamento-base'!B700</f>
        <v>689</v>
      </c>
      <c r="C700" s="160" t="str">
        <f>IF('Orçamento-base'!C700&gt;0,'Orçamento-base'!C700,"")</f>
        <v>22.66</v>
      </c>
      <c r="D700" s="154" t="str">
        <f>IF('Orçamento-base'!G700&gt;0,'Orçamento-base'!G700,"")</f>
        <v>TOMADA DE AR EXTERIOR, 25X15CM</v>
      </c>
      <c r="E700" s="182">
        <f>IF('Orçamento-base'!H700&gt;0,'Orçamento-base'!H700,"")</f>
        <v>3</v>
      </c>
      <c r="F700" s="154" t="str">
        <f>IF('Orçamento-base'!I700&gt;0,'Orçamento-base'!I700,"")</f>
        <v>un</v>
      </c>
      <c r="G700" s="172"/>
      <c r="H700" s="154" t="str">
        <f t="shared" si="12"/>
        <v/>
      </c>
      <c r="I700" s="146"/>
      <c r="J700" s="146"/>
      <c r="K700" s="71"/>
    </row>
    <row r="701" spans="1:11" x14ac:dyDescent="0.25">
      <c r="A701" s="160">
        <f>IF('Orçamento-base'!A701&gt;0,'Orçamento-base'!A701,"")</f>
        <v>1</v>
      </c>
      <c r="B701" s="160">
        <f>'Orçamento-base'!B701</f>
        <v>690</v>
      </c>
      <c r="C701" s="160" t="str">
        <f>IF('Orçamento-base'!C701&gt;0,'Orçamento-base'!C701,"")</f>
        <v>22.67</v>
      </c>
      <c r="D701" s="154" t="str">
        <f>IF('Orçamento-base'!G701&gt;0,'Orçamento-base'!G701,"")</f>
        <v>TOMADA DE AR EXTERIOR, 20X15CM</v>
      </c>
      <c r="E701" s="182">
        <f>IF('Orçamento-base'!H701&gt;0,'Orçamento-base'!H701,"")</f>
        <v>1</v>
      </c>
      <c r="F701" s="154" t="str">
        <f>IF('Orçamento-base'!I701&gt;0,'Orçamento-base'!I701,"")</f>
        <v>un</v>
      </c>
      <c r="G701" s="172"/>
      <c r="H701" s="154" t="str">
        <f t="shared" si="12"/>
        <v/>
      </c>
      <c r="I701" s="146"/>
      <c r="J701" s="146"/>
      <c r="K701" s="71"/>
    </row>
    <row r="702" spans="1:11" x14ac:dyDescent="0.25">
      <c r="A702" s="160">
        <f>IF('Orçamento-base'!A702&gt;0,'Orçamento-base'!A702,"")</f>
        <v>1</v>
      </c>
      <c r="B702" s="160">
        <f>'Orçamento-base'!B702</f>
        <v>691</v>
      </c>
      <c r="C702" s="160" t="str">
        <f>IF('Orçamento-base'!C702&gt;0,'Orçamento-base'!C702,"")</f>
        <v>22.68</v>
      </c>
      <c r="D702" s="154" t="str">
        <f>IF('Orçamento-base'!G702&gt;0,'Orçamento-base'!G702,"")</f>
        <v>TOMADA DE AR EXTERIOR, 15X15CM</v>
      </c>
      <c r="E702" s="182">
        <f>IF('Orçamento-base'!H702&gt;0,'Orçamento-base'!H702,"")</f>
        <v>2</v>
      </c>
      <c r="F702" s="154" t="str">
        <f>IF('Orçamento-base'!I702&gt;0,'Orçamento-base'!I702,"")</f>
        <v>un</v>
      </c>
      <c r="G702" s="172"/>
      <c r="H702" s="154" t="str">
        <f t="shared" si="12"/>
        <v/>
      </c>
      <c r="I702" s="146"/>
      <c r="J702" s="146"/>
      <c r="K702" s="71"/>
    </row>
    <row r="703" spans="1:11" x14ac:dyDescent="0.25">
      <c r="A703" s="160">
        <f>IF('Orçamento-base'!A703&gt;0,'Orçamento-base'!A703,"")</f>
        <v>1</v>
      </c>
      <c r="B703" s="160">
        <f>'Orçamento-base'!B703</f>
        <v>692</v>
      </c>
      <c r="C703" s="160" t="str">
        <f>IF('Orçamento-base'!C703&gt;0,'Orçamento-base'!C703,"")</f>
        <v>22.69</v>
      </c>
      <c r="D703" s="154" t="str">
        <f>IF('Orçamento-base'!G703&gt;0,'Orçamento-base'!G703,"")</f>
        <v>VENEZIANA DE EXAUSTÃO, 45X30CM</v>
      </c>
      <c r="E703" s="182">
        <f>IF('Orçamento-base'!H703&gt;0,'Orçamento-base'!H703,"")</f>
        <v>2</v>
      </c>
      <c r="F703" s="154" t="str">
        <f>IF('Orçamento-base'!I703&gt;0,'Orçamento-base'!I703,"")</f>
        <v>un</v>
      </c>
      <c r="G703" s="172"/>
      <c r="H703" s="154" t="str">
        <f t="shared" si="12"/>
        <v/>
      </c>
      <c r="I703" s="146"/>
      <c r="J703" s="146"/>
      <c r="K703" s="71"/>
    </row>
    <row r="704" spans="1:11" x14ac:dyDescent="0.25">
      <c r="A704" s="160">
        <f>IF('Orçamento-base'!A704&gt;0,'Orçamento-base'!A704,"")</f>
        <v>1</v>
      </c>
      <c r="B704" s="160">
        <f>'Orçamento-base'!B704</f>
        <v>693</v>
      </c>
      <c r="C704" s="160" t="str">
        <f>IF('Orçamento-base'!C704&gt;0,'Orçamento-base'!C704,"")</f>
        <v>22.70</v>
      </c>
      <c r="D704" s="154" t="str">
        <f>IF('Orçamento-base'!G704&gt;0,'Orçamento-base'!G704,"")</f>
        <v>VENEZIANA DE EXAUSTÃO, 45X20CM</v>
      </c>
      <c r="E704" s="182">
        <f>IF('Orçamento-base'!H704&gt;0,'Orçamento-base'!H704,"")</f>
        <v>1</v>
      </c>
      <c r="F704" s="154" t="str">
        <f>IF('Orçamento-base'!I704&gt;0,'Orçamento-base'!I704,"")</f>
        <v>un</v>
      </c>
      <c r="G704" s="172"/>
      <c r="H704" s="154" t="str">
        <f t="shared" si="12"/>
        <v/>
      </c>
      <c r="I704" s="146"/>
      <c r="J704" s="146"/>
      <c r="K704" s="71"/>
    </row>
    <row r="705" spans="1:11" x14ac:dyDescent="0.25">
      <c r="A705" s="160">
        <f>IF('Orçamento-base'!A705&gt;0,'Orçamento-base'!A705,"")</f>
        <v>1</v>
      </c>
      <c r="B705" s="160">
        <f>'Orçamento-base'!B705</f>
        <v>694</v>
      </c>
      <c r="C705" s="160" t="str">
        <f>IF('Orçamento-base'!C705&gt;0,'Orçamento-base'!C705,"")</f>
        <v>22.71</v>
      </c>
      <c r="D705" s="154" t="str">
        <f>IF('Orçamento-base'!G705&gt;0,'Orçamento-base'!G705,"")</f>
        <v>VENEZIANA DE EXAUSTÃO, 30X20CM</v>
      </c>
      <c r="E705" s="182">
        <f>IF('Orçamento-base'!H705&gt;0,'Orçamento-base'!H705,"")</f>
        <v>2</v>
      </c>
      <c r="F705" s="154" t="str">
        <f>IF('Orçamento-base'!I705&gt;0,'Orçamento-base'!I705,"")</f>
        <v>un</v>
      </c>
      <c r="G705" s="172"/>
      <c r="H705" s="154" t="str">
        <f t="shared" si="12"/>
        <v/>
      </c>
      <c r="I705" s="146"/>
      <c r="J705" s="146"/>
      <c r="K705" s="71"/>
    </row>
    <row r="706" spans="1:11" x14ac:dyDescent="0.25">
      <c r="A706" s="160">
        <f>IF('Orçamento-base'!A706&gt;0,'Orçamento-base'!A706,"")</f>
        <v>1</v>
      </c>
      <c r="B706" s="160">
        <f>'Orçamento-base'!B706</f>
        <v>695</v>
      </c>
      <c r="C706" s="160" t="str">
        <f>IF('Orçamento-base'!C706&gt;0,'Orçamento-base'!C706,"")</f>
        <v>22.72</v>
      </c>
      <c r="D706" s="154" t="str">
        <f>IF('Orçamento-base'!G706&gt;0,'Orçamento-base'!G706,"")</f>
        <v>VENEZIANA DE EXAUSTÃO, 20X15CM</v>
      </c>
      <c r="E706" s="182">
        <f>IF('Orçamento-base'!H706&gt;0,'Orçamento-base'!H706,"")</f>
        <v>1</v>
      </c>
      <c r="F706" s="154" t="str">
        <f>IF('Orçamento-base'!I706&gt;0,'Orçamento-base'!I706,"")</f>
        <v>un</v>
      </c>
      <c r="G706" s="172"/>
      <c r="H706" s="154" t="str">
        <f t="shared" si="12"/>
        <v/>
      </c>
      <c r="I706" s="146"/>
      <c r="J706" s="146"/>
      <c r="K706" s="71"/>
    </row>
    <row r="707" spans="1:11" x14ac:dyDescent="0.25">
      <c r="A707" s="160">
        <f>IF('Orçamento-base'!A707&gt;0,'Orçamento-base'!A707,"")</f>
        <v>1</v>
      </c>
      <c r="B707" s="160">
        <f>'Orçamento-base'!B707</f>
        <v>696</v>
      </c>
      <c r="C707" s="160" t="str">
        <f>IF('Orçamento-base'!C707&gt;0,'Orçamento-base'!C707,"")</f>
        <v>22.73</v>
      </c>
      <c r="D707" s="154" t="str">
        <f>IF('Orçamento-base'!G707&gt;0,'Orçamento-base'!G707,"")</f>
        <v>VENEZIANA DE EXAUSTÃO, 15X15CM</v>
      </c>
      <c r="E707" s="182">
        <f>IF('Orçamento-base'!H707&gt;0,'Orçamento-base'!H707,"")</f>
        <v>4</v>
      </c>
      <c r="F707" s="154" t="str">
        <f>IF('Orçamento-base'!I707&gt;0,'Orçamento-base'!I707,"")</f>
        <v>un</v>
      </c>
      <c r="G707" s="172"/>
      <c r="H707" s="154" t="str">
        <f t="shared" si="12"/>
        <v/>
      </c>
      <c r="I707" s="146"/>
      <c r="J707" s="146"/>
      <c r="K707" s="71"/>
    </row>
    <row r="708" spans="1:11" x14ac:dyDescent="0.25">
      <c r="A708" s="160">
        <f>IF('Orçamento-base'!A708&gt;0,'Orçamento-base'!A708,"")</f>
        <v>1</v>
      </c>
      <c r="B708" s="160">
        <f>'Orçamento-base'!B708</f>
        <v>697</v>
      </c>
      <c r="C708" s="160" t="str">
        <f>IF('Orçamento-base'!C708&gt;0,'Orçamento-base'!C708,"")</f>
        <v>22.74</v>
      </c>
      <c r="D708" s="154" t="str">
        <f>IF('Orçamento-base'!G708&gt;0,'Orçamento-base'!G708,"")</f>
        <v>VENEZIANA DE EXAUSTÃO, 15X10CM</v>
      </c>
      <c r="E708" s="182">
        <f>IF('Orçamento-base'!H708&gt;0,'Orçamento-base'!H708,"")</f>
        <v>3</v>
      </c>
      <c r="F708" s="154" t="str">
        <f>IF('Orçamento-base'!I708&gt;0,'Orçamento-base'!I708,"")</f>
        <v>un</v>
      </c>
      <c r="G708" s="172"/>
      <c r="H708" s="154" t="str">
        <f t="shared" si="12"/>
        <v/>
      </c>
      <c r="I708" s="146"/>
      <c r="J708" s="146"/>
      <c r="K708" s="71"/>
    </row>
    <row r="709" spans="1:11" x14ac:dyDescent="0.25">
      <c r="A709" s="160">
        <f>IF('Orçamento-base'!A709&gt;0,'Orçamento-base'!A709,"")</f>
        <v>1</v>
      </c>
      <c r="B709" s="160">
        <f>'Orçamento-base'!B709</f>
        <v>698</v>
      </c>
      <c r="C709" s="160" t="str">
        <f>IF('Orçamento-base'!C709&gt;0,'Orçamento-base'!C709,"")</f>
        <v>22.75</v>
      </c>
      <c r="D709" s="154" t="str">
        <f>IF('Orçamento-base'!G709&gt;0,'Orçamento-base'!G709,"")</f>
        <v>VENEZIANA DE EXAUSTÃO, 10X10CM</v>
      </c>
      <c r="E709" s="182">
        <f>IF('Orçamento-base'!H709&gt;0,'Orçamento-base'!H709,"")</f>
        <v>15</v>
      </c>
      <c r="F709" s="154" t="str">
        <f>IF('Orçamento-base'!I709&gt;0,'Orçamento-base'!I709,"")</f>
        <v>un</v>
      </c>
      <c r="G709" s="172"/>
      <c r="H709" s="154" t="str">
        <f t="shared" si="12"/>
        <v/>
      </c>
      <c r="I709" s="146"/>
      <c r="J709" s="146"/>
      <c r="K709" s="71"/>
    </row>
    <row r="710" spans="1:11" x14ac:dyDescent="0.25">
      <c r="A710" s="160">
        <f>IF('Orçamento-base'!A710&gt;0,'Orçamento-base'!A710,"")</f>
        <v>1</v>
      </c>
      <c r="B710" s="160">
        <f>'Orçamento-base'!B710</f>
        <v>699</v>
      </c>
      <c r="C710" s="160" t="str">
        <f>IF('Orçamento-base'!C710&gt;0,'Orçamento-base'!C710,"")</f>
        <v>22.76</v>
      </c>
      <c r="D710" s="154" t="str">
        <f>IF('Orçamento-base'!G710&gt;0,'Orçamento-base'!G710,"")</f>
        <v>DUTO FLEXÍVEL ISOLADO TERMICAMENTE, Ø250MM</v>
      </c>
      <c r="E710" s="182">
        <f>IF('Orçamento-base'!H710&gt;0,'Orçamento-base'!H710,"")</f>
        <v>10</v>
      </c>
      <c r="F710" s="154" t="str">
        <f>IF('Orçamento-base'!I710&gt;0,'Orçamento-base'!I710,"")</f>
        <v>m</v>
      </c>
      <c r="G710" s="172"/>
      <c r="H710" s="154" t="str">
        <f t="shared" si="12"/>
        <v/>
      </c>
      <c r="I710" s="146"/>
      <c r="J710" s="146"/>
      <c r="K710" s="71"/>
    </row>
    <row r="711" spans="1:11" x14ac:dyDescent="0.25">
      <c r="A711" s="160">
        <f>IF('Orçamento-base'!A711&gt;0,'Orçamento-base'!A711,"")</f>
        <v>1</v>
      </c>
      <c r="B711" s="160">
        <f>'Orçamento-base'!B711</f>
        <v>700</v>
      </c>
      <c r="C711" s="160" t="str">
        <f>IF('Orçamento-base'!C711&gt;0,'Orçamento-base'!C711,"")</f>
        <v>22.77</v>
      </c>
      <c r="D711" s="154" t="str">
        <f>IF('Orçamento-base'!G711&gt;0,'Orçamento-base'!G711,"")</f>
        <v>DUTO FLEXÍVEL ISOLADO TERMICAMENTE, Ø200MM</v>
      </c>
      <c r="E711" s="182">
        <f>IF('Orçamento-base'!H711&gt;0,'Orçamento-base'!H711,"")</f>
        <v>25</v>
      </c>
      <c r="F711" s="154" t="str">
        <f>IF('Orçamento-base'!I711&gt;0,'Orçamento-base'!I711,"")</f>
        <v>m</v>
      </c>
      <c r="G711" s="172"/>
      <c r="H711" s="154" t="str">
        <f t="shared" si="12"/>
        <v/>
      </c>
      <c r="I711" s="146"/>
      <c r="J711" s="146"/>
      <c r="K711" s="71"/>
    </row>
    <row r="712" spans="1:11" x14ac:dyDescent="0.25">
      <c r="A712" s="160">
        <f>IF('Orçamento-base'!A712&gt;0,'Orçamento-base'!A712,"")</f>
        <v>1</v>
      </c>
      <c r="B712" s="160">
        <f>'Orçamento-base'!B712</f>
        <v>701</v>
      </c>
      <c r="C712" s="160" t="str">
        <f>IF('Orçamento-base'!C712&gt;0,'Orçamento-base'!C712,"")</f>
        <v>22.78</v>
      </c>
      <c r="D712" s="154" t="str">
        <f>IF('Orçamento-base'!G712&gt;0,'Orçamento-base'!G712,"")</f>
        <v>DUTO FLEXÍVEL ISOLADO TERMICAMENTE, Ø180MM</v>
      </c>
      <c r="E712" s="182">
        <f>IF('Orçamento-base'!H712&gt;0,'Orçamento-base'!H712,"")</f>
        <v>70</v>
      </c>
      <c r="F712" s="154" t="str">
        <f>IF('Orçamento-base'!I712&gt;0,'Orçamento-base'!I712,"")</f>
        <v>m</v>
      </c>
      <c r="G712" s="172"/>
      <c r="H712" s="154" t="str">
        <f t="shared" si="12"/>
        <v/>
      </c>
      <c r="I712" s="146"/>
      <c r="J712" s="146"/>
      <c r="K712" s="71"/>
    </row>
    <row r="713" spans="1:11" x14ac:dyDescent="0.25">
      <c r="A713" s="160">
        <f>IF('Orçamento-base'!A713&gt;0,'Orçamento-base'!A713,"")</f>
        <v>1</v>
      </c>
      <c r="B713" s="160">
        <f>'Orçamento-base'!B713</f>
        <v>702</v>
      </c>
      <c r="C713" s="160" t="str">
        <f>IF('Orçamento-base'!C713&gt;0,'Orçamento-base'!C713,"")</f>
        <v>22.79</v>
      </c>
      <c r="D713" s="154" t="str">
        <f>IF('Orçamento-base'!G713&gt;0,'Orçamento-base'!G713,"")</f>
        <v>DUTO FLEXÍVEL ISOLADO TERMICAMENTE, Ø150MM</v>
      </c>
      <c r="E713" s="182">
        <f>IF('Orçamento-base'!H713&gt;0,'Orçamento-base'!H713,"")</f>
        <v>80</v>
      </c>
      <c r="F713" s="154" t="str">
        <f>IF('Orçamento-base'!I713&gt;0,'Orçamento-base'!I713,"")</f>
        <v>m</v>
      </c>
      <c r="G713" s="172"/>
      <c r="H713" s="154" t="str">
        <f t="shared" si="12"/>
        <v/>
      </c>
      <c r="I713" s="146"/>
      <c r="J713" s="146"/>
      <c r="K713" s="71"/>
    </row>
    <row r="714" spans="1:11" x14ac:dyDescent="0.25">
      <c r="A714" s="160">
        <f>IF('Orçamento-base'!A714&gt;0,'Orçamento-base'!A714,"")</f>
        <v>1</v>
      </c>
      <c r="B714" s="160">
        <f>'Orçamento-base'!B714</f>
        <v>703</v>
      </c>
      <c r="C714" s="160" t="str">
        <f>IF('Orçamento-base'!C714&gt;0,'Orçamento-base'!C714,"")</f>
        <v>22.80</v>
      </c>
      <c r="D714" s="154" t="str">
        <f>IF('Orçamento-base'!G714&gt;0,'Orçamento-base'!G714,"")</f>
        <v>DUTO FLEXÍVEL ISOLADO TERMICAMENTE, Ø125MM</v>
      </c>
      <c r="E714" s="182">
        <f>IF('Orçamento-base'!H714&gt;0,'Orçamento-base'!H714,"")</f>
        <v>6</v>
      </c>
      <c r="F714" s="154" t="str">
        <f>IF('Orçamento-base'!I714&gt;0,'Orçamento-base'!I714,"")</f>
        <v>m</v>
      </c>
      <c r="G714" s="172"/>
      <c r="H714" s="154" t="str">
        <f t="shared" si="12"/>
        <v/>
      </c>
      <c r="I714" s="146"/>
      <c r="J714" s="146"/>
      <c r="K714" s="71"/>
    </row>
    <row r="715" spans="1:11" x14ac:dyDescent="0.25">
      <c r="A715" s="160">
        <f>IF('Orçamento-base'!A715&gt;0,'Orçamento-base'!A715,"")</f>
        <v>1</v>
      </c>
      <c r="B715" s="160">
        <f>'Orçamento-base'!B715</f>
        <v>704</v>
      </c>
      <c r="C715" s="160" t="str">
        <f>IF('Orçamento-base'!C715&gt;0,'Orçamento-base'!C715,"")</f>
        <v>22.81</v>
      </c>
      <c r="D715" s="154" t="str">
        <f>IF('Orçamento-base'!G715&gt;0,'Orçamento-base'!G715,"")</f>
        <v>DUTO FLEXÍVEL ISOLADO TERMICAMENTE, Ø100MM</v>
      </c>
      <c r="E715" s="182">
        <f>IF('Orçamento-base'!H715&gt;0,'Orçamento-base'!H715,"")</f>
        <v>250</v>
      </c>
      <c r="F715" s="154" t="str">
        <f>IF('Orçamento-base'!I715&gt;0,'Orçamento-base'!I715,"")</f>
        <v>m</v>
      </c>
      <c r="G715" s="172"/>
      <c r="H715" s="154" t="str">
        <f t="shared" si="12"/>
        <v/>
      </c>
      <c r="I715" s="146"/>
      <c r="J715" s="146"/>
      <c r="K715" s="71"/>
    </row>
    <row r="716" spans="1:11" x14ac:dyDescent="0.25">
      <c r="A716" s="160">
        <f>IF('Orçamento-base'!A716&gt;0,'Orçamento-base'!A716,"")</f>
        <v>1</v>
      </c>
      <c r="B716" s="160">
        <f>'Orçamento-base'!B716</f>
        <v>705</v>
      </c>
      <c r="C716" s="160" t="str">
        <f>IF('Orçamento-base'!C716&gt;0,'Orçamento-base'!C716,"")</f>
        <v>22.82</v>
      </c>
      <c r="D716" s="154" t="str">
        <f>IF('Orçamento-base'!G716&gt;0,'Orçamento-base'!G716,"")</f>
        <v>DUTOS EM CHAPA DE AÇO GALVANIZADA, #22</v>
      </c>
      <c r="E716" s="182">
        <f>IF('Orçamento-base'!H716&gt;0,'Orçamento-base'!H716,"")</f>
        <v>650</v>
      </c>
      <c r="F716" s="154" t="str">
        <f>IF('Orçamento-base'!I716&gt;0,'Orçamento-base'!I716,"")</f>
        <v>kg</v>
      </c>
      <c r="G716" s="172"/>
      <c r="H716" s="154" t="str">
        <f t="shared" si="12"/>
        <v/>
      </c>
      <c r="I716" s="146"/>
      <c r="J716" s="146"/>
      <c r="K716" s="71"/>
    </row>
    <row r="717" spans="1:11" x14ac:dyDescent="0.25">
      <c r="A717" s="160">
        <f>IF('Orçamento-base'!A717&gt;0,'Orçamento-base'!A717,"")</f>
        <v>1</v>
      </c>
      <c r="B717" s="160">
        <f>'Orçamento-base'!B717</f>
        <v>706</v>
      </c>
      <c r="C717" s="160" t="str">
        <f>IF('Orçamento-base'!C717&gt;0,'Orçamento-base'!C717,"")</f>
        <v>22.83</v>
      </c>
      <c r="D717" s="154" t="str">
        <f>IF('Orçamento-base'!G717&gt;0,'Orçamento-base'!G717,"")</f>
        <v>DUTOS EM CHAPA DE AÇO GALVANIZADA, #24</v>
      </c>
      <c r="E717" s="182">
        <f>IF('Orçamento-base'!H717&gt;0,'Orçamento-base'!H717,"")</f>
        <v>1750</v>
      </c>
      <c r="F717" s="154" t="str">
        <f>IF('Orçamento-base'!I717&gt;0,'Orçamento-base'!I717,"")</f>
        <v>kg</v>
      </c>
      <c r="G717" s="172"/>
      <c r="H717" s="154" t="str">
        <f t="shared" ref="H717:H753" si="13">IFERROR(IF(E717*G717&lt;&gt;0,ROUND(ROUND(E717,4)*ROUND(G717,4),2),""),"")</f>
        <v/>
      </c>
      <c r="I717" s="146"/>
      <c r="J717" s="146"/>
      <c r="K717" s="71"/>
    </row>
    <row r="718" spans="1:11" x14ac:dyDescent="0.25">
      <c r="A718" s="160">
        <f>IF('Orçamento-base'!A718&gt;0,'Orçamento-base'!A718,"")</f>
        <v>1</v>
      </c>
      <c r="B718" s="160">
        <f>'Orçamento-base'!B718</f>
        <v>707</v>
      </c>
      <c r="C718" s="160" t="str">
        <f>IF('Orçamento-base'!C718&gt;0,'Orçamento-base'!C718,"")</f>
        <v>22.84</v>
      </c>
      <c r="D718" s="154" t="str">
        <f>IF('Orçamento-base'!G718&gt;0,'Orçamento-base'!G718,"")</f>
        <v>DUTOS EM CHAPA DE AÇO GALVANIZADA, #26</v>
      </c>
      <c r="E718" s="182">
        <f>IF('Orçamento-base'!H718&gt;0,'Orçamento-base'!H718,"")</f>
        <v>1650</v>
      </c>
      <c r="F718" s="154" t="str">
        <f>IF('Orçamento-base'!I718&gt;0,'Orçamento-base'!I718,"")</f>
        <v>kg</v>
      </c>
      <c r="G718" s="172"/>
      <c r="H718" s="154" t="str">
        <f t="shared" si="13"/>
        <v/>
      </c>
      <c r="I718" s="146"/>
      <c r="J718" s="146"/>
      <c r="K718" s="71"/>
    </row>
    <row r="719" spans="1:11" x14ac:dyDescent="0.25">
      <c r="A719" s="160">
        <f>IF('Orçamento-base'!A719&gt;0,'Orçamento-base'!A719,"")</f>
        <v>1</v>
      </c>
      <c r="B719" s="160">
        <f>'Orçamento-base'!B719</f>
        <v>708</v>
      </c>
      <c r="C719" s="160" t="str">
        <f>IF('Orçamento-base'!C719&gt;0,'Orçamento-base'!C719,"")</f>
        <v>22.85</v>
      </c>
      <c r="D719" s="154" t="str">
        <f>IF('Orçamento-base'!G719&gt;0,'Orçamento-base'!G719,"")</f>
        <v>TUBULAÇÃO DE COBRE ISOLADO TERMICAMENTE, Ø1/4"</v>
      </c>
      <c r="E719" s="182">
        <f>IF('Orçamento-base'!H719&gt;0,'Orçamento-base'!H719,"")</f>
        <v>17</v>
      </c>
      <c r="F719" s="154" t="str">
        <f>IF('Orçamento-base'!I719&gt;0,'Orçamento-base'!I719,"")</f>
        <v>m</v>
      </c>
      <c r="G719" s="172"/>
      <c r="H719" s="154" t="str">
        <f t="shared" si="13"/>
        <v/>
      </c>
      <c r="I719" s="146"/>
      <c r="J719" s="146"/>
      <c r="K719" s="71"/>
    </row>
    <row r="720" spans="1:11" x14ac:dyDescent="0.25">
      <c r="A720" s="160">
        <f>IF('Orçamento-base'!A720&gt;0,'Orçamento-base'!A720,"")</f>
        <v>1</v>
      </c>
      <c r="B720" s="160">
        <f>'Orçamento-base'!B720</f>
        <v>709</v>
      </c>
      <c r="C720" s="160" t="str">
        <f>IF('Orçamento-base'!C720&gt;0,'Orçamento-base'!C720,"")</f>
        <v>22.86</v>
      </c>
      <c r="D720" s="154" t="str">
        <f>IF('Orçamento-base'!G720&gt;0,'Orçamento-base'!G720,"")</f>
        <v>TUBULAÇÃO DE COBRE ISOLADO TERMICAMENTE, Ø3/8"</v>
      </c>
      <c r="E720" s="182">
        <f>IF('Orçamento-base'!H720&gt;0,'Orçamento-base'!H720,"")</f>
        <v>27</v>
      </c>
      <c r="F720" s="154" t="str">
        <f>IF('Orçamento-base'!I720&gt;0,'Orçamento-base'!I720,"")</f>
        <v>m</v>
      </c>
      <c r="G720" s="172"/>
      <c r="H720" s="154" t="str">
        <f t="shared" si="13"/>
        <v/>
      </c>
      <c r="I720" s="146"/>
      <c r="J720" s="146"/>
      <c r="K720" s="71"/>
    </row>
    <row r="721" spans="1:11" x14ac:dyDescent="0.25">
      <c r="A721" s="160">
        <f>IF('Orçamento-base'!A721&gt;0,'Orçamento-base'!A721,"")</f>
        <v>1</v>
      </c>
      <c r="B721" s="160">
        <f>'Orçamento-base'!B721</f>
        <v>710</v>
      </c>
      <c r="C721" s="160" t="str">
        <f>IF('Orçamento-base'!C721&gt;0,'Orçamento-base'!C721,"")</f>
        <v>22.88</v>
      </c>
      <c r="D721" s="154" t="str">
        <f>IF('Orçamento-base'!G721&gt;0,'Orçamento-base'!G721,"")</f>
        <v>TUBULAÇÃO DE COBRE ISOLADO TERMICAMENTE, Ø5/8"</v>
      </c>
      <c r="E721" s="182">
        <f>IF('Orçamento-base'!H721&gt;0,'Orçamento-base'!H721,"")</f>
        <v>10</v>
      </c>
      <c r="F721" s="154" t="str">
        <f>IF('Orçamento-base'!I721&gt;0,'Orçamento-base'!I721,"")</f>
        <v>m</v>
      </c>
      <c r="G721" s="172"/>
      <c r="H721" s="154" t="str">
        <f t="shared" si="13"/>
        <v/>
      </c>
      <c r="I721" s="146"/>
      <c r="J721" s="146"/>
      <c r="K721" s="71"/>
    </row>
    <row r="722" spans="1:11" x14ac:dyDescent="0.25">
      <c r="A722" s="160">
        <f>IF('Orçamento-base'!A722&gt;0,'Orçamento-base'!A722,"")</f>
        <v>1</v>
      </c>
      <c r="B722" s="160">
        <f>'Orçamento-base'!B722</f>
        <v>711</v>
      </c>
      <c r="C722" s="160" t="str">
        <f>IF('Orçamento-base'!C722&gt;0,'Orçamento-base'!C722,"")</f>
        <v>24.1</v>
      </c>
      <c r="D722" s="154" t="str">
        <f>IF('Orçamento-base'!G722&gt;0,'Orçamento-base'!G722,"")</f>
        <v>LIMPEZA PERMANENTE DA OBRA - 01 SERVENTE X 8 HORAS DIÁRIAS</v>
      </c>
      <c r="E722" s="182">
        <f>IF('Orçamento-base'!H722&gt;0,'Orçamento-base'!H722,"")</f>
        <v>12</v>
      </c>
      <c r="F722" s="154" t="str">
        <f>IF('Orçamento-base'!I722&gt;0,'Orçamento-base'!I722,"")</f>
        <v>mes</v>
      </c>
      <c r="G722" s="172"/>
      <c r="H722" s="154" t="str">
        <f t="shared" si="13"/>
        <v/>
      </c>
      <c r="I722" s="146"/>
      <c r="J722" s="146"/>
      <c r="K722" s="71"/>
    </row>
    <row r="723" spans="1:11" x14ac:dyDescent="0.25">
      <c r="A723" s="160">
        <f>IF('Orçamento-base'!A723&gt;0,'Orçamento-base'!A723,"")</f>
        <v>1</v>
      </c>
      <c r="B723" s="160">
        <f>'Orçamento-base'!B723</f>
        <v>712</v>
      </c>
      <c r="C723" s="160" t="str">
        <f>IF('Orçamento-base'!C723&gt;0,'Orçamento-base'!C723,"")</f>
        <v>25.1</v>
      </c>
      <c r="D723" s="154" t="str">
        <f>IF('Orçamento-base'!G723&gt;0,'Orçamento-base'!G723,"")</f>
        <v>LIMPEZA DE JANELA DE VIDRO COM CAIXILHO EM AÇO/ALUMÍNIO/PVC. AF_04/2019</v>
      </c>
      <c r="E723" s="182">
        <f>IF('Orçamento-base'!H723&gt;0,'Orçamento-base'!H723,"")</f>
        <v>100</v>
      </c>
      <c r="F723" s="154" t="str">
        <f>IF('Orçamento-base'!I723&gt;0,'Orçamento-base'!I723,"")</f>
        <v>m2</v>
      </c>
      <c r="G723" s="172"/>
      <c r="H723" s="154" t="str">
        <f t="shared" si="13"/>
        <v/>
      </c>
      <c r="I723" s="146"/>
      <c r="J723" s="146"/>
      <c r="K723" s="71"/>
    </row>
    <row r="724" spans="1:11" x14ac:dyDescent="0.25">
      <c r="A724" s="160">
        <f>IF('Orçamento-base'!A724&gt;0,'Orçamento-base'!A724,"")</f>
        <v>1</v>
      </c>
      <c r="B724" s="160">
        <f>'Orçamento-base'!B724</f>
        <v>713</v>
      </c>
      <c r="C724" s="160" t="str">
        <f>IF('Orçamento-base'!C724&gt;0,'Orçamento-base'!C724,"")</f>
        <v>25.2</v>
      </c>
      <c r="D724" s="154" t="str">
        <f>IF('Orçamento-base'!G724&gt;0,'Orçamento-base'!G724,"")</f>
        <v>LIMPEZA DE BACIA SANITÁRIA, BIDÊ OU MICTÓRIO EM LOUÇA, INCLUSIVE METAIS CORRESPONDENTES. AF_04/2019</v>
      </c>
      <c r="E724" s="182">
        <f>IF('Orçamento-base'!H724&gt;0,'Orçamento-base'!H724,"")</f>
        <v>21</v>
      </c>
      <c r="F724" s="154" t="str">
        <f>IF('Orçamento-base'!I724&gt;0,'Orçamento-base'!I724,"")</f>
        <v>un</v>
      </c>
      <c r="G724" s="172"/>
      <c r="H724" s="154" t="str">
        <f t="shared" si="13"/>
        <v/>
      </c>
      <c r="I724" s="146"/>
      <c r="J724" s="146"/>
      <c r="K724" s="71"/>
    </row>
    <row r="725" spans="1:11" x14ac:dyDescent="0.25">
      <c r="A725" s="160">
        <f>IF('Orçamento-base'!A725&gt;0,'Orçamento-base'!A725,"")</f>
        <v>1</v>
      </c>
      <c r="B725" s="160">
        <f>'Orçamento-base'!B725</f>
        <v>714</v>
      </c>
      <c r="C725" s="160" t="str">
        <f>IF('Orçamento-base'!C725&gt;0,'Orçamento-base'!C725,"")</f>
        <v>25.3</v>
      </c>
      <c r="D725" s="154" t="str">
        <f>IF('Orçamento-base'!G725&gt;0,'Orçamento-base'!G725,"")</f>
        <v>LIMPEZA DE PISO CERÂMICO OU PORCELANATO UTILIZANDO DETERGENTE NEUTRO E ESCOVAÇÃO MANUAL. AF_04/2019</v>
      </c>
      <c r="E725" s="182">
        <f>IF('Orçamento-base'!H725&gt;0,'Orçamento-base'!H725,"")</f>
        <v>440</v>
      </c>
      <c r="F725" s="154" t="str">
        <f>IF('Orçamento-base'!I725&gt;0,'Orçamento-base'!I725,"")</f>
        <v>m2</v>
      </c>
      <c r="G725" s="172"/>
      <c r="H725" s="154" t="str">
        <f t="shared" si="13"/>
        <v/>
      </c>
      <c r="I725" s="146"/>
      <c r="J725" s="146"/>
      <c r="K725" s="71"/>
    </row>
    <row r="726" spans="1:11" x14ac:dyDescent="0.25">
      <c r="A726" s="160">
        <f>IF('Orçamento-base'!A726&gt;0,'Orçamento-base'!A726,"")</f>
        <v>1</v>
      </c>
      <c r="B726" s="160">
        <f>'Orçamento-base'!B726</f>
        <v>715</v>
      </c>
      <c r="C726" s="160" t="str">
        <f>IF('Orçamento-base'!C726&gt;0,'Orçamento-base'!C726,"")</f>
        <v>25.4</v>
      </c>
      <c r="D726" s="154" t="str">
        <f>IF('Orçamento-base'!G726&gt;0,'Orçamento-base'!G726,"")</f>
        <v>LIMPEZA DE PORTA DE MADEIRA. AF_04/2019</v>
      </c>
      <c r="E726" s="182">
        <f>IF('Orçamento-base'!H726&gt;0,'Orçamento-base'!H726,"")</f>
        <v>283.5</v>
      </c>
      <c r="F726" s="154" t="str">
        <f>IF('Orçamento-base'!I726&gt;0,'Orçamento-base'!I726,"")</f>
        <v>m2</v>
      </c>
      <c r="G726" s="172"/>
      <c r="H726" s="154" t="str">
        <f t="shared" si="13"/>
        <v/>
      </c>
      <c r="I726" s="146"/>
      <c r="J726" s="146"/>
      <c r="K726" s="71"/>
    </row>
    <row r="727" spans="1:11" x14ac:dyDescent="0.25">
      <c r="A727" s="160">
        <f>IF('Orçamento-base'!A727&gt;0,'Orçamento-base'!A727,"")</f>
        <v>1</v>
      </c>
      <c r="B727" s="160">
        <f>'Orçamento-base'!B727</f>
        <v>716</v>
      </c>
      <c r="C727" s="160" t="str">
        <f>IF('Orçamento-base'!C727&gt;0,'Orçamento-base'!C727,"")</f>
        <v>25.5</v>
      </c>
      <c r="D727" s="154" t="str">
        <f>IF('Orçamento-base'!G727&gt;0,'Orçamento-base'!G727,"")</f>
        <v>LIMPEZA DE REVESTIMENTO CERÂMICO EM PAREDE UTILIZANDO DETERGENTE NEUTRO E ESCOVAÇÃO MANUAL. AF_04/2019</v>
      </c>
      <c r="E727" s="182">
        <f>IF('Orçamento-base'!H727&gt;0,'Orçamento-base'!H727,"")</f>
        <v>2000</v>
      </c>
      <c r="F727" s="154" t="str">
        <f>IF('Orçamento-base'!I727&gt;0,'Orçamento-base'!I727,"")</f>
        <v>m2</v>
      </c>
      <c r="G727" s="172"/>
      <c r="H727" s="154" t="str">
        <f t="shared" si="13"/>
        <v/>
      </c>
      <c r="I727" s="146"/>
      <c r="J727" s="146"/>
      <c r="K727" s="71"/>
    </row>
    <row r="728" spans="1:11" x14ac:dyDescent="0.25">
      <c r="A728" s="160">
        <f>IF('Orçamento-base'!A728&gt;0,'Orçamento-base'!A728,"")</f>
        <v>1</v>
      </c>
      <c r="B728" s="160">
        <f>'Orçamento-base'!B728</f>
        <v>717</v>
      </c>
      <c r="C728" s="160" t="str">
        <f>IF('Orçamento-base'!C728&gt;0,'Orçamento-base'!C728,"")</f>
        <v>25.6</v>
      </c>
      <c r="D728" s="154" t="str">
        <f>IF('Orçamento-base'!G728&gt;0,'Orçamento-base'!G728,"")</f>
        <v>LIMPEZA DE PIA INOX COM BANCADA DE PEDRA, INCLUSIVE METAIS CORRESPONDENTES. AF_04/2019</v>
      </c>
      <c r="E728" s="182">
        <f>IF('Orçamento-base'!H728&gt;0,'Orçamento-base'!H728,"")</f>
        <v>21</v>
      </c>
      <c r="F728" s="154" t="str">
        <f>IF('Orçamento-base'!I728&gt;0,'Orçamento-base'!I728,"")</f>
        <v>un</v>
      </c>
      <c r="G728" s="172"/>
      <c r="H728" s="154" t="str">
        <f t="shared" si="13"/>
        <v/>
      </c>
      <c r="I728" s="146"/>
      <c r="J728" s="146"/>
      <c r="K728" s="71"/>
    </row>
    <row r="729" spans="1:11" x14ac:dyDescent="0.25">
      <c r="A729" s="160">
        <f>IF('Orçamento-base'!A729&gt;0,'Orçamento-base'!A729,"")</f>
        <v>1</v>
      </c>
      <c r="B729" s="160">
        <f>'Orçamento-base'!B729</f>
        <v>718</v>
      </c>
      <c r="C729" s="160" t="str">
        <f>IF('Orçamento-base'!C729&gt;0,'Orçamento-base'!C729,"")</f>
        <v>25.7</v>
      </c>
      <c r="D729" s="154" t="str">
        <f>IF('Orçamento-base'!G729&gt;0,'Orçamento-base'!G729,"")</f>
        <v>LIMPEZA DE PORTA EM AÇO/ALUMÍNIO. AF_04/2019</v>
      </c>
      <c r="E729" s="182">
        <f>IF('Orçamento-base'!H729&gt;0,'Orçamento-base'!H729,"")</f>
        <v>60</v>
      </c>
      <c r="F729" s="154" t="str">
        <f>IF('Orçamento-base'!I729&gt;0,'Orçamento-base'!I729,"")</f>
        <v>m2</v>
      </c>
      <c r="G729" s="172"/>
      <c r="H729" s="154" t="str">
        <f t="shared" si="13"/>
        <v/>
      </c>
      <c r="I729" s="146"/>
      <c r="J729" s="146"/>
      <c r="K729" s="71"/>
    </row>
    <row r="730" spans="1:11" x14ac:dyDescent="0.25">
      <c r="A730" s="160">
        <f>IF('Orçamento-base'!A730&gt;0,'Orçamento-base'!A730,"")</f>
        <v>1</v>
      </c>
      <c r="B730" s="160">
        <f>'Orçamento-base'!B730</f>
        <v>719</v>
      </c>
      <c r="C730" s="160" t="str">
        <f>IF('Orçamento-base'!C730&gt;0,'Orçamento-base'!C730,"")</f>
        <v>25.8</v>
      </c>
      <c r="D730" s="154" t="str">
        <f>IF('Orçamento-base'!G730&gt;0,'Orçamento-base'!G730,"")</f>
        <v>ÍNDICE DE PREÇO PARA REMOÇÃO DE ENTULHO DECORRENTE DA EXECUÇÃO DE OBRAS (CLASSE A CONAMA - NBR 10.004 - CLASSE II-B), INCLUINDO ALUGUEL DA CAÇAMBA, CARGA, TRANSPORTE E DESCARGA EM ÁREA LICENCIADA</v>
      </c>
      <c r="E730" s="182">
        <f>IF('Orçamento-base'!H730&gt;0,'Orçamento-base'!H730,"")</f>
        <v>50</v>
      </c>
      <c r="F730" s="154" t="str">
        <f>IF('Orçamento-base'!I730&gt;0,'Orçamento-base'!I730,"")</f>
        <v>m3</v>
      </c>
      <c r="G730" s="172"/>
      <c r="H730" s="154" t="str">
        <f t="shared" si="13"/>
        <v/>
      </c>
      <c r="I730" s="146"/>
      <c r="J730" s="146"/>
      <c r="K730" s="71"/>
    </row>
    <row r="731" spans="1:11" x14ac:dyDescent="0.25">
      <c r="A731" s="160">
        <f>IF('Orçamento-base'!A731&gt;0,'Orçamento-base'!A731,"")</f>
        <v>1</v>
      </c>
      <c r="B731" s="160">
        <f>'Orçamento-base'!B731</f>
        <v>720</v>
      </c>
      <c r="C731" s="160" t="str">
        <f>IF('Orçamento-base'!C731&gt;0,'Orçamento-base'!C731,"")</f>
        <v>25.10</v>
      </c>
      <c r="D731" s="154" t="str">
        <f>IF('Orçamento-base'!G731&gt;0,'Orçamento-base'!G731,"")</f>
        <v>LAUDO COM TESTE DE ESTANQUEIDADE EM INSTAL.DEREDES DE DISTRIB.DE GASES MEDICINAIS</v>
      </c>
      <c r="E731" s="182">
        <f>IF('Orçamento-base'!H731&gt;0,'Orçamento-base'!H731,"")</f>
        <v>1</v>
      </c>
      <c r="F731" s="154" t="str">
        <f>IF('Orçamento-base'!I731&gt;0,'Orçamento-base'!I731,"")</f>
        <v>un</v>
      </c>
      <c r="G731" s="172"/>
      <c r="H731" s="154" t="str">
        <f t="shared" si="13"/>
        <v/>
      </c>
      <c r="I731" s="146"/>
      <c r="J731" s="146"/>
      <c r="K731" s="71"/>
    </row>
    <row r="732" spans="1:11" x14ac:dyDescent="0.25">
      <c r="A732" s="160">
        <f>IF('Orçamento-base'!A732&gt;0,'Orçamento-base'!A732,"")</f>
        <v>1</v>
      </c>
      <c r="B732" s="160">
        <f>'Orçamento-base'!B732</f>
        <v>721</v>
      </c>
      <c r="C732" s="160" t="str">
        <f>IF('Orçamento-base'!C732&gt;0,'Orçamento-base'!C732,"")</f>
        <v>25.11</v>
      </c>
      <c r="D732" s="154" t="str">
        <f>IF('Orçamento-base'!G732&gt;0,'Orçamento-base'!G732,"")</f>
        <v xml:space="preserve">RELATORIO DE INSPEÇAO COM LAUDO TECNICO DO PLANO DE PREVENÇÃO E PROTEÇÃO CONTRA INCENDIO.  CONFORME NBR 16980 </v>
      </c>
      <c r="E732" s="182">
        <f>IF('Orçamento-base'!H732&gt;0,'Orçamento-base'!H732,"")</f>
        <v>1</v>
      </c>
      <c r="F732" s="154" t="str">
        <f>IF('Orçamento-base'!I732&gt;0,'Orçamento-base'!I732,"")</f>
        <v>un</v>
      </c>
      <c r="G732" s="172"/>
      <c r="H732" s="154" t="str">
        <f t="shared" si="13"/>
        <v/>
      </c>
      <c r="I732" s="146"/>
      <c r="J732" s="146"/>
      <c r="K732" s="71"/>
    </row>
    <row r="733" spans="1:11" x14ac:dyDescent="0.25">
      <c r="A733" s="160">
        <f>IF('Orçamento-base'!A733&gt;0,'Orçamento-base'!A733,"")</f>
        <v>1</v>
      </c>
      <c r="B733" s="160">
        <f>'Orçamento-base'!B733</f>
        <v>722</v>
      </c>
      <c r="C733" s="160" t="str">
        <f>IF('Orçamento-base'!C733&gt;0,'Orçamento-base'!C733,"")</f>
        <v>25.12</v>
      </c>
      <c r="D733" s="154" t="str">
        <f>IF('Orçamento-base'!G733&gt;0,'Orçamento-base'!G733,"")</f>
        <v>LAUDO DE VISTORIA DE REDE DE LÓGIVA E ART, EXCLUSIVE DESLOCAMENTO DE EQUIPE TÉCNICA - REV 01</v>
      </c>
      <c r="E733" s="182">
        <f>IF('Orçamento-base'!H733&gt;0,'Orçamento-base'!H733,"")</f>
        <v>1</v>
      </c>
      <c r="F733" s="154" t="str">
        <f>IF('Orçamento-base'!I733&gt;0,'Orçamento-base'!I733,"")</f>
        <v>un</v>
      </c>
      <c r="G733" s="172"/>
      <c r="H733" s="154" t="str">
        <f t="shared" si="13"/>
        <v/>
      </c>
      <c r="I733" s="146"/>
      <c r="J733" s="146"/>
      <c r="K733" s="71"/>
    </row>
    <row r="734" spans="1:11" x14ac:dyDescent="0.25">
      <c r="A734" s="160">
        <f>IF('Orçamento-base'!A734&gt;0,'Orçamento-base'!A734,"")</f>
        <v>1</v>
      </c>
      <c r="B734" s="160">
        <f>'Orçamento-base'!B734</f>
        <v>723</v>
      </c>
      <c r="C734" s="160" t="str">
        <f>IF('Orçamento-base'!C734&gt;0,'Orçamento-base'!C734,"")</f>
        <v>25.13</v>
      </c>
      <c r="D734" s="154" t="str">
        <f>IF('Orçamento-base'!G734&gt;0,'Orçamento-base'!G734,"")</f>
        <v>REGULARIZAÇÃO DE OBRA COM ÁREA  (CREA,  ALVARÁ, BOMBEIRO)</v>
      </c>
      <c r="E734" s="182">
        <f>IF('Orçamento-base'!H734&gt;0,'Orçamento-base'!H734,"")</f>
        <v>1524.4</v>
      </c>
      <c r="F734" s="154" t="str">
        <f>IF('Orçamento-base'!I734&gt;0,'Orçamento-base'!I734,"")</f>
        <v>m2</v>
      </c>
      <c r="G734" s="172"/>
      <c r="H734" s="154" t="str">
        <f t="shared" si="13"/>
        <v/>
      </c>
      <c r="I734" s="146"/>
      <c r="J734" s="146"/>
      <c r="K734" s="71"/>
    </row>
    <row r="735" spans="1:11" x14ac:dyDescent="0.25">
      <c r="A735" s="160">
        <f>IF('Orçamento-base'!A735&gt;0,'Orçamento-base'!A735,"")</f>
        <v>1</v>
      </c>
      <c r="B735" s="160">
        <f>'Orçamento-base'!B735</f>
        <v>724</v>
      </c>
      <c r="C735" s="160" t="str">
        <f>IF('Orçamento-base'!C735&gt;0,'Orçamento-base'!C735,"")</f>
        <v>25.14</v>
      </c>
      <c r="D735" s="154" t="str">
        <f>IF('Orçamento-base'!G735&gt;0,'Orçamento-base'!G735,"")</f>
        <v>DESMOBILIZAÇÃO DE GUINCHO COLUNA</v>
      </c>
      <c r="E735" s="182">
        <f>IF('Orçamento-base'!H735&gt;0,'Orçamento-base'!H735,"")</f>
        <v>1</v>
      </c>
      <c r="F735" s="154" t="str">
        <f>IF('Orçamento-base'!I735&gt;0,'Orçamento-base'!I735,"")</f>
        <v>un</v>
      </c>
      <c r="G735" s="172"/>
      <c r="H735" s="154" t="str">
        <f t="shared" si="13"/>
        <v/>
      </c>
      <c r="I735" s="146"/>
      <c r="J735" s="146"/>
      <c r="K735" s="71"/>
    </row>
    <row r="736" spans="1:11" x14ac:dyDescent="0.25">
      <c r="A736" s="160">
        <f>IF('Orçamento-base'!A736&gt;0,'Orçamento-base'!A736,"")</f>
        <v>1</v>
      </c>
      <c r="B736" s="160">
        <f>'Orçamento-base'!B736</f>
        <v>725</v>
      </c>
      <c r="C736" s="160" t="str">
        <f>IF('Orçamento-base'!C736&gt;0,'Orçamento-base'!C736,"")</f>
        <v>25.15</v>
      </c>
      <c r="D736" s="154" t="str">
        <f>IF('Orçamento-base'!G736&gt;0,'Orçamento-base'!G736,"")</f>
        <v xml:space="preserve">DESMOBILIZAÇÃO DE CONTAINERES E ANDAIME </v>
      </c>
      <c r="E736" s="182">
        <f>IF('Orçamento-base'!H736&gt;0,'Orçamento-base'!H736,"")</f>
        <v>1</v>
      </c>
      <c r="F736" s="154" t="str">
        <f>IF('Orçamento-base'!I736&gt;0,'Orçamento-base'!I736,"")</f>
        <v>un</v>
      </c>
      <c r="G736" s="172"/>
      <c r="H736" s="154" t="str">
        <f t="shared" si="13"/>
        <v/>
      </c>
      <c r="I736" s="146"/>
      <c r="J736" s="146"/>
      <c r="K736" s="71"/>
    </row>
    <row r="737" spans="1:11" x14ac:dyDescent="0.25">
      <c r="A737" s="160">
        <f>IF('Orçamento-base'!A737&gt;0,'Orçamento-base'!A737,"")</f>
        <v>1</v>
      </c>
      <c r="B737" s="160">
        <f>'Orçamento-base'!B737</f>
        <v>726</v>
      </c>
      <c r="C737" s="160" t="str">
        <f>IF('Orçamento-base'!C737&gt;0,'Orçamento-base'!C737,"")</f>
        <v>25.16</v>
      </c>
      <c r="D737" s="154" t="str">
        <f>IF('Orçamento-base'!G737&gt;0,'Orçamento-base'!G737,"")</f>
        <v xml:space="preserve">PROJETO "AS BUILT" GERAL </v>
      </c>
      <c r="E737" s="182">
        <f>IF('Orçamento-base'!H737&gt;0,'Orçamento-base'!H737,"")</f>
        <v>1</v>
      </c>
      <c r="F737" s="154" t="str">
        <f>IF('Orçamento-base'!I737&gt;0,'Orçamento-base'!I737,"")</f>
        <v>un</v>
      </c>
      <c r="G737" s="172"/>
      <c r="H737" s="154" t="str">
        <f t="shared" si="13"/>
        <v/>
      </c>
      <c r="I737" s="146"/>
      <c r="J737" s="146"/>
      <c r="K737" s="71"/>
    </row>
    <row r="738" spans="1:11" x14ac:dyDescent="0.25">
      <c r="A738" s="160">
        <f>IF('Orçamento-base'!A738&gt;0,'Orçamento-base'!A738,"")</f>
        <v>1</v>
      </c>
      <c r="B738" s="160">
        <f>'Orçamento-base'!B738</f>
        <v>727</v>
      </c>
      <c r="C738" s="160" t="str">
        <f>IF('Orçamento-base'!C738&gt;0,'Orçamento-base'!C738,"")</f>
        <v>25.17</v>
      </c>
      <c r="D738" s="154" t="str">
        <f>IF('Orçamento-base'!G738&gt;0,'Orçamento-base'!G738,"")</f>
        <v xml:space="preserve">LIMPEZA FINAL DA OBRA                                                                                                                                                                                                                                                                                                                                                                                                                                                                            </v>
      </c>
      <c r="E738" s="182">
        <f>IF('Orçamento-base'!H738&gt;0,'Orçamento-base'!H738,"")</f>
        <v>882.40000000000009</v>
      </c>
      <c r="F738" s="154" t="str">
        <f>IF('Orçamento-base'!I738&gt;0,'Orçamento-base'!I738,"")</f>
        <v>m2</v>
      </c>
      <c r="G738" s="172"/>
      <c r="H738" s="154" t="str">
        <f t="shared" si="13"/>
        <v/>
      </c>
      <c r="I738" s="146"/>
      <c r="J738" s="146"/>
      <c r="K738" s="71"/>
    </row>
    <row r="739" spans="1:11" x14ac:dyDescent="0.25">
      <c r="A739" s="160">
        <f>IF('Orçamento-base'!A739&gt;0,'Orçamento-base'!A739,"")</f>
        <v>1</v>
      </c>
      <c r="B739" s="160">
        <f>'Orçamento-base'!B739</f>
        <v>728</v>
      </c>
      <c r="C739" s="160" t="str">
        <f>IF('Orçamento-base'!C739&gt;0,'Orçamento-base'!C739,"")</f>
        <v>26.1</v>
      </c>
      <c r="D739" s="154" t="str">
        <f>IF('Orçamento-base'!G739&gt;0,'Orçamento-base'!G739,"")</f>
        <v>PLACA DE OBRA EM CHAPA DE AÇO GALVANIZADA</v>
      </c>
      <c r="E739" s="182">
        <f>IF('Orçamento-base'!H739&gt;0,'Orçamento-base'!H739,"")</f>
        <v>4.5</v>
      </c>
      <c r="F739" s="154" t="str">
        <f>IF('Orçamento-base'!I739&gt;0,'Orçamento-base'!I739,"")</f>
        <v>m2</v>
      </c>
      <c r="G739" s="172"/>
      <c r="H739" s="154" t="str">
        <f t="shared" si="13"/>
        <v/>
      </c>
      <c r="I739" s="146"/>
      <c r="J739" s="146"/>
      <c r="K739" s="71"/>
    </row>
    <row r="740" spans="1:11" x14ac:dyDescent="0.25">
      <c r="A740" s="160">
        <f>IF('Orçamento-base'!A740&gt;0,'Orçamento-base'!A740,"")</f>
        <v>1</v>
      </c>
      <c r="B740" s="160">
        <f>'Orçamento-base'!B740</f>
        <v>729</v>
      </c>
      <c r="C740" s="160" t="str">
        <f>IF('Orçamento-base'!C740&gt;0,'Orçamento-base'!C740,"")</f>
        <v>26.2</v>
      </c>
      <c r="D740" s="154" t="str">
        <f>IF('Orçamento-base'!G740&gt;0,'Orçamento-base'!G740,"")</f>
        <v>REFEITÓRIO E ALMOXARIAFADO DE OBRA</v>
      </c>
      <c r="E740" s="182">
        <f>IF('Orçamento-base'!H740&gt;0,'Orçamento-base'!H740,"")</f>
        <v>3</v>
      </c>
      <c r="F740" s="154" t="str">
        <f>IF('Orçamento-base'!I740&gt;0,'Orçamento-base'!I740,"")</f>
        <v>mes</v>
      </c>
      <c r="G740" s="172"/>
      <c r="H740" s="154" t="str">
        <f t="shared" si="13"/>
        <v/>
      </c>
      <c r="I740" s="146"/>
      <c r="J740" s="146"/>
      <c r="K740" s="71"/>
    </row>
    <row r="741" spans="1:11" x14ac:dyDescent="0.25">
      <c r="A741" s="160">
        <f>IF('Orçamento-base'!A741&gt;0,'Orçamento-base'!A741,"")</f>
        <v>1</v>
      </c>
      <c r="B741" s="160">
        <f>'Orçamento-base'!B741</f>
        <v>730</v>
      </c>
      <c r="C741" s="160" t="str">
        <f>IF('Orçamento-base'!C741&gt;0,'Orçamento-base'!C741,"")</f>
        <v>26.3</v>
      </c>
      <c r="D741" s="154" t="str">
        <f>IF('Orçamento-base'!G741&gt;0,'Orçamento-base'!G741,"")</f>
        <v>MURO E CERCA EXTERNOS - ARMAÇÃO E CONCRETAGEM</v>
      </c>
      <c r="E741" s="182">
        <f>IF('Orçamento-base'!H741&gt;0,'Orçamento-base'!H741,"")</f>
        <v>1</v>
      </c>
      <c r="F741" s="154" t="str">
        <f>IF('Orçamento-base'!I741&gt;0,'Orçamento-base'!I741,"")</f>
        <v>un</v>
      </c>
      <c r="G741" s="172"/>
      <c r="H741" s="154" t="str">
        <f t="shared" si="13"/>
        <v/>
      </c>
      <c r="I741" s="146"/>
      <c r="J741" s="146"/>
      <c r="K741" s="71"/>
    </row>
    <row r="742" spans="1:11" x14ac:dyDescent="0.25">
      <c r="A742" s="160">
        <f>IF('Orçamento-base'!A742&gt;0,'Orçamento-base'!A742,"")</f>
        <v>1</v>
      </c>
      <c r="B742" s="160">
        <f>'Orçamento-base'!B742</f>
        <v>731</v>
      </c>
      <c r="C742" s="160" t="str">
        <f>IF('Orçamento-base'!C742&gt;0,'Orçamento-base'!C742,"")</f>
        <v>26.4</v>
      </c>
      <c r="D742" s="154" t="str">
        <f>IF('Orçamento-base'!G742&gt;0,'Orçamento-base'!G742,"")</f>
        <v>ESTACAS MURO EXTERNO - ARMAÇÃO E CONCRETAGEM</v>
      </c>
      <c r="E742" s="182">
        <f>IF('Orçamento-base'!H742&gt;0,'Orçamento-base'!H742,"")</f>
        <v>1</v>
      </c>
      <c r="F742" s="154" t="str">
        <f>IF('Orçamento-base'!I742&gt;0,'Orçamento-base'!I742,"")</f>
        <v>un</v>
      </c>
      <c r="G742" s="172"/>
      <c r="H742" s="154" t="str">
        <f t="shared" si="13"/>
        <v/>
      </c>
      <c r="I742" s="146"/>
      <c r="J742" s="146"/>
      <c r="K742" s="71"/>
    </row>
    <row r="743" spans="1:11" x14ac:dyDescent="0.25">
      <c r="A743" s="160">
        <f>IF('Orçamento-base'!A743&gt;0,'Orçamento-base'!A743,"")</f>
        <v>1</v>
      </c>
      <c r="B743" s="160">
        <f>'Orçamento-base'!B743</f>
        <v>732</v>
      </c>
      <c r="C743" s="160" t="str">
        <f>IF('Orçamento-base'!C743&gt;0,'Orçamento-base'!C743,"")</f>
        <v>26.5</v>
      </c>
      <c r="D743" s="154" t="str">
        <f>IF('Orçamento-base'!G743&gt;0,'Orçamento-base'!G743,"")</f>
        <v>PORTÃO 1 - (6X2,1m) -  ESTRUTURA EM METALON 40X40MM E GRADIL DE FERRO 3/8" - MOTORIZADO - FORNECIMENO E INSTALAÇÃO</v>
      </c>
      <c r="E743" s="182">
        <f>IF('Orçamento-base'!H743&gt;0,'Orçamento-base'!H743,"")</f>
        <v>1</v>
      </c>
      <c r="F743" s="154" t="str">
        <f>IF('Orçamento-base'!I743&gt;0,'Orçamento-base'!I743,"")</f>
        <v>un</v>
      </c>
      <c r="G743" s="172"/>
      <c r="H743" s="154" t="str">
        <f t="shared" si="13"/>
        <v/>
      </c>
      <c r="I743" s="146"/>
      <c r="J743" s="146"/>
      <c r="K743" s="71"/>
    </row>
    <row r="744" spans="1:11" x14ac:dyDescent="0.25">
      <c r="A744" s="160">
        <f>IF('Orçamento-base'!A744&gt;0,'Orçamento-base'!A744,"")</f>
        <v>1</v>
      </c>
      <c r="B744" s="160">
        <f>'Orçamento-base'!B744</f>
        <v>733</v>
      </c>
      <c r="C744" s="160" t="str">
        <f>IF('Orçamento-base'!C744&gt;0,'Orçamento-base'!C744,"")</f>
        <v>26.6</v>
      </c>
      <c r="D744" s="154" t="str">
        <f>IF('Orçamento-base'!G744&gt;0,'Orçamento-base'!G744,"")</f>
        <v>PORTÃO 2 - (4,1X2,1m)-  ESTRUTURA EM METALON 40X40MM E GRADIL DE FERRO 3/8" - MOTORIZADO - FORNECIMENO E INSTALAÇÃO</v>
      </c>
      <c r="E744" s="182">
        <f>IF('Orçamento-base'!H744&gt;0,'Orçamento-base'!H744,"")</f>
        <v>1</v>
      </c>
      <c r="F744" s="154" t="str">
        <f>IF('Orçamento-base'!I744&gt;0,'Orçamento-base'!I744,"")</f>
        <v>un</v>
      </c>
      <c r="G744" s="172"/>
      <c r="H744" s="154" t="str">
        <f t="shared" si="13"/>
        <v/>
      </c>
      <c r="I744" s="146"/>
      <c r="J744" s="146"/>
      <c r="K744" s="71"/>
    </row>
    <row r="745" spans="1:11" x14ac:dyDescent="0.25">
      <c r="A745" s="160">
        <f>IF('Orçamento-base'!A745&gt;0,'Orçamento-base'!A745,"")</f>
        <v>1</v>
      </c>
      <c r="B745" s="160">
        <f>'Orçamento-base'!B745</f>
        <v>734</v>
      </c>
      <c r="C745" s="160" t="str">
        <f>IF('Orçamento-base'!C745&gt;0,'Orçamento-base'!C745,"")</f>
        <v>26.7</v>
      </c>
      <c r="D745" s="154" t="str">
        <f>IF('Orçamento-base'!G745&gt;0,'Orçamento-base'!G745,"")</f>
        <v>REVESTIMENTO EM PLACAS DE ALUMINIO COMPOSTO "ACM", E=4mm, INCL ESTRUTURA DE FIXAÇÃO, FORNECIMENTO E INSTALAÇÃO</v>
      </c>
      <c r="E745" s="182">
        <f>IF('Orçamento-base'!H745&gt;0,'Orçamento-base'!H745,"")</f>
        <v>50.18</v>
      </c>
      <c r="F745" s="154" t="str">
        <f>IF('Orçamento-base'!I745&gt;0,'Orçamento-base'!I745,"")</f>
        <v>m2</v>
      </c>
      <c r="G745" s="172"/>
      <c r="H745" s="154" t="str">
        <f t="shared" si="13"/>
        <v/>
      </c>
      <c r="I745" s="146"/>
      <c r="J745" s="146"/>
      <c r="K745" s="71"/>
    </row>
    <row r="746" spans="1:11" x14ac:dyDescent="0.25">
      <c r="A746" s="160">
        <f>IF('Orçamento-base'!A746&gt;0,'Orçamento-base'!A746,"")</f>
        <v>1</v>
      </c>
      <c r="B746" s="160">
        <f>'Orçamento-base'!B746</f>
        <v>735</v>
      </c>
      <c r="C746" s="160" t="str">
        <f>IF('Orçamento-base'!C746&gt;0,'Orçamento-base'!C746,"")</f>
        <v>26.8</v>
      </c>
      <c r="D746" s="154" t="str">
        <f>IF('Orçamento-base'!G746&gt;0,'Orçamento-base'!G746,"")</f>
        <v>GRADE EXTERNA DE PROTEÇÃO - INCLUSIVE PINTURA ELETROSTÁTICA</v>
      </c>
      <c r="E746" s="182">
        <f>IF('Orçamento-base'!H746&gt;0,'Orçamento-base'!H746,"")</f>
        <v>111.2</v>
      </c>
      <c r="F746" s="154" t="str">
        <f>IF('Orçamento-base'!I746&gt;0,'Orçamento-base'!I746,"")</f>
        <v>m2</v>
      </c>
      <c r="G746" s="172"/>
      <c r="H746" s="154" t="str">
        <f t="shared" si="13"/>
        <v/>
      </c>
      <c r="I746" s="146"/>
      <c r="J746" s="146"/>
      <c r="K746" s="71"/>
    </row>
    <row r="747" spans="1:11" x14ac:dyDescent="0.25">
      <c r="A747" s="160">
        <f>IF('Orçamento-base'!A747&gt;0,'Orçamento-base'!A747,"")</f>
        <v>1</v>
      </c>
      <c r="B747" s="160">
        <f>'Orçamento-base'!B747</f>
        <v>736</v>
      </c>
      <c r="C747" s="160" t="str">
        <f>IF('Orçamento-base'!C747&gt;0,'Orçamento-base'!C747,"")</f>
        <v>26.9</v>
      </c>
      <c r="D747" s="154" t="str">
        <f>IF('Orçamento-base'!G747&gt;0,'Orçamento-base'!G747,"")</f>
        <v>PINTURA DE DEMARCAÇÃO DE VAGA COM TINTA EPÓXI, E = 10 CM, APLICAÇÃO MANUAL. AF_05/2021</v>
      </c>
      <c r="E747" s="182">
        <f>IF('Orçamento-base'!H747&gt;0,'Orçamento-base'!H747,"")</f>
        <v>380</v>
      </c>
      <c r="F747" s="154" t="str">
        <f>IF('Orçamento-base'!I747&gt;0,'Orçamento-base'!I747,"")</f>
        <v>m</v>
      </c>
      <c r="G747" s="172"/>
      <c r="H747" s="154" t="str">
        <f t="shared" si="13"/>
        <v/>
      </c>
      <c r="I747" s="146"/>
      <c r="J747" s="146"/>
      <c r="K747" s="71"/>
    </row>
    <row r="748" spans="1:11" x14ac:dyDescent="0.25">
      <c r="A748" s="160">
        <f>IF('Orçamento-base'!A748&gt;0,'Orçamento-base'!A748,"")</f>
        <v>1</v>
      </c>
      <c r="B748" s="160">
        <f>'Orçamento-base'!B748</f>
        <v>737</v>
      </c>
      <c r="C748" s="160" t="str">
        <f>IF('Orçamento-base'!C748&gt;0,'Orçamento-base'!C748,"")</f>
        <v>26.10</v>
      </c>
      <c r="D748" s="154" t="str">
        <f>IF('Orçamento-base'!G748&gt;0,'Orçamento-base'!G748,"")</f>
        <v>EXECUÇÃO DE PÁTIO/ESTACIONAMENTO EM PISO INTERTRAVADO, COM BLOCO RETANGULAR COR NATURAL DE 20 X 10 cm, ESPESSURA 8 cm. AF_12/2015</v>
      </c>
      <c r="E748" s="182">
        <f>IF('Orçamento-base'!H748&gt;0,'Orçamento-base'!H748,"")</f>
        <v>700</v>
      </c>
      <c r="F748" s="154" t="str">
        <f>IF('Orçamento-base'!I748&gt;0,'Orçamento-base'!I748,"")</f>
        <v>m2</v>
      </c>
      <c r="G748" s="172"/>
      <c r="H748" s="154" t="str">
        <f t="shared" si="13"/>
        <v/>
      </c>
      <c r="I748" s="146"/>
      <c r="J748" s="146"/>
      <c r="K748" s="71"/>
    </row>
    <row r="749" spans="1:11" x14ac:dyDescent="0.25">
      <c r="A749" s="160">
        <f>IF('Orçamento-base'!A749&gt;0,'Orçamento-base'!A749,"")</f>
        <v>1</v>
      </c>
      <c r="B749" s="160">
        <f>'Orçamento-base'!B749</f>
        <v>738</v>
      </c>
      <c r="C749" s="160" t="str">
        <f>IF('Orçamento-base'!C749&gt;0,'Orçamento-base'!C749,"")</f>
        <v>26.11</v>
      </c>
      <c r="D749" s="154" t="str">
        <f>IF('Orçamento-base'!G749&gt;0,'Orçamento-base'!G749,"")</f>
        <v>ASSENTAMENTO DE GUIA (MEIO-FIO) EM TRECHO RETO, CONFECCIONADA EM CONCRETO PRÉ-FABRICADO, DIMENSÕES 100X15X13X20 cm (COMPRIMENTO X BASE INFERIOR X BASE SUPERIOR X ALTURA), PARA URBANIZAÇÃO INTERNA DE EMPREENDIMENTOS. AF_06/2016_P</v>
      </c>
      <c r="E749" s="182">
        <f>IF('Orçamento-base'!H749&gt;0,'Orçamento-base'!H749,"")</f>
        <v>60</v>
      </c>
      <c r="F749" s="154" t="str">
        <f>IF('Orçamento-base'!I749&gt;0,'Orçamento-base'!I749,"")</f>
        <v>m</v>
      </c>
      <c r="G749" s="172"/>
      <c r="H749" s="154" t="str">
        <f t="shared" si="13"/>
        <v/>
      </c>
      <c r="I749" s="146"/>
      <c r="J749" s="146"/>
      <c r="K749" s="71"/>
    </row>
    <row r="750" spans="1:11" x14ac:dyDescent="0.25">
      <c r="A750" s="160">
        <f>IF('Orçamento-base'!A750&gt;0,'Orçamento-base'!A750,"")</f>
        <v>1</v>
      </c>
      <c r="B750" s="160">
        <f>'Orçamento-base'!B750</f>
        <v>739</v>
      </c>
      <c r="C750" s="160" t="str">
        <f>IF('Orçamento-base'!C750&gt;0,'Orçamento-base'!C750,"")</f>
        <v>26.12</v>
      </c>
      <c r="D750" s="154" t="str">
        <f>IF('Orçamento-base'!G750&gt;0,'Orçamento-base'!G750,"")</f>
        <v>GUARDA-CORPO DE AÇO GALVANIZADO DE 1,10M, MONTANTES TUBULARES DE 1.1/4" ESPAÇADOS DE 1,20M, TRAVESSA SUPERIOR DE 1.1/2", GRADIL FORMADO POR TUBOS HORIZONTAIS DE 1" E VERTICAIS DE 3/4", FIXADO COM CHUMBADOR MECÂNICO. AF_04/2019_P</v>
      </c>
      <c r="E750" s="182">
        <f>IF('Orçamento-base'!H750&gt;0,'Orçamento-base'!H750,"")</f>
        <v>77.12</v>
      </c>
      <c r="F750" s="154" t="str">
        <f>IF('Orçamento-base'!I750&gt;0,'Orçamento-base'!I750,"")</f>
        <v>m</v>
      </c>
      <c r="G750" s="172"/>
      <c r="H750" s="154" t="str">
        <f t="shared" si="13"/>
        <v/>
      </c>
      <c r="I750" s="146"/>
      <c r="J750" s="146"/>
      <c r="K750" s="71"/>
    </row>
    <row r="751" spans="1:11" x14ac:dyDescent="0.25">
      <c r="A751" s="160">
        <f>IF('Orçamento-base'!A751&gt;0,'Orçamento-base'!A751,"")</f>
        <v>1</v>
      </c>
      <c r="B751" s="160">
        <f>'Orçamento-base'!B751</f>
        <v>740</v>
      </c>
      <c r="C751" s="160" t="str">
        <f>IF('Orçamento-base'!C751&gt;0,'Orçamento-base'!C751,"")</f>
        <v>26.13</v>
      </c>
      <c r="D751" s="154" t="str">
        <f>IF('Orçamento-base'!G751&gt;0,'Orçamento-base'!G751,"")</f>
        <v>LIMPEZA PERMANENTE DA OBRA - 01 SERVENTE X 8 HORAS DIÁRIAS</v>
      </c>
      <c r="E751" s="182">
        <f>IF('Orçamento-base'!H751&gt;0,'Orçamento-base'!H751,"")</f>
        <v>3</v>
      </c>
      <c r="F751" s="154" t="str">
        <f>IF('Orçamento-base'!I751&gt;0,'Orçamento-base'!I751,"")</f>
        <v>mes</v>
      </c>
      <c r="G751" s="172"/>
      <c r="H751" s="154" t="str">
        <f t="shared" si="13"/>
        <v/>
      </c>
      <c r="I751" s="146"/>
      <c r="J751" s="146"/>
      <c r="K751" s="71"/>
    </row>
    <row r="752" spans="1:11" x14ac:dyDescent="0.25">
      <c r="A752" s="160">
        <f>IF('Orçamento-base'!A752&gt;0,'Orçamento-base'!A752,"")</f>
        <v>1</v>
      </c>
      <c r="B752" s="160">
        <f>'Orçamento-base'!B752</f>
        <v>741</v>
      </c>
      <c r="C752" s="160" t="str">
        <f>IF('Orçamento-base'!C752&gt;0,'Orçamento-base'!C752,"")</f>
        <v>26.14</v>
      </c>
      <c r="D752" s="154" t="str">
        <f>IF('Orçamento-base'!G752&gt;0,'Orçamento-base'!G752,"")</f>
        <v>ÍNDICE DE PREÇO PARA REMOÇÃO DE ENTULHO DECORRENTE DA EXECUÇÃO DE OBRAS (CLASSE A CONAMA - NBR 10.004 - CLASSE II-B), INCLUINDO ALUGUEL DA CAÇAMBA, CARGA, TRANSPORTE E DESCARGA EM ÁREA LICENCIADA</v>
      </c>
      <c r="E752" s="182">
        <f>IF('Orçamento-base'!H752&gt;0,'Orçamento-base'!H752,"")</f>
        <v>20</v>
      </c>
      <c r="F752" s="154" t="str">
        <f>IF('Orçamento-base'!I752&gt;0,'Orçamento-base'!I752,"")</f>
        <v>m3</v>
      </c>
      <c r="G752" s="172"/>
      <c r="H752" s="154" t="str">
        <f t="shared" si="13"/>
        <v/>
      </c>
      <c r="I752" s="146"/>
      <c r="J752" s="146"/>
      <c r="K752" s="71"/>
    </row>
    <row r="753" spans="1:11" x14ac:dyDescent="0.25">
      <c r="A753" s="160">
        <f>IF('Orçamento-base'!A753&gt;0,'Orçamento-base'!A753,"")</f>
        <v>1</v>
      </c>
      <c r="B753" s="160">
        <f>'Orçamento-base'!B753</f>
        <v>742</v>
      </c>
      <c r="C753" s="160" t="str">
        <f>IF('Orçamento-base'!C753&gt;0,'Orçamento-base'!C753,"")</f>
        <v>26.15</v>
      </c>
      <c r="D753" s="154" t="str">
        <f>IF('Orçamento-base'!G753&gt;0,'Orçamento-base'!G753,"")</f>
        <v xml:space="preserve">LIMPEZA FINAL DA OBRA                                                                                                                                                                                                                                                                                                                                                                                                                                                                            </v>
      </c>
      <c r="E753" s="182">
        <f>IF('Orçamento-base'!H753&gt;0,'Orçamento-base'!H753,"")</f>
        <v>642</v>
      </c>
      <c r="F753" s="154" t="str">
        <f>IF('Orçamento-base'!I753&gt;0,'Orçamento-base'!I753,"")</f>
        <v>m2</v>
      </c>
      <c r="G753" s="172"/>
      <c r="H753" s="154" t="str">
        <f t="shared" si="13"/>
        <v/>
      </c>
      <c r="I753" s="146"/>
      <c r="J753" s="146"/>
      <c r="K753" s="71"/>
    </row>
  </sheetData>
  <sheetProtection password="DEF7" sheet="1" objects="1" scenarios="1" formatCells="0" formatColumns="0" formatRows="0" deleteRows="0"/>
  <mergeCells count="12">
    <mergeCell ref="A10:A11"/>
    <mergeCell ref="C10:C11"/>
    <mergeCell ref="D10:D11"/>
    <mergeCell ref="E10:K10"/>
    <mergeCell ref="B10:B11"/>
    <mergeCell ref="A1:H1"/>
    <mergeCell ref="C6:D6"/>
    <mergeCell ref="C3:H3"/>
    <mergeCell ref="A3:B3"/>
    <mergeCell ref="C2:D2"/>
    <mergeCell ref="C4:F4"/>
    <mergeCell ref="C5:D5"/>
  </mergeCells>
  <pageMargins left="0.511811024" right="0.511811024" top="0.78740157499999996" bottom="0.78740157499999996" header="0.31496062000000002" footer="0.31496062000000002"/>
  <pageSetup paperSize="9"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84"/>
  <sheetViews>
    <sheetView topLeftCell="B1" workbookViewId="0">
      <selection activeCell="E19" sqref="E19"/>
    </sheetView>
  </sheetViews>
  <sheetFormatPr defaultRowHeight="15" x14ac:dyDescent="0.25"/>
  <cols>
    <col min="1" max="1" width="27" style="125" bestFit="1" customWidth="1"/>
    <col min="2" max="2" width="12.140625" style="125" customWidth="1"/>
    <col min="3" max="3" width="71.140625" style="125" bestFit="1" customWidth="1"/>
    <col min="4" max="4" width="11.5703125" style="125" customWidth="1"/>
    <col min="5" max="5" width="59" style="125" customWidth="1"/>
    <col min="6" max="16384" width="9.140625" style="121"/>
  </cols>
  <sheetData>
    <row r="1" spans="1:5" s="122" customFormat="1" ht="24.75" thickBot="1" x14ac:dyDescent="0.25">
      <c r="A1" s="134" t="s">
        <v>169</v>
      </c>
      <c r="B1" s="134" t="s">
        <v>3790</v>
      </c>
      <c r="C1" s="134" t="s">
        <v>177</v>
      </c>
      <c r="D1" s="134" t="s">
        <v>3799</v>
      </c>
      <c r="E1" s="134" t="s">
        <v>178</v>
      </c>
    </row>
    <row r="2" spans="1:5" ht="15.75" thickBot="1" x14ac:dyDescent="0.3">
      <c r="A2" s="127" t="s">
        <v>3683</v>
      </c>
      <c r="B2" s="135">
        <v>736</v>
      </c>
      <c r="C2" s="127" t="s">
        <v>3789</v>
      </c>
      <c r="D2" s="135">
        <v>460</v>
      </c>
      <c r="E2" s="127" t="s">
        <v>1289</v>
      </c>
    </row>
    <row r="3" spans="1:5" ht="15.75" thickBot="1" x14ac:dyDescent="0.3">
      <c r="A3" s="127" t="s">
        <v>3683</v>
      </c>
      <c r="B3" s="135">
        <v>736</v>
      </c>
      <c r="C3" s="127" t="s">
        <v>3789</v>
      </c>
      <c r="D3" s="135">
        <v>640</v>
      </c>
      <c r="E3" s="127" t="s">
        <v>1290</v>
      </c>
    </row>
    <row r="4" spans="1:5" ht="15.75" thickBot="1" x14ac:dyDescent="0.3">
      <c r="A4" s="127" t="s">
        <v>3683</v>
      </c>
      <c r="B4" s="135">
        <v>736</v>
      </c>
      <c r="C4" s="127" t="s">
        <v>3789</v>
      </c>
      <c r="D4" s="135">
        <v>641</v>
      </c>
      <c r="E4" s="127" t="s">
        <v>1291</v>
      </c>
    </row>
    <row r="5" spans="1:5" ht="15.75" thickBot="1" x14ac:dyDescent="0.3">
      <c r="A5" s="127" t="s">
        <v>3683</v>
      </c>
      <c r="B5" s="135">
        <v>736</v>
      </c>
      <c r="C5" s="127" t="s">
        <v>3789</v>
      </c>
      <c r="D5" s="135">
        <v>643</v>
      </c>
      <c r="E5" s="127" t="s">
        <v>1293</v>
      </c>
    </row>
    <row r="6" spans="1:5" ht="15.75" thickBot="1" x14ac:dyDescent="0.3">
      <c r="A6" s="127" t="s">
        <v>3683</v>
      </c>
      <c r="B6" s="135">
        <v>736</v>
      </c>
      <c r="C6" s="127" t="s">
        <v>3789</v>
      </c>
      <c r="D6" s="135">
        <v>642</v>
      </c>
      <c r="E6" s="127" t="s">
        <v>1292</v>
      </c>
    </row>
    <row r="7" spans="1:5" ht="15.75" thickBot="1" x14ac:dyDescent="0.3">
      <c r="A7" s="127" t="s">
        <v>3683</v>
      </c>
      <c r="B7" s="135">
        <v>965</v>
      </c>
      <c r="C7" s="127" t="s">
        <v>20</v>
      </c>
      <c r="D7" s="135">
        <v>1</v>
      </c>
      <c r="E7" s="127" t="s">
        <v>1833</v>
      </c>
    </row>
    <row r="8" spans="1:5" ht="15.75" thickBot="1" x14ac:dyDescent="0.3">
      <c r="A8" s="127" t="s">
        <v>3683</v>
      </c>
      <c r="B8" s="135">
        <v>965</v>
      </c>
      <c r="C8" s="127" t="s">
        <v>20</v>
      </c>
      <c r="D8" s="135">
        <v>89</v>
      </c>
      <c r="E8" s="127" t="s">
        <v>1834</v>
      </c>
    </row>
    <row r="9" spans="1:5" ht="15.75" thickBot="1" x14ac:dyDescent="0.3">
      <c r="A9" s="127" t="s">
        <v>3683</v>
      </c>
      <c r="B9" s="135">
        <v>788</v>
      </c>
      <c r="C9" s="127" t="s">
        <v>21</v>
      </c>
      <c r="D9" s="135">
        <v>700</v>
      </c>
      <c r="E9" s="127" t="s">
        <v>1361</v>
      </c>
    </row>
    <row r="10" spans="1:5" ht="15.75" thickBot="1" x14ac:dyDescent="0.3">
      <c r="A10" s="127" t="s">
        <v>3683</v>
      </c>
      <c r="B10" s="135">
        <v>788</v>
      </c>
      <c r="C10" s="127" t="s">
        <v>21</v>
      </c>
      <c r="D10" s="135">
        <v>133</v>
      </c>
      <c r="E10" s="127" t="s">
        <v>1357</v>
      </c>
    </row>
    <row r="11" spans="1:5" ht="15.75" thickBot="1" x14ac:dyDescent="0.3">
      <c r="A11" s="127" t="s">
        <v>3683</v>
      </c>
      <c r="B11" s="135">
        <v>788</v>
      </c>
      <c r="C11" s="127" t="s">
        <v>21</v>
      </c>
      <c r="D11" s="135">
        <v>456</v>
      </c>
      <c r="E11" s="127" t="s">
        <v>1358</v>
      </c>
    </row>
    <row r="12" spans="1:5" ht="15.75" thickBot="1" x14ac:dyDescent="0.3">
      <c r="A12" s="127" t="s">
        <v>3683</v>
      </c>
      <c r="B12" s="135">
        <v>788</v>
      </c>
      <c r="C12" s="127" t="s">
        <v>21</v>
      </c>
      <c r="D12" s="135">
        <v>500</v>
      </c>
      <c r="E12" s="127" t="s">
        <v>1359</v>
      </c>
    </row>
    <row r="13" spans="1:5" ht="15.75" thickBot="1" x14ac:dyDescent="0.3">
      <c r="A13" s="127" t="s">
        <v>3683</v>
      </c>
      <c r="B13" s="135">
        <v>788</v>
      </c>
      <c r="C13" s="127" t="s">
        <v>21</v>
      </c>
      <c r="D13" s="135">
        <v>676</v>
      </c>
      <c r="E13" s="127" t="s">
        <v>1360</v>
      </c>
    </row>
    <row r="14" spans="1:5" ht="15.75" thickBot="1" x14ac:dyDescent="0.3">
      <c r="A14" s="127" t="s">
        <v>3683</v>
      </c>
      <c r="B14" s="135">
        <v>775</v>
      </c>
      <c r="C14" s="127" t="s">
        <v>22</v>
      </c>
      <c r="D14" s="135">
        <v>95</v>
      </c>
      <c r="E14" s="127" t="s">
        <v>1348</v>
      </c>
    </row>
    <row r="15" spans="1:5" ht="15.75" thickBot="1" x14ac:dyDescent="0.3">
      <c r="A15" s="127" t="s">
        <v>3683</v>
      </c>
      <c r="B15" s="135">
        <v>775</v>
      </c>
      <c r="C15" s="127" t="s">
        <v>22</v>
      </c>
      <c r="D15" s="135">
        <v>225</v>
      </c>
      <c r="E15" s="127" t="s">
        <v>1349</v>
      </c>
    </row>
    <row r="16" spans="1:5" ht="15.75" thickBot="1" x14ac:dyDescent="0.3">
      <c r="A16" s="127" t="s">
        <v>3683</v>
      </c>
      <c r="B16" s="135">
        <v>775</v>
      </c>
      <c r="C16" s="127" t="s">
        <v>22</v>
      </c>
      <c r="D16" s="135">
        <v>226</v>
      </c>
      <c r="E16" s="127" t="s">
        <v>1350</v>
      </c>
    </row>
    <row r="17" spans="1:5" ht="15.75" thickBot="1" x14ac:dyDescent="0.3">
      <c r="A17" s="127" t="s">
        <v>3683</v>
      </c>
      <c r="B17" s="135">
        <v>775</v>
      </c>
      <c r="C17" s="127" t="s">
        <v>22</v>
      </c>
      <c r="D17" s="135">
        <v>460</v>
      </c>
      <c r="E17" s="127" t="s">
        <v>1351</v>
      </c>
    </row>
    <row r="18" spans="1:5" ht="15.75" thickBot="1" x14ac:dyDescent="0.3">
      <c r="A18" s="127" t="s">
        <v>3683</v>
      </c>
      <c r="B18" s="135">
        <v>775</v>
      </c>
      <c r="C18" s="127" t="s">
        <v>22</v>
      </c>
      <c r="D18" s="135">
        <v>641</v>
      </c>
      <c r="E18" s="127" t="s">
        <v>1293</v>
      </c>
    </row>
    <row r="19" spans="1:5" ht="15.75" thickBot="1" x14ac:dyDescent="0.3">
      <c r="A19" s="127" t="s">
        <v>3683</v>
      </c>
      <c r="B19" s="135">
        <v>775</v>
      </c>
      <c r="C19" s="127" t="s">
        <v>22</v>
      </c>
      <c r="D19" s="135">
        <v>640</v>
      </c>
      <c r="E19" s="127" t="s">
        <v>1292</v>
      </c>
    </row>
    <row r="20" spans="1:5" ht="15.75" thickBot="1" x14ac:dyDescent="0.3">
      <c r="A20" s="127" t="s">
        <v>3683</v>
      </c>
      <c r="B20" s="135">
        <v>775</v>
      </c>
      <c r="C20" s="127" t="s">
        <v>22</v>
      </c>
      <c r="D20" s="135">
        <v>632</v>
      </c>
      <c r="E20" s="127" t="s">
        <v>1352</v>
      </c>
    </row>
    <row r="21" spans="1:5" ht="15.75" thickBot="1" x14ac:dyDescent="0.3">
      <c r="A21" s="127" t="s">
        <v>3683</v>
      </c>
      <c r="B21" s="135">
        <v>773</v>
      </c>
      <c r="C21" s="127" t="s">
        <v>23</v>
      </c>
      <c r="D21" s="135">
        <v>90</v>
      </c>
      <c r="E21" s="127" t="s">
        <v>1339</v>
      </c>
    </row>
    <row r="22" spans="1:5" ht="15.75" thickBot="1" x14ac:dyDescent="0.3">
      <c r="A22" s="127" t="s">
        <v>3683</v>
      </c>
      <c r="B22" s="135">
        <v>773</v>
      </c>
      <c r="C22" s="127" t="s">
        <v>23</v>
      </c>
      <c r="D22" s="135">
        <v>89</v>
      </c>
      <c r="E22" s="127" t="s">
        <v>1338</v>
      </c>
    </row>
    <row r="23" spans="1:5" ht="15.75" thickBot="1" x14ac:dyDescent="0.3">
      <c r="A23" s="127" t="s">
        <v>3683</v>
      </c>
      <c r="B23" s="135">
        <v>773</v>
      </c>
      <c r="C23" s="127" t="s">
        <v>23</v>
      </c>
      <c r="D23" s="135">
        <v>91</v>
      </c>
      <c r="E23" s="127" t="s">
        <v>1340</v>
      </c>
    </row>
    <row r="24" spans="1:5" ht="15.75" thickBot="1" x14ac:dyDescent="0.3">
      <c r="A24" s="127" t="s">
        <v>3683</v>
      </c>
      <c r="B24" s="135">
        <v>773</v>
      </c>
      <c r="C24" s="127" t="s">
        <v>23</v>
      </c>
      <c r="D24" s="135">
        <v>92</v>
      </c>
      <c r="E24" s="127" t="s">
        <v>1341</v>
      </c>
    </row>
    <row r="25" spans="1:5" ht="15.75" thickBot="1" x14ac:dyDescent="0.3">
      <c r="A25" s="127" t="s">
        <v>3683</v>
      </c>
      <c r="B25" s="135">
        <v>773</v>
      </c>
      <c r="C25" s="127" t="s">
        <v>23</v>
      </c>
      <c r="D25" s="135">
        <v>456</v>
      </c>
      <c r="E25" s="127" t="s">
        <v>1342</v>
      </c>
    </row>
    <row r="26" spans="1:5" ht="15.75" thickBot="1" x14ac:dyDescent="0.3">
      <c r="A26" s="127" t="s">
        <v>3683</v>
      </c>
      <c r="B26" s="135">
        <v>773</v>
      </c>
      <c r="C26" s="127" t="s">
        <v>23</v>
      </c>
      <c r="D26" s="135">
        <v>635</v>
      </c>
      <c r="E26" s="127" t="s">
        <v>1345</v>
      </c>
    </row>
    <row r="27" spans="1:5" ht="15.75" thickBot="1" x14ac:dyDescent="0.3">
      <c r="A27" s="127" t="s">
        <v>3683</v>
      </c>
      <c r="B27" s="135">
        <v>773</v>
      </c>
      <c r="C27" s="127" t="s">
        <v>23</v>
      </c>
      <c r="D27" s="135">
        <v>632</v>
      </c>
      <c r="E27" s="127" t="s">
        <v>1343</v>
      </c>
    </row>
    <row r="28" spans="1:5" ht="15.75" thickBot="1" x14ac:dyDescent="0.3">
      <c r="A28" s="127" t="s">
        <v>3683</v>
      </c>
      <c r="B28" s="135">
        <v>773</v>
      </c>
      <c r="C28" s="127" t="s">
        <v>23</v>
      </c>
      <c r="D28" s="135">
        <v>633</v>
      </c>
      <c r="E28" s="127" t="s">
        <v>1344</v>
      </c>
    </row>
    <row r="29" spans="1:5" ht="15.75" thickBot="1" x14ac:dyDescent="0.3">
      <c r="A29" s="127" t="s">
        <v>3683</v>
      </c>
      <c r="B29" s="135">
        <v>773</v>
      </c>
      <c r="C29" s="127" t="s">
        <v>23</v>
      </c>
      <c r="D29" s="135">
        <v>735</v>
      </c>
      <c r="E29" s="127" t="s">
        <v>1346</v>
      </c>
    </row>
    <row r="30" spans="1:5" ht="15.75" thickBot="1" x14ac:dyDescent="0.3">
      <c r="A30" s="127" t="s">
        <v>3683</v>
      </c>
      <c r="B30" s="135">
        <v>773</v>
      </c>
      <c r="C30" s="127" t="s">
        <v>23</v>
      </c>
      <c r="D30" s="135">
        <v>779</v>
      </c>
      <c r="E30" s="127" t="s">
        <v>1347</v>
      </c>
    </row>
    <row r="31" spans="1:5" ht="15.75" thickBot="1" x14ac:dyDescent="0.3">
      <c r="A31" s="127" t="s">
        <v>3683</v>
      </c>
      <c r="B31" s="135">
        <v>784</v>
      </c>
      <c r="C31" s="127" t="s">
        <v>24</v>
      </c>
      <c r="D31" s="135">
        <v>221</v>
      </c>
      <c r="E31" s="127" t="s">
        <v>1355</v>
      </c>
    </row>
    <row r="32" spans="1:5" ht="15.75" thickBot="1" x14ac:dyDescent="0.3">
      <c r="A32" s="127" t="s">
        <v>3683</v>
      </c>
      <c r="B32" s="135">
        <v>784</v>
      </c>
      <c r="C32" s="127" t="s">
        <v>24</v>
      </c>
      <c r="D32" s="135">
        <v>309</v>
      </c>
      <c r="E32" s="127" t="s">
        <v>1356</v>
      </c>
    </row>
    <row r="33" spans="1:5" ht="15.75" thickBot="1" x14ac:dyDescent="0.3">
      <c r="A33" s="127" t="s">
        <v>3683</v>
      </c>
      <c r="B33" s="135">
        <v>784</v>
      </c>
      <c r="C33" s="127" t="s">
        <v>24</v>
      </c>
      <c r="D33" s="135">
        <v>632</v>
      </c>
      <c r="E33" s="127" t="s">
        <v>1352</v>
      </c>
    </row>
    <row r="34" spans="1:5" ht="15.75" thickBot="1" x14ac:dyDescent="0.3">
      <c r="A34" s="127" t="s">
        <v>3683</v>
      </c>
      <c r="B34" s="135">
        <v>796</v>
      </c>
      <c r="C34" s="127" t="s">
        <v>25</v>
      </c>
      <c r="D34" s="135">
        <v>45</v>
      </c>
      <c r="E34" s="127" t="s">
        <v>1387</v>
      </c>
    </row>
    <row r="35" spans="1:5" ht="15.75" thickBot="1" x14ac:dyDescent="0.3">
      <c r="A35" s="127" t="s">
        <v>3683</v>
      </c>
      <c r="B35" s="135">
        <v>796</v>
      </c>
      <c r="C35" s="127" t="s">
        <v>25</v>
      </c>
      <c r="D35" s="135">
        <v>89</v>
      </c>
      <c r="E35" s="127" t="s">
        <v>1388</v>
      </c>
    </row>
    <row r="36" spans="1:5" ht="15.75" thickBot="1" x14ac:dyDescent="0.3">
      <c r="A36" s="127" t="s">
        <v>3683</v>
      </c>
      <c r="B36" s="135">
        <v>796</v>
      </c>
      <c r="C36" s="127" t="s">
        <v>25</v>
      </c>
      <c r="D36" s="135">
        <v>133</v>
      </c>
      <c r="E36" s="127" t="s">
        <v>1389</v>
      </c>
    </row>
    <row r="37" spans="1:5" ht="15.75" thickBot="1" x14ac:dyDescent="0.3">
      <c r="A37" s="127" t="s">
        <v>3683</v>
      </c>
      <c r="B37" s="135">
        <v>796</v>
      </c>
      <c r="C37" s="127" t="s">
        <v>25</v>
      </c>
      <c r="D37" s="135">
        <v>632</v>
      </c>
      <c r="E37" s="127" t="s">
        <v>1390</v>
      </c>
    </row>
    <row r="38" spans="1:5" ht="15.75" thickBot="1" x14ac:dyDescent="0.3">
      <c r="A38" s="127" t="s">
        <v>3683</v>
      </c>
      <c r="B38" s="135">
        <v>792</v>
      </c>
      <c r="C38" s="127" t="s">
        <v>26</v>
      </c>
      <c r="D38" s="135">
        <v>1</v>
      </c>
      <c r="E38" s="127" t="s">
        <v>1362</v>
      </c>
    </row>
    <row r="39" spans="1:5" ht="15.75" thickBot="1" x14ac:dyDescent="0.3">
      <c r="A39" s="127" t="s">
        <v>3683</v>
      </c>
      <c r="B39" s="135">
        <v>792</v>
      </c>
      <c r="C39" s="127" t="s">
        <v>26</v>
      </c>
      <c r="D39" s="135">
        <v>4</v>
      </c>
      <c r="E39" s="127" t="s">
        <v>1365</v>
      </c>
    </row>
    <row r="40" spans="1:5" ht="15.75" thickBot="1" x14ac:dyDescent="0.3">
      <c r="A40" s="127" t="s">
        <v>3683</v>
      </c>
      <c r="B40" s="135">
        <v>792</v>
      </c>
      <c r="C40" s="127" t="s">
        <v>26</v>
      </c>
      <c r="D40" s="135">
        <v>3</v>
      </c>
      <c r="E40" s="127" t="s">
        <v>1364</v>
      </c>
    </row>
    <row r="41" spans="1:5" ht="15.75" thickBot="1" x14ac:dyDescent="0.3">
      <c r="A41" s="127" t="s">
        <v>3683</v>
      </c>
      <c r="B41" s="135">
        <v>792</v>
      </c>
      <c r="C41" s="127" t="s">
        <v>26</v>
      </c>
      <c r="D41" s="135">
        <v>2</v>
      </c>
      <c r="E41" s="127" t="s">
        <v>1363</v>
      </c>
    </row>
    <row r="42" spans="1:5" ht="15.75" thickBot="1" x14ac:dyDescent="0.3">
      <c r="A42" s="127" t="s">
        <v>3683</v>
      </c>
      <c r="B42" s="135">
        <v>792</v>
      </c>
      <c r="C42" s="127" t="s">
        <v>26</v>
      </c>
      <c r="D42" s="135">
        <v>5</v>
      </c>
      <c r="E42" s="127" t="s">
        <v>1366</v>
      </c>
    </row>
    <row r="43" spans="1:5" ht="15.75" thickBot="1" x14ac:dyDescent="0.3">
      <c r="A43" s="127" t="s">
        <v>3683</v>
      </c>
      <c r="B43" s="135">
        <v>792</v>
      </c>
      <c r="C43" s="127" t="s">
        <v>26</v>
      </c>
      <c r="D43" s="135">
        <v>6</v>
      </c>
      <c r="E43" s="127" t="s">
        <v>1367</v>
      </c>
    </row>
    <row r="44" spans="1:5" ht="15.75" thickBot="1" x14ac:dyDescent="0.3">
      <c r="A44" s="127" t="s">
        <v>3683</v>
      </c>
      <c r="B44" s="135">
        <v>792</v>
      </c>
      <c r="C44" s="127" t="s">
        <v>26</v>
      </c>
      <c r="D44" s="135">
        <v>89</v>
      </c>
      <c r="E44" s="127" t="s">
        <v>1368</v>
      </c>
    </row>
    <row r="45" spans="1:5" ht="15.75" thickBot="1" x14ac:dyDescent="0.3">
      <c r="A45" s="127" t="s">
        <v>3683</v>
      </c>
      <c r="B45" s="135">
        <v>792</v>
      </c>
      <c r="C45" s="127" t="s">
        <v>26</v>
      </c>
      <c r="D45" s="135">
        <v>94</v>
      </c>
      <c r="E45" s="127" t="s">
        <v>1373</v>
      </c>
    </row>
    <row r="46" spans="1:5" ht="15.75" thickBot="1" x14ac:dyDescent="0.3">
      <c r="A46" s="127" t="s">
        <v>3683</v>
      </c>
      <c r="B46" s="135">
        <v>792</v>
      </c>
      <c r="C46" s="127" t="s">
        <v>26</v>
      </c>
      <c r="D46" s="135">
        <v>90</v>
      </c>
      <c r="E46" s="127" t="s">
        <v>1369</v>
      </c>
    </row>
    <row r="47" spans="1:5" ht="15.75" thickBot="1" x14ac:dyDescent="0.3">
      <c r="A47" s="127" t="s">
        <v>3683</v>
      </c>
      <c r="B47" s="135">
        <v>792</v>
      </c>
      <c r="C47" s="127" t="s">
        <v>26</v>
      </c>
      <c r="D47" s="135">
        <v>91</v>
      </c>
      <c r="E47" s="127" t="s">
        <v>1370</v>
      </c>
    </row>
    <row r="48" spans="1:5" ht="15.75" thickBot="1" x14ac:dyDescent="0.3">
      <c r="A48" s="127" t="s">
        <v>3683</v>
      </c>
      <c r="B48" s="135">
        <v>792</v>
      </c>
      <c r="C48" s="127" t="s">
        <v>26</v>
      </c>
      <c r="D48" s="135">
        <v>92</v>
      </c>
      <c r="E48" s="127" t="s">
        <v>1371</v>
      </c>
    </row>
    <row r="49" spans="1:5" ht="15.75" thickBot="1" x14ac:dyDescent="0.3">
      <c r="A49" s="127" t="s">
        <v>3683</v>
      </c>
      <c r="B49" s="135">
        <v>792</v>
      </c>
      <c r="C49" s="127" t="s">
        <v>26</v>
      </c>
      <c r="D49" s="135">
        <v>93</v>
      </c>
      <c r="E49" s="127" t="s">
        <v>1372</v>
      </c>
    </row>
    <row r="50" spans="1:5" ht="15.75" thickBot="1" x14ac:dyDescent="0.3">
      <c r="A50" s="127" t="s">
        <v>3683</v>
      </c>
      <c r="B50" s="135">
        <v>792</v>
      </c>
      <c r="C50" s="127" t="s">
        <v>26</v>
      </c>
      <c r="D50" s="135">
        <v>133</v>
      </c>
      <c r="E50" s="127" t="s">
        <v>1374</v>
      </c>
    </row>
    <row r="51" spans="1:5" ht="15.75" thickBot="1" x14ac:dyDescent="0.3">
      <c r="A51" s="127" t="s">
        <v>3683</v>
      </c>
      <c r="B51" s="135">
        <v>792</v>
      </c>
      <c r="C51" s="127" t="s">
        <v>26</v>
      </c>
      <c r="D51" s="135">
        <v>221</v>
      </c>
      <c r="E51" s="127" t="s">
        <v>1375</v>
      </c>
    </row>
    <row r="52" spans="1:5" ht="15.75" thickBot="1" x14ac:dyDescent="0.3">
      <c r="A52" s="127" t="s">
        <v>3683</v>
      </c>
      <c r="B52" s="135">
        <v>792</v>
      </c>
      <c r="C52" s="127" t="s">
        <v>26</v>
      </c>
      <c r="D52" s="135">
        <v>222</v>
      </c>
      <c r="E52" s="127" t="s">
        <v>1376</v>
      </c>
    </row>
    <row r="53" spans="1:5" ht="15.75" thickBot="1" x14ac:dyDescent="0.3">
      <c r="A53" s="127" t="s">
        <v>3683</v>
      </c>
      <c r="B53" s="135">
        <v>792</v>
      </c>
      <c r="C53" s="127" t="s">
        <v>26</v>
      </c>
      <c r="D53" s="135">
        <v>223</v>
      </c>
      <c r="E53" s="127" t="s">
        <v>1377</v>
      </c>
    </row>
    <row r="54" spans="1:5" ht="15.75" thickBot="1" x14ac:dyDescent="0.3">
      <c r="A54" s="127" t="s">
        <v>3683</v>
      </c>
      <c r="B54" s="135">
        <v>792</v>
      </c>
      <c r="C54" s="127" t="s">
        <v>26</v>
      </c>
      <c r="D54" s="135">
        <v>265</v>
      </c>
      <c r="E54" s="127" t="s">
        <v>1378</v>
      </c>
    </row>
    <row r="55" spans="1:5" ht="15.75" thickBot="1" x14ac:dyDescent="0.3">
      <c r="A55" s="127" t="s">
        <v>3683</v>
      </c>
      <c r="B55" s="135">
        <v>792</v>
      </c>
      <c r="C55" s="127" t="s">
        <v>26</v>
      </c>
      <c r="D55" s="135">
        <v>500</v>
      </c>
      <c r="E55" s="127" t="s">
        <v>1379</v>
      </c>
    </row>
    <row r="56" spans="1:5" ht="15.75" thickBot="1" x14ac:dyDescent="0.3">
      <c r="A56" s="127" t="s">
        <v>3683</v>
      </c>
      <c r="B56" s="135">
        <v>792</v>
      </c>
      <c r="C56" s="127" t="s">
        <v>26</v>
      </c>
      <c r="D56" s="135">
        <v>501</v>
      </c>
      <c r="E56" s="127" t="s">
        <v>1380</v>
      </c>
    </row>
    <row r="57" spans="1:5" ht="15.75" thickBot="1" x14ac:dyDescent="0.3">
      <c r="A57" s="127" t="s">
        <v>3683</v>
      </c>
      <c r="B57" s="135">
        <v>792</v>
      </c>
      <c r="C57" s="127" t="s">
        <v>26</v>
      </c>
      <c r="D57" s="135">
        <v>588</v>
      </c>
      <c r="E57" s="127" t="s">
        <v>1381</v>
      </c>
    </row>
    <row r="58" spans="1:5" ht="15.75" thickBot="1" x14ac:dyDescent="0.3">
      <c r="A58" s="127" t="s">
        <v>3683</v>
      </c>
      <c r="B58" s="135">
        <v>792</v>
      </c>
      <c r="C58" s="127" t="s">
        <v>26</v>
      </c>
      <c r="D58" s="135">
        <v>632</v>
      </c>
      <c r="E58" s="127" t="s">
        <v>1382</v>
      </c>
    </row>
    <row r="59" spans="1:5" ht="15.75" thickBot="1" x14ac:dyDescent="0.3">
      <c r="A59" s="127" t="s">
        <v>3683</v>
      </c>
      <c r="B59" s="135">
        <v>792</v>
      </c>
      <c r="C59" s="127" t="s">
        <v>26</v>
      </c>
      <c r="D59" s="135">
        <v>633</v>
      </c>
      <c r="E59" s="127" t="s">
        <v>1352</v>
      </c>
    </row>
    <row r="60" spans="1:5" ht="15.75" thickBot="1" x14ac:dyDescent="0.3">
      <c r="A60" s="127" t="s">
        <v>3683</v>
      </c>
      <c r="B60" s="135">
        <v>792</v>
      </c>
      <c r="C60" s="127" t="s">
        <v>26</v>
      </c>
      <c r="D60" s="135">
        <v>735</v>
      </c>
      <c r="E60" s="127" t="s">
        <v>1383</v>
      </c>
    </row>
    <row r="61" spans="1:5" ht="15.75" thickBot="1" x14ac:dyDescent="0.3">
      <c r="A61" s="127" t="s">
        <v>3683</v>
      </c>
      <c r="B61" s="135">
        <v>792</v>
      </c>
      <c r="C61" s="127" t="s">
        <v>26</v>
      </c>
      <c r="D61" s="135">
        <v>739</v>
      </c>
      <c r="E61" s="127" t="s">
        <v>1385</v>
      </c>
    </row>
    <row r="62" spans="1:5" ht="15.75" thickBot="1" x14ac:dyDescent="0.3">
      <c r="A62" s="127" t="s">
        <v>3683</v>
      </c>
      <c r="B62" s="135">
        <v>792</v>
      </c>
      <c r="C62" s="127" t="s">
        <v>26</v>
      </c>
      <c r="D62" s="135">
        <v>737</v>
      </c>
      <c r="E62" s="127" t="s">
        <v>1384</v>
      </c>
    </row>
    <row r="63" spans="1:5" ht="15.75" thickBot="1" x14ac:dyDescent="0.3">
      <c r="A63" s="127" t="s">
        <v>3683</v>
      </c>
      <c r="B63" s="135">
        <v>792</v>
      </c>
      <c r="C63" s="127" t="s">
        <v>26</v>
      </c>
      <c r="D63" s="135">
        <v>867</v>
      </c>
      <c r="E63" s="127" t="s">
        <v>1386</v>
      </c>
    </row>
    <row r="64" spans="1:5" ht="15.75" thickBot="1" x14ac:dyDescent="0.3">
      <c r="A64" s="127" t="s">
        <v>3683</v>
      </c>
      <c r="B64" s="135">
        <v>802</v>
      </c>
      <c r="C64" s="127" t="s">
        <v>27</v>
      </c>
      <c r="D64" s="135">
        <v>89</v>
      </c>
      <c r="E64" s="127" t="s">
        <v>1391</v>
      </c>
    </row>
    <row r="65" spans="1:5" ht="15.75" thickBot="1" x14ac:dyDescent="0.3">
      <c r="A65" s="127" t="s">
        <v>3683</v>
      </c>
      <c r="B65" s="135">
        <v>802</v>
      </c>
      <c r="C65" s="127" t="s">
        <v>27</v>
      </c>
      <c r="D65" s="135">
        <v>133</v>
      </c>
      <c r="E65" s="127" t="s">
        <v>1392</v>
      </c>
    </row>
    <row r="66" spans="1:5" ht="15.75" thickBot="1" x14ac:dyDescent="0.3">
      <c r="A66" s="127" t="s">
        <v>3683</v>
      </c>
      <c r="B66" s="135">
        <v>803</v>
      </c>
      <c r="C66" s="127" t="s">
        <v>28</v>
      </c>
      <c r="D66" s="135">
        <v>45</v>
      </c>
      <c r="E66" s="127" t="s">
        <v>1387</v>
      </c>
    </row>
    <row r="67" spans="1:5" ht="15.75" thickBot="1" x14ac:dyDescent="0.3">
      <c r="A67" s="127" t="s">
        <v>3683</v>
      </c>
      <c r="B67" s="135">
        <v>803</v>
      </c>
      <c r="C67" s="127" t="s">
        <v>28</v>
      </c>
      <c r="D67" s="135">
        <v>89</v>
      </c>
      <c r="E67" s="127" t="s">
        <v>1393</v>
      </c>
    </row>
    <row r="68" spans="1:5" ht="15.75" thickBot="1" x14ac:dyDescent="0.3">
      <c r="A68" s="127" t="s">
        <v>3683</v>
      </c>
      <c r="B68" s="135">
        <v>803</v>
      </c>
      <c r="C68" s="127" t="s">
        <v>28</v>
      </c>
      <c r="D68" s="135">
        <v>133</v>
      </c>
      <c r="E68" s="127" t="s">
        <v>1389</v>
      </c>
    </row>
    <row r="69" spans="1:5" ht="15.75" thickBot="1" x14ac:dyDescent="0.3">
      <c r="A69" s="127" t="s">
        <v>3683</v>
      </c>
      <c r="B69" s="135">
        <v>803</v>
      </c>
      <c r="C69" s="127" t="s">
        <v>28</v>
      </c>
      <c r="D69" s="135">
        <v>225</v>
      </c>
      <c r="E69" s="127" t="s">
        <v>1394</v>
      </c>
    </row>
    <row r="70" spans="1:5" ht="15.75" thickBot="1" x14ac:dyDescent="0.3">
      <c r="A70" s="127" t="s">
        <v>3683</v>
      </c>
      <c r="B70" s="135">
        <v>803</v>
      </c>
      <c r="C70" s="127" t="s">
        <v>28</v>
      </c>
      <c r="D70" s="135">
        <v>632</v>
      </c>
      <c r="E70" s="127" t="s">
        <v>1396</v>
      </c>
    </row>
    <row r="71" spans="1:5" ht="15.75" thickBot="1" x14ac:dyDescent="0.3">
      <c r="A71" s="127" t="s">
        <v>3683</v>
      </c>
      <c r="B71" s="135">
        <v>803</v>
      </c>
      <c r="C71" s="127" t="s">
        <v>28</v>
      </c>
      <c r="D71" s="135">
        <v>460</v>
      </c>
      <c r="E71" s="127" t="s">
        <v>1395</v>
      </c>
    </row>
    <row r="72" spans="1:5" ht="15.75" thickBot="1" x14ac:dyDescent="0.3">
      <c r="A72" s="127" t="s">
        <v>3683</v>
      </c>
      <c r="B72" s="135">
        <v>779</v>
      </c>
      <c r="C72" s="127" t="s">
        <v>29</v>
      </c>
      <c r="D72" s="135">
        <v>456</v>
      </c>
      <c r="E72" s="127" t="s">
        <v>1353</v>
      </c>
    </row>
    <row r="73" spans="1:5" ht="15.75" thickBot="1" x14ac:dyDescent="0.3">
      <c r="A73" s="127" t="s">
        <v>3683</v>
      </c>
      <c r="B73" s="135">
        <v>779</v>
      </c>
      <c r="C73" s="127" t="s">
        <v>29</v>
      </c>
      <c r="D73" s="135">
        <v>632</v>
      </c>
      <c r="E73" s="127" t="s">
        <v>1345</v>
      </c>
    </row>
    <row r="74" spans="1:5" ht="15.75" thickBot="1" x14ac:dyDescent="0.3">
      <c r="A74" s="127" t="s">
        <v>3683</v>
      </c>
      <c r="B74" s="135">
        <v>779</v>
      </c>
      <c r="C74" s="127" t="s">
        <v>29</v>
      </c>
      <c r="D74" s="135">
        <v>735</v>
      </c>
      <c r="E74" s="127" t="s">
        <v>1354</v>
      </c>
    </row>
    <row r="75" spans="1:5" ht="15.75" thickBot="1" x14ac:dyDescent="0.3">
      <c r="A75" s="127" t="s">
        <v>3683</v>
      </c>
      <c r="B75" s="135">
        <v>779</v>
      </c>
      <c r="C75" s="127" t="s">
        <v>29</v>
      </c>
      <c r="D75" s="135">
        <v>779</v>
      </c>
      <c r="E75" s="127" t="s">
        <v>1347</v>
      </c>
    </row>
    <row r="76" spans="1:5" ht="15.75" thickBot="1" x14ac:dyDescent="0.3">
      <c r="A76" s="127" t="s">
        <v>3683</v>
      </c>
      <c r="B76" s="135">
        <v>950</v>
      </c>
      <c r="C76" s="127" t="s">
        <v>30</v>
      </c>
      <c r="D76" s="135">
        <v>200</v>
      </c>
      <c r="E76" s="127" t="s">
        <v>1822</v>
      </c>
    </row>
    <row r="77" spans="1:5" ht="15.75" thickBot="1" x14ac:dyDescent="0.3">
      <c r="A77" s="127" t="s">
        <v>3683</v>
      </c>
      <c r="B77" s="135">
        <v>950</v>
      </c>
      <c r="C77" s="127" t="s">
        <v>30</v>
      </c>
      <c r="D77" s="135">
        <v>1</v>
      </c>
      <c r="E77" s="127" t="s">
        <v>1819</v>
      </c>
    </row>
    <row r="78" spans="1:5" ht="15.75" thickBot="1" x14ac:dyDescent="0.3">
      <c r="A78" s="127" t="s">
        <v>3683</v>
      </c>
      <c r="B78" s="135">
        <v>950</v>
      </c>
      <c r="C78" s="127" t="s">
        <v>30</v>
      </c>
      <c r="D78" s="135">
        <v>300</v>
      </c>
      <c r="E78" s="127" t="s">
        <v>1824</v>
      </c>
    </row>
    <row r="79" spans="1:5" ht="15.75" thickBot="1" x14ac:dyDescent="0.3">
      <c r="A79" s="127" t="s">
        <v>3683</v>
      </c>
      <c r="B79" s="135">
        <v>950</v>
      </c>
      <c r="C79" s="127" t="s">
        <v>30</v>
      </c>
      <c r="D79" s="135">
        <v>177</v>
      </c>
      <c r="E79" s="127" t="s">
        <v>1820</v>
      </c>
    </row>
    <row r="80" spans="1:5" ht="15.75" thickBot="1" x14ac:dyDescent="0.3">
      <c r="A80" s="127" t="s">
        <v>3683</v>
      </c>
      <c r="B80" s="135">
        <v>950</v>
      </c>
      <c r="C80" s="127" t="s">
        <v>30</v>
      </c>
      <c r="D80" s="135">
        <v>180</v>
      </c>
      <c r="E80" s="127" t="s">
        <v>1821</v>
      </c>
    </row>
    <row r="81" spans="1:5" ht="15.75" thickBot="1" x14ac:dyDescent="0.3">
      <c r="A81" s="127" t="s">
        <v>3683</v>
      </c>
      <c r="B81" s="135">
        <v>950</v>
      </c>
      <c r="C81" s="127" t="s">
        <v>30</v>
      </c>
      <c r="D81" s="135">
        <v>250</v>
      </c>
      <c r="E81" s="127" t="s">
        <v>1823</v>
      </c>
    </row>
    <row r="82" spans="1:5" ht="15.75" thickBot="1" x14ac:dyDescent="0.3">
      <c r="A82" s="127" t="s">
        <v>3683</v>
      </c>
      <c r="B82" s="135">
        <v>64</v>
      </c>
      <c r="C82" s="127" t="s">
        <v>31</v>
      </c>
      <c r="D82" s="135">
        <v>1</v>
      </c>
      <c r="E82" s="127" t="s">
        <v>31</v>
      </c>
    </row>
    <row r="83" spans="1:5" ht="15.75" thickBot="1" x14ac:dyDescent="0.3">
      <c r="A83" s="127" t="s">
        <v>3683</v>
      </c>
      <c r="B83" s="135">
        <v>452</v>
      </c>
      <c r="C83" s="127" t="s">
        <v>32</v>
      </c>
      <c r="D83" s="135">
        <v>235</v>
      </c>
      <c r="E83" s="127" t="s">
        <v>1038</v>
      </c>
    </row>
    <row r="84" spans="1:5" ht="15.75" thickBot="1" x14ac:dyDescent="0.3">
      <c r="A84" s="127" t="s">
        <v>3683</v>
      </c>
      <c r="B84" s="135">
        <v>452</v>
      </c>
      <c r="C84" s="127" t="s">
        <v>32</v>
      </c>
      <c r="D84" s="135">
        <v>221</v>
      </c>
      <c r="E84" s="127" t="s">
        <v>1034</v>
      </c>
    </row>
    <row r="85" spans="1:5" ht="15.75" thickBot="1" x14ac:dyDescent="0.3">
      <c r="A85" s="127" t="s">
        <v>3683</v>
      </c>
      <c r="B85" s="135">
        <v>452</v>
      </c>
      <c r="C85" s="127" t="s">
        <v>32</v>
      </c>
      <c r="D85" s="135">
        <v>222</v>
      </c>
      <c r="E85" s="127" t="s">
        <v>1035</v>
      </c>
    </row>
    <row r="86" spans="1:5" ht="15.75" thickBot="1" x14ac:dyDescent="0.3">
      <c r="A86" s="127" t="s">
        <v>3683</v>
      </c>
      <c r="B86" s="135">
        <v>452</v>
      </c>
      <c r="C86" s="127" t="s">
        <v>32</v>
      </c>
      <c r="D86" s="135">
        <v>223</v>
      </c>
      <c r="E86" s="127" t="s">
        <v>1036</v>
      </c>
    </row>
    <row r="87" spans="1:5" ht="15.75" thickBot="1" x14ac:dyDescent="0.3">
      <c r="A87" s="127" t="s">
        <v>3683</v>
      </c>
      <c r="B87" s="135">
        <v>452</v>
      </c>
      <c r="C87" s="127" t="s">
        <v>32</v>
      </c>
      <c r="D87" s="135">
        <v>224</v>
      </c>
      <c r="E87" s="127" t="s">
        <v>1037</v>
      </c>
    </row>
    <row r="88" spans="1:5" ht="15.75" thickBot="1" x14ac:dyDescent="0.3">
      <c r="A88" s="127" t="s">
        <v>3683</v>
      </c>
      <c r="B88" s="135">
        <v>452</v>
      </c>
      <c r="C88" s="127" t="s">
        <v>32</v>
      </c>
      <c r="D88" s="135">
        <v>133</v>
      </c>
      <c r="E88" s="127" t="s">
        <v>1033</v>
      </c>
    </row>
    <row r="89" spans="1:5" ht="15.75" thickBot="1" x14ac:dyDescent="0.3">
      <c r="A89" s="127" t="s">
        <v>3683</v>
      </c>
      <c r="B89" s="135">
        <v>452</v>
      </c>
      <c r="C89" s="127" t="s">
        <v>32</v>
      </c>
      <c r="D89" s="135">
        <v>779</v>
      </c>
      <c r="E89" s="127" t="s">
        <v>1039</v>
      </c>
    </row>
    <row r="90" spans="1:5" ht="15.75" thickBot="1" x14ac:dyDescent="0.3">
      <c r="A90" s="127" t="s">
        <v>3683</v>
      </c>
      <c r="B90" s="135">
        <v>760</v>
      </c>
      <c r="C90" s="127" t="s">
        <v>33</v>
      </c>
      <c r="D90" s="135">
        <v>5</v>
      </c>
      <c r="E90" s="127" t="s">
        <v>1328</v>
      </c>
    </row>
    <row r="91" spans="1:5" ht="15.75" thickBot="1" x14ac:dyDescent="0.3">
      <c r="A91" s="127" t="s">
        <v>3683</v>
      </c>
      <c r="B91" s="135">
        <v>760</v>
      </c>
      <c r="C91" s="127" t="s">
        <v>33</v>
      </c>
      <c r="D91" s="135">
        <v>1</v>
      </c>
      <c r="E91" s="127" t="s">
        <v>1327</v>
      </c>
    </row>
    <row r="92" spans="1:5" ht="15.75" thickBot="1" x14ac:dyDescent="0.3">
      <c r="A92" s="127" t="s">
        <v>3683</v>
      </c>
      <c r="B92" s="135">
        <v>760</v>
      </c>
      <c r="C92" s="127" t="s">
        <v>33</v>
      </c>
      <c r="D92" s="135">
        <v>89</v>
      </c>
      <c r="E92" s="127" t="s">
        <v>1329</v>
      </c>
    </row>
    <row r="93" spans="1:5" ht="15.75" thickBot="1" x14ac:dyDescent="0.3">
      <c r="A93" s="127" t="s">
        <v>3683</v>
      </c>
      <c r="B93" s="135">
        <v>760</v>
      </c>
      <c r="C93" s="127" t="s">
        <v>33</v>
      </c>
      <c r="D93" s="135">
        <v>178</v>
      </c>
      <c r="E93" s="127" t="s">
        <v>1331</v>
      </c>
    </row>
    <row r="94" spans="1:5" ht="15.75" thickBot="1" x14ac:dyDescent="0.3">
      <c r="A94" s="127" t="s">
        <v>3683</v>
      </c>
      <c r="B94" s="135">
        <v>760</v>
      </c>
      <c r="C94" s="127" t="s">
        <v>33</v>
      </c>
      <c r="D94" s="135">
        <v>179</v>
      </c>
      <c r="E94" s="127" t="s">
        <v>1332</v>
      </c>
    </row>
    <row r="95" spans="1:5" ht="15.75" thickBot="1" x14ac:dyDescent="0.3">
      <c r="A95" s="127" t="s">
        <v>3683</v>
      </c>
      <c r="B95" s="135">
        <v>760</v>
      </c>
      <c r="C95" s="127" t="s">
        <v>33</v>
      </c>
      <c r="D95" s="135">
        <v>177</v>
      </c>
      <c r="E95" s="127" t="s">
        <v>1330</v>
      </c>
    </row>
    <row r="96" spans="1:5" ht="15.75" thickBot="1" x14ac:dyDescent="0.3">
      <c r="A96" s="127" t="s">
        <v>3683</v>
      </c>
      <c r="B96" s="135">
        <v>760</v>
      </c>
      <c r="C96" s="127" t="s">
        <v>33</v>
      </c>
      <c r="D96" s="135">
        <v>180</v>
      </c>
      <c r="E96" s="127" t="s">
        <v>1333</v>
      </c>
    </row>
    <row r="97" spans="1:5" ht="15.75" thickBot="1" x14ac:dyDescent="0.3">
      <c r="A97" s="127" t="s">
        <v>3683</v>
      </c>
      <c r="B97" s="135">
        <v>760</v>
      </c>
      <c r="C97" s="127" t="s">
        <v>33</v>
      </c>
      <c r="D97" s="135">
        <v>265</v>
      </c>
      <c r="E97" s="127" t="s">
        <v>1334</v>
      </c>
    </row>
    <row r="98" spans="1:5" ht="15.75" thickBot="1" x14ac:dyDescent="0.3">
      <c r="A98" s="127" t="s">
        <v>3683</v>
      </c>
      <c r="B98" s="135">
        <v>760</v>
      </c>
      <c r="C98" s="127" t="s">
        <v>33</v>
      </c>
      <c r="D98" s="135">
        <v>500</v>
      </c>
      <c r="E98" s="127" t="s">
        <v>1335</v>
      </c>
    </row>
    <row r="99" spans="1:5" ht="15.75" thickBot="1" x14ac:dyDescent="0.3">
      <c r="A99" s="127" t="s">
        <v>3683</v>
      </c>
      <c r="B99" s="135">
        <v>760</v>
      </c>
      <c r="C99" s="127" t="s">
        <v>33</v>
      </c>
      <c r="D99" s="135">
        <v>632</v>
      </c>
      <c r="E99" s="127" t="s">
        <v>1336</v>
      </c>
    </row>
    <row r="100" spans="1:5" ht="15.75" thickBot="1" x14ac:dyDescent="0.3">
      <c r="A100" s="127" t="s">
        <v>3683</v>
      </c>
      <c r="B100" s="135">
        <v>760</v>
      </c>
      <c r="C100" s="127" t="s">
        <v>33</v>
      </c>
      <c r="D100" s="135">
        <v>635</v>
      </c>
      <c r="E100" s="127" t="s">
        <v>1337</v>
      </c>
    </row>
    <row r="101" spans="1:5" ht="15.75" thickBot="1" x14ac:dyDescent="0.3">
      <c r="A101" s="127" t="s">
        <v>3683</v>
      </c>
      <c r="B101" s="135">
        <v>205</v>
      </c>
      <c r="C101" s="127" t="s">
        <v>34</v>
      </c>
      <c r="D101" s="135">
        <v>49</v>
      </c>
      <c r="E101" s="127" t="s">
        <v>648</v>
      </c>
    </row>
    <row r="102" spans="1:5" ht="15.75" thickBot="1" x14ac:dyDescent="0.3">
      <c r="A102" s="127" t="s">
        <v>3683</v>
      </c>
      <c r="B102" s="135">
        <v>205</v>
      </c>
      <c r="C102" s="127" t="s">
        <v>34</v>
      </c>
      <c r="D102" s="135">
        <v>45</v>
      </c>
      <c r="E102" s="127" t="s">
        <v>644</v>
      </c>
    </row>
    <row r="103" spans="1:5" ht="15.75" thickBot="1" x14ac:dyDescent="0.3">
      <c r="A103" s="127" t="s">
        <v>3683</v>
      </c>
      <c r="B103" s="135">
        <v>205</v>
      </c>
      <c r="C103" s="127" t="s">
        <v>34</v>
      </c>
      <c r="D103" s="135">
        <v>50</v>
      </c>
      <c r="E103" s="127" t="s">
        <v>649</v>
      </c>
    </row>
    <row r="104" spans="1:5" ht="15.75" thickBot="1" x14ac:dyDescent="0.3">
      <c r="A104" s="127" t="s">
        <v>3683</v>
      </c>
      <c r="B104" s="135">
        <v>205</v>
      </c>
      <c r="C104" s="127" t="s">
        <v>34</v>
      </c>
      <c r="D104" s="135">
        <v>48</v>
      </c>
      <c r="E104" s="127" t="s">
        <v>647</v>
      </c>
    </row>
    <row r="105" spans="1:5" ht="15.75" thickBot="1" x14ac:dyDescent="0.3">
      <c r="A105" s="127" t="s">
        <v>3683</v>
      </c>
      <c r="B105" s="135">
        <v>205</v>
      </c>
      <c r="C105" s="127" t="s">
        <v>34</v>
      </c>
      <c r="D105" s="135">
        <v>46</v>
      </c>
      <c r="E105" s="127" t="s">
        <v>645</v>
      </c>
    </row>
    <row r="106" spans="1:5" ht="15.75" thickBot="1" x14ac:dyDescent="0.3">
      <c r="A106" s="127" t="s">
        <v>3683</v>
      </c>
      <c r="B106" s="135">
        <v>205</v>
      </c>
      <c r="C106" s="127" t="s">
        <v>34</v>
      </c>
      <c r="D106" s="135">
        <v>47</v>
      </c>
      <c r="E106" s="127" t="s">
        <v>646</v>
      </c>
    </row>
    <row r="107" spans="1:5" ht="15.75" thickBot="1" x14ac:dyDescent="0.3">
      <c r="A107" s="127" t="s">
        <v>3683</v>
      </c>
      <c r="B107" s="135">
        <v>205</v>
      </c>
      <c r="C107" s="127" t="s">
        <v>34</v>
      </c>
      <c r="D107" s="135">
        <v>180</v>
      </c>
      <c r="E107" s="127" t="s">
        <v>650</v>
      </c>
    </row>
    <row r="108" spans="1:5" ht="15.75" thickBot="1" x14ac:dyDescent="0.3">
      <c r="A108" s="127" t="s">
        <v>3683</v>
      </c>
      <c r="B108" s="135">
        <v>535</v>
      </c>
      <c r="C108" s="127" t="s">
        <v>35</v>
      </c>
      <c r="D108" s="135">
        <v>45</v>
      </c>
      <c r="E108" s="127" t="s">
        <v>1179</v>
      </c>
    </row>
    <row r="109" spans="1:5" ht="15.75" thickBot="1" x14ac:dyDescent="0.3">
      <c r="A109" s="127" t="s">
        <v>3683</v>
      </c>
      <c r="B109" s="135">
        <v>535</v>
      </c>
      <c r="C109" s="127" t="s">
        <v>35</v>
      </c>
      <c r="D109" s="135">
        <v>89</v>
      </c>
      <c r="E109" s="127" t="s">
        <v>1180</v>
      </c>
    </row>
    <row r="110" spans="1:5" ht="15.75" thickBot="1" x14ac:dyDescent="0.3">
      <c r="A110" s="127" t="s">
        <v>3683</v>
      </c>
      <c r="B110" s="135">
        <v>535</v>
      </c>
      <c r="C110" s="127" t="s">
        <v>35</v>
      </c>
      <c r="D110" s="135">
        <v>500</v>
      </c>
      <c r="E110" s="127" t="s">
        <v>1181</v>
      </c>
    </row>
    <row r="111" spans="1:5" ht="15.75" thickBot="1" x14ac:dyDescent="0.3">
      <c r="A111" s="127" t="s">
        <v>3683</v>
      </c>
      <c r="B111" s="135">
        <v>535</v>
      </c>
      <c r="C111" s="127" t="s">
        <v>35</v>
      </c>
      <c r="D111" s="135">
        <v>550</v>
      </c>
      <c r="E111" s="127" t="s">
        <v>1182</v>
      </c>
    </row>
    <row r="112" spans="1:5" ht="15.75" thickBot="1" x14ac:dyDescent="0.3">
      <c r="A112" s="127" t="s">
        <v>3683</v>
      </c>
      <c r="B112" s="135">
        <v>535</v>
      </c>
      <c r="C112" s="127" t="s">
        <v>35</v>
      </c>
      <c r="D112" s="135">
        <v>645</v>
      </c>
      <c r="E112" s="127" t="s">
        <v>1185</v>
      </c>
    </row>
    <row r="113" spans="1:5" ht="15.75" thickBot="1" x14ac:dyDescent="0.3">
      <c r="A113" s="127" t="s">
        <v>3683</v>
      </c>
      <c r="B113" s="135">
        <v>535</v>
      </c>
      <c r="C113" s="127" t="s">
        <v>35</v>
      </c>
      <c r="D113" s="135">
        <v>633</v>
      </c>
      <c r="E113" s="127" t="s">
        <v>1184</v>
      </c>
    </row>
    <row r="114" spans="1:5" ht="15.75" thickBot="1" x14ac:dyDescent="0.3">
      <c r="A114" s="127" t="s">
        <v>3683</v>
      </c>
      <c r="B114" s="135">
        <v>535</v>
      </c>
      <c r="C114" s="127" t="s">
        <v>35</v>
      </c>
      <c r="D114" s="135">
        <v>632</v>
      </c>
      <c r="E114" s="127" t="s">
        <v>1183</v>
      </c>
    </row>
    <row r="115" spans="1:5" ht="15.75" thickBot="1" x14ac:dyDescent="0.3">
      <c r="A115" s="127" t="s">
        <v>3683</v>
      </c>
      <c r="B115" s="135">
        <v>758</v>
      </c>
      <c r="C115" s="127" t="s">
        <v>36</v>
      </c>
      <c r="D115" s="135">
        <v>45</v>
      </c>
      <c r="E115" s="127" t="s">
        <v>1324</v>
      </c>
    </row>
    <row r="116" spans="1:5" ht="15.75" thickBot="1" x14ac:dyDescent="0.3">
      <c r="A116" s="127" t="s">
        <v>3683</v>
      </c>
      <c r="B116" s="135">
        <v>758</v>
      </c>
      <c r="C116" s="127" t="s">
        <v>36</v>
      </c>
      <c r="D116" s="135">
        <v>89</v>
      </c>
      <c r="E116" s="127" t="s">
        <v>1325</v>
      </c>
    </row>
    <row r="117" spans="1:5" ht="15.75" thickBot="1" x14ac:dyDescent="0.3">
      <c r="A117" s="127" t="s">
        <v>3683</v>
      </c>
      <c r="B117" s="135">
        <v>758</v>
      </c>
      <c r="C117" s="127" t="s">
        <v>36</v>
      </c>
      <c r="D117" s="135">
        <v>353</v>
      </c>
      <c r="E117" s="127" t="s">
        <v>1326</v>
      </c>
    </row>
    <row r="118" spans="1:5" ht="15.75" thickBot="1" x14ac:dyDescent="0.3">
      <c r="A118" s="127" t="s">
        <v>3683</v>
      </c>
      <c r="B118" s="135">
        <v>250</v>
      </c>
      <c r="C118" s="127" t="s">
        <v>37</v>
      </c>
      <c r="D118" s="135">
        <v>46</v>
      </c>
      <c r="E118" s="127" t="s">
        <v>698</v>
      </c>
    </row>
    <row r="119" spans="1:5" ht="15.75" thickBot="1" x14ac:dyDescent="0.3">
      <c r="A119" s="127" t="s">
        <v>3683</v>
      </c>
      <c r="B119" s="135">
        <v>250</v>
      </c>
      <c r="C119" s="127" t="s">
        <v>37</v>
      </c>
      <c r="D119" s="135">
        <v>45</v>
      </c>
      <c r="E119" s="127" t="s">
        <v>697</v>
      </c>
    </row>
    <row r="120" spans="1:5" ht="15.75" thickBot="1" x14ac:dyDescent="0.3">
      <c r="A120" s="127" t="s">
        <v>3683</v>
      </c>
      <c r="B120" s="135">
        <v>250</v>
      </c>
      <c r="C120" s="127" t="s">
        <v>37</v>
      </c>
      <c r="D120" s="135">
        <v>89</v>
      </c>
      <c r="E120" s="127" t="s">
        <v>699</v>
      </c>
    </row>
    <row r="121" spans="1:5" ht="15.75" thickBot="1" x14ac:dyDescent="0.3">
      <c r="A121" s="127" t="s">
        <v>3683</v>
      </c>
      <c r="B121" s="135">
        <v>250</v>
      </c>
      <c r="C121" s="127" t="s">
        <v>37</v>
      </c>
      <c r="D121" s="135">
        <v>90</v>
      </c>
      <c r="E121" s="127" t="s">
        <v>700</v>
      </c>
    </row>
    <row r="122" spans="1:5" ht="15.75" thickBot="1" x14ac:dyDescent="0.3">
      <c r="A122" s="127" t="s">
        <v>3683</v>
      </c>
      <c r="B122" s="135">
        <v>250</v>
      </c>
      <c r="C122" s="127" t="s">
        <v>37</v>
      </c>
      <c r="D122" s="135">
        <v>265</v>
      </c>
      <c r="E122" s="127" t="s">
        <v>701</v>
      </c>
    </row>
    <row r="123" spans="1:5" ht="15.75" thickBot="1" x14ac:dyDescent="0.3">
      <c r="A123" s="127" t="s">
        <v>3683</v>
      </c>
      <c r="B123" s="135">
        <v>250</v>
      </c>
      <c r="C123" s="127" t="s">
        <v>37</v>
      </c>
      <c r="D123" s="135">
        <v>736</v>
      </c>
      <c r="E123" s="127" t="s">
        <v>703</v>
      </c>
    </row>
    <row r="124" spans="1:5" ht="15.75" thickBot="1" x14ac:dyDescent="0.3">
      <c r="A124" s="127" t="s">
        <v>3683</v>
      </c>
      <c r="B124" s="135">
        <v>250</v>
      </c>
      <c r="C124" s="127" t="s">
        <v>37</v>
      </c>
      <c r="D124" s="135">
        <v>735</v>
      </c>
      <c r="E124" s="127" t="s">
        <v>702</v>
      </c>
    </row>
    <row r="125" spans="1:5" ht="15.75" thickBot="1" x14ac:dyDescent="0.3">
      <c r="A125" s="127" t="s">
        <v>3683</v>
      </c>
      <c r="B125" s="135">
        <v>250</v>
      </c>
      <c r="C125" s="127" t="s">
        <v>37</v>
      </c>
      <c r="D125" s="135">
        <v>779</v>
      </c>
      <c r="E125" s="127" t="s">
        <v>704</v>
      </c>
    </row>
    <row r="126" spans="1:5" ht="15.75" thickBot="1" x14ac:dyDescent="0.3">
      <c r="A126" s="127" t="s">
        <v>3683</v>
      </c>
      <c r="B126" s="135">
        <v>345</v>
      </c>
      <c r="C126" s="127" t="s">
        <v>38</v>
      </c>
      <c r="D126" s="135">
        <v>89</v>
      </c>
      <c r="E126" s="127" t="s">
        <v>771</v>
      </c>
    </row>
    <row r="127" spans="1:5" ht="15.75" thickBot="1" x14ac:dyDescent="0.3">
      <c r="A127" s="127" t="s">
        <v>3683</v>
      </c>
      <c r="B127" s="135">
        <v>345</v>
      </c>
      <c r="C127" s="127" t="s">
        <v>38</v>
      </c>
      <c r="D127" s="135">
        <v>95</v>
      </c>
      <c r="E127" s="127" t="s">
        <v>772</v>
      </c>
    </row>
    <row r="128" spans="1:5" ht="15.75" thickBot="1" x14ac:dyDescent="0.3">
      <c r="A128" s="127" t="s">
        <v>3683</v>
      </c>
      <c r="B128" s="135">
        <v>345</v>
      </c>
      <c r="C128" s="127" t="s">
        <v>38</v>
      </c>
      <c r="D128" s="135">
        <v>691</v>
      </c>
      <c r="E128" s="127" t="s">
        <v>773</v>
      </c>
    </row>
    <row r="129" spans="1:5" ht="15.75" thickBot="1" x14ac:dyDescent="0.3">
      <c r="A129" s="127" t="s">
        <v>3683</v>
      </c>
      <c r="B129" s="135">
        <v>757</v>
      </c>
      <c r="C129" s="127" t="s">
        <v>39</v>
      </c>
      <c r="D129" s="135">
        <v>3</v>
      </c>
      <c r="E129" s="127" t="s">
        <v>1317</v>
      </c>
    </row>
    <row r="130" spans="1:5" ht="15.75" thickBot="1" x14ac:dyDescent="0.3">
      <c r="A130" s="127" t="s">
        <v>3683</v>
      </c>
      <c r="B130" s="135">
        <v>757</v>
      </c>
      <c r="C130" s="127" t="s">
        <v>39</v>
      </c>
      <c r="D130" s="135">
        <v>2</v>
      </c>
      <c r="E130" s="127" t="s">
        <v>1316</v>
      </c>
    </row>
    <row r="131" spans="1:5" ht="15.75" thickBot="1" x14ac:dyDescent="0.3">
      <c r="A131" s="127" t="s">
        <v>3683</v>
      </c>
      <c r="B131" s="135">
        <v>757</v>
      </c>
      <c r="C131" s="127" t="s">
        <v>39</v>
      </c>
      <c r="D131" s="135">
        <v>1</v>
      </c>
      <c r="E131" s="127" t="s">
        <v>1315</v>
      </c>
    </row>
    <row r="132" spans="1:5" ht="15.75" thickBot="1" x14ac:dyDescent="0.3">
      <c r="A132" s="127" t="s">
        <v>3683</v>
      </c>
      <c r="B132" s="135">
        <v>757</v>
      </c>
      <c r="C132" s="127" t="s">
        <v>39</v>
      </c>
      <c r="D132" s="135">
        <v>89</v>
      </c>
      <c r="E132" s="127" t="s">
        <v>1318</v>
      </c>
    </row>
    <row r="133" spans="1:5" ht="15.75" thickBot="1" x14ac:dyDescent="0.3">
      <c r="A133" s="127" t="s">
        <v>3683</v>
      </c>
      <c r="B133" s="135">
        <v>757</v>
      </c>
      <c r="C133" s="127" t="s">
        <v>39</v>
      </c>
      <c r="D133" s="135">
        <v>265</v>
      </c>
      <c r="E133" s="127" t="s">
        <v>1319</v>
      </c>
    </row>
    <row r="134" spans="1:5" ht="15.75" thickBot="1" x14ac:dyDescent="0.3">
      <c r="A134" s="127" t="s">
        <v>3683</v>
      </c>
      <c r="B134" s="135">
        <v>757</v>
      </c>
      <c r="C134" s="127" t="s">
        <v>39</v>
      </c>
      <c r="D134" s="135">
        <v>266</v>
      </c>
      <c r="E134" s="127" t="s">
        <v>1320</v>
      </c>
    </row>
    <row r="135" spans="1:5" ht="15.75" thickBot="1" x14ac:dyDescent="0.3">
      <c r="A135" s="127" t="s">
        <v>3683</v>
      </c>
      <c r="B135" s="135">
        <v>757</v>
      </c>
      <c r="C135" s="127" t="s">
        <v>39</v>
      </c>
      <c r="D135" s="135">
        <v>588</v>
      </c>
      <c r="E135" s="127" t="s">
        <v>1321</v>
      </c>
    </row>
    <row r="136" spans="1:5" ht="15.75" thickBot="1" x14ac:dyDescent="0.3">
      <c r="A136" s="127" t="s">
        <v>3683</v>
      </c>
      <c r="B136" s="135">
        <v>757</v>
      </c>
      <c r="C136" s="127" t="s">
        <v>39</v>
      </c>
      <c r="D136" s="135">
        <v>632</v>
      </c>
      <c r="E136" s="127" t="s">
        <v>1322</v>
      </c>
    </row>
    <row r="137" spans="1:5" ht="15.75" thickBot="1" x14ac:dyDescent="0.3">
      <c r="A137" s="127" t="s">
        <v>3683</v>
      </c>
      <c r="B137" s="135">
        <v>757</v>
      </c>
      <c r="C137" s="127" t="s">
        <v>39</v>
      </c>
      <c r="D137" s="135">
        <v>676</v>
      </c>
      <c r="E137" s="127" t="s">
        <v>1323</v>
      </c>
    </row>
    <row r="138" spans="1:5" ht="15.75" thickBot="1" x14ac:dyDescent="0.3">
      <c r="A138" s="127" t="s">
        <v>3683</v>
      </c>
      <c r="B138" s="135">
        <v>420</v>
      </c>
      <c r="C138" s="127" t="s">
        <v>40</v>
      </c>
      <c r="D138" s="135">
        <v>1</v>
      </c>
      <c r="E138" s="127" t="s">
        <v>914</v>
      </c>
    </row>
    <row r="139" spans="1:5" ht="15.75" thickBot="1" x14ac:dyDescent="0.3">
      <c r="A139" s="127" t="s">
        <v>3683</v>
      </c>
      <c r="B139" s="135">
        <v>420</v>
      </c>
      <c r="C139" s="127" t="s">
        <v>40</v>
      </c>
      <c r="D139" s="135">
        <v>92</v>
      </c>
      <c r="E139" s="127" t="s">
        <v>918</v>
      </c>
    </row>
    <row r="140" spans="1:5" ht="15.75" thickBot="1" x14ac:dyDescent="0.3">
      <c r="A140" s="127" t="s">
        <v>3683</v>
      </c>
      <c r="B140" s="135">
        <v>420</v>
      </c>
      <c r="C140" s="127" t="s">
        <v>40</v>
      </c>
      <c r="D140" s="135">
        <v>89</v>
      </c>
      <c r="E140" s="127" t="s">
        <v>915</v>
      </c>
    </row>
    <row r="141" spans="1:5" ht="15.75" thickBot="1" x14ac:dyDescent="0.3">
      <c r="A141" s="127" t="s">
        <v>3683</v>
      </c>
      <c r="B141" s="135">
        <v>420</v>
      </c>
      <c r="C141" s="127" t="s">
        <v>40</v>
      </c>
      <c r="D141" s="135">
        <v>90</v>
      </c>
      <c r="E141" s="127" t="s">
        <v>916</v>
      </c>
    </row>
    <row r="142" spans="1:5" ht="15.75" thickBot="1" x14ac:dyDescent="0.3">
      <c r="A142" s="127" t="s">
        <v>3683</v>
      </c>
      <c r="B142" s="135">
        <v>420</v>
      </c>
      <c r="C142" s="127" t="s">
        <v>40</v>
      </c>
      <c r="D142" s="135">
        <v>93</v>
      </c>
      <c r="E142" s="127" t="s">
        <v>919</v>
      </c>
    </row>
    <row r="143" spans="1:5" ht="15.75" thickBot="1" x14ac:dyDescent="0.3">
      <c r="A143" s="127" t="s">
        <v>3683</v>
      </c>
      <c r="B143" s="135">
        <v>420</v>
      </c>
      <c r="C143" s="127" t="s">
        <v>40</v>
      </c>
      <c r="D143" s="135">
        <v>91</v>
      </c>
      <c r="E143" s="127" t="s">
        <v>917</v>
      </c>
    </row>
    <row r="144" spans="1:5" ht="15.75" thickBot="1" x14ac:dyDescent="0.3">
      <c r="A144" s="127" t="s">
        <v>3683</v>
      </c>
      <c r="B144" s="135">
        <v>420</v>
      </c>
      <c r="C144" s="127" t="s">
        <v>40</v>
      </c>
      <c r="D144" s="135">
        <v>133</v>
      </c>
      <c r="E144" s="127" t="s">
        <v>920</v>
      </c>
    </row>
    <row r="145" spans="1:5" ht="15.75" thickBot="1" x14ac:dyDescent="0.3">
      <c r="A145" s="127" t="s">
        <v>3683</v>
      </c>
      <c r="B145" s="135">
        <v>420</v>
      </c>
      <c r="C145" s="127" t="s">
        <v>40</v>
      </c>
      <c r="D145" s="135">
        <v>221</v>
      </c>
      <c r="E145" s="127" t="s">
        <v>921</v>
      </c>
    </row>
    <row r="146" spans="1:5" ht="15.75" thickBot="1" x14ac:dyDescent="0.3">
      <c r="A146" s="127" t="s">
        <v>3683</v>
      </c>
      <c r="B146" s="135">
        <v>420</v>
      </c>
      <c r="C146" s="127" t="s">
        <v>40</v>
      </c>
      <c r="D146" s="135">
        <v>501</v>
      </c>
      <c r="E146" s="127" t="s">
        <v>922</v>
      </c>
    </row>
    <row r="147" spans="1:5" ht="15.75" thickBot="1" x14ac:dyDescent="0.3">
      <c r="A147" s="127" t="s">
        <v>3683</v>
      </c>
      <c r="B147" s="135">
        <v>420</v>
      </c>
      <c r="C147" s="127" t="s">
        <v>40</v>
      </c>
      <c r="D147" s="135">
        <v>633</v>
      </c>
      <c r="E147" s="127" t="s">
        <v>924</v>
      </c>
    </row>
    <row r="148" spans="1:5" ht="15.75" thickBot="1" x14ac:dyDescent="0.3">
      <c r="A148" s="127" t="s">
        <v>3683</v>
      </c>
      <c r="B148" s="135">
        <v>420</v>
      </c>
      <c r="C148" s="127" t="s">
        <v>40</v>
      </c>
      <c r="D148" s="135">
        <v>660</v>
      </c>
      <c r="E148" s="127" t="s">
        <v>926</v>
      </c>
    </row>
    <row r="149" spans="1:5" ht="15.75" thickBot="1" x14ac:dyDescent="0.3">
      <c r="A149" s="127" t="s">
        <v>3683</v>
      </c>
      <c r="B149" s="135">
        <v>420</v>
      </c>
      <c r="C149" s="127" t="s">
        <v>40</v>
      </c>
      <c r="D149" s="135">
        <v>632</v>
      </c>
      <c r="E149" s="127" t="s">
        <v>923</v>
      </c>
    </row>
    <row r="150" spans="1:5" ht="15.75" thickBot="1" x14ac:dyDescent="0.3">
      <c r="A150" s="127" t="s">
        <v>3683</v>
      </c>
      <c r="B150" s="135">
        <v>420</v>
      </c>
      <c r="C150" s="127" t="s">
        <v>40</v>
      </c>
      <c r="D150" s="135">
        <v>650</v>
      </c>
      <c r="E150" s="127" t="s">
        <v>925</v>
      </c>
    </row>
    <row r="151" spans="1:5" ht="15.75" thickBot="1" x14ac:dyDescent="0.3">
      <c r="A151" s="127" t="s">
        <v>3683</v>
      </c>
      <c r="B151" s="135">
        <v>420</v>
      </c>
      <c r="C151" s="127" t="s">
        <v>40</v>
      </c>
      <c r="D151" s="135">
        <v>693</v>
      </c>
      <c r="E151" s="127" t="s">
        <v>928</v>
      </c>
    </row>
    <row r="152" spans="1:5" ht="15.75" thickBot="1" x14ac:dyDescent="0.3">
      <c r="A152" s="127" t="s">
        <v>3683</v>
      </c>
      <c r="B152" s="135">
        <v>420</v>
      </c>
      <c r="C152" s="127" t="s">
        <v>40</v>
      </c>
      <c r="D152" s="135">
        <v>691</v>
      </c>
      <c r="E152" s="127" t="s">
        <v>927</v>
      </c>
    </row>
    <row r="153" spans="1:5" ht="15.75" thickBot="1" x14ac:dyDescent="0.3">
      <c r="A153" s="127" t="s">
        <v>3683</v>
      </c>
      <c r="B153" s="135">
        <v>420</v>
      </c>
      <c r="C153" s="127" t="s">
        <v>40</v>
      </c>
      <c r="D153" s="135">
        <v>780</v>
      </c>
      <c r="E153" s="127" t="s">
        <v>930</v>
      </c>
    </row>
    <row r="154" spans="1:5" ht="15.75" thickBot="1" x14ac:dyDescent="0.3">
      <c r="A154" s="127" t="s">
        <v>3683</v>
      </c>
      <c r="B154" s="135">
        <v>420</v>
      </c>
      <c r="C154" s="127" t="s">
        <v>40</v>
      </c>
      <c r="D154" s="135">
        <v>779</v>
      </c>
      <c r="E154" s="127" t="s">
        <v>929</v>
      </c>
    </row>
    <row r="155" spans="1:5" ht="15.75" thickBot="1" x14ac:dyDescent="0.3">
      <c r="A155" s="127" t="s">
        <v>3683</v>
      </c>
      <c r="B155" s="135">
        <v>420</v>
      </c>
      <c r="C155" s="127" t="s">
        <v>40</v>
      </c>
      <c r="D155" s="135">
        <v>867</v>
      </c>
      <c r="E155" s="127" t="s">
        <v>931</v>
      </c>
    </row>
    <row r="156" spans="1:5" ht="15.75" thickBot="1" x14ac:dyDescent="0.3">
      <c r="A156" s="127" t="s">
        <v>3683</v>
      </c>
      <c r="B156" s="135">
        <v>970</v>
      </c>
      <c r="C156" s="127" t="s">
        <v>41</v>
      </c>
      <c r="D156" s="135">
        <v>134</v>
      </c>
      <c r="E156" s="127" t="s">
        <v>1836</v>
      </c>
    </row>
    <row r="157" spans="1:5" ht="15.75" thickBot="1" x14ac:dyDescent="0.3">
      <c r="A157" s="127" t="s">
        <v>3683</v>
      </c>
      <c r="B157" s="135">
        <v>970</v>
      </c>
      <c r="C157" s="127" t="s">
        <v>41</v>
      </c>
      <c r="D157" s="135">
        <v>133</v>
      </c>
      <c r="E157" s="127" t="s">
        <v>1835</v>
      </c>
    </row>
    <row r="158" spans="1:5" ht="15.75" thickBot="1" x14ac:dyDescent="0.3">
      <c r="A158" s="127" t="s">
        <v>3683</v>
      </c>
      <c r="B158" s="135">
        <v>855</v>
      </c>
      <c r="C158" s="127" t="s">
        <v>42</v>
      </c>
      <c r="D158" s="135">
        <v>1</v>
      </c>
      <c r="E158" s="127" t="s">
        <v>180</v>
      </c>
    </row>
    <row r="159" spans="1:5" ht="15.75" thickBot="1" x14ac:dyDescent="0.3">
      <c r="A159" s="127" t="s">
        <v>3683</v>
      </c>
      <c r="B159" s="135">
        <v>855</v>
      </c>
      <c r="C159" s="127" t="s">
        <v>42</v>
      </c>
      <c r="D159" s="135">
        <v>133</v>
      </c>
      <c r="E159" s="127" t="s">
        <v>42</v>
      </c>
    </row>
    <row r="160" spans="1:5" ht="15.75" thickBot="1" x14ac:dyDescent="0.3">
      <c r="A160" s="127" t="s">
        <v>3683</v>
      </c>
      <c r="B160" s="135">
        <v>855</v>
      </c>
      <c r="C160" s="127" t="s">
        <v>42</v>
      </c>
      <c r="D160" s="135">
        <v>500</v>
      </c>
      <c r="E160" s="127" t="s">
        <v>181</v>
      </c>
    </row>
    <row r="161" spans="1:5" ht="15.75" thickBot="1" x14ac:dyDescent="0.3">
      <c r="A161" s="127" t="s">
        <v>3683</v>
      </c>
      <c r="B161" s="135">
        <v>285</v>
      </c>
      <c r="C161" s="127" t="s">
        <v>43</v>
      </c>
      <c r="D161" s="135">
        <v>1</v>
      </c>
      <c r="E161" s="127" t="s">
        <v>720</v>
      </c>
    </row>
    <row r="162" spans="1:5" ht="15.75" thickBot="1" x14ac:dyDescent="0.3">
      <c r="A162" s="127" t="s">
        <v>3683</v>
      </c>
      <c r="B162" s="135">
        <v>285</v>
      </c>
      <c r="C162" s="127" t="s">
        <v>43</v>
      </c>
      <c r="D162" s="135">
        <v>3</v>
      </c>
      <c r="E162" s="127" t="s">
        <v>722</v>
      </c>
    </row>
    <row r="163" spans="1:5" ht="15.75" thickBot="1" x14ac:dyDescent="0.3">
      <c r="A163" s="127" t="s">
        <v>3683</v>
      </c>
      <c r="B163" s="135">
        <v>285</v>
      </c>
      <c r="C163" s="127" t="s">
        <v>43</v>
      </c>
      <c r="D163" s="135">
        <v>2</v>
      </c>
      <c r="E163" s="127" t="s">
        <v>721</v>
      </c>
    </row>
    <row r="164" spans="1:5" ht="15.75" thickBot="1" x14ac:dyDescent="0.3">
      <c r="A164" s="127" t="s">
        <v>3683</v>
      </c>
      <c r="B164" s="135">
        <v>285</v>
      </c>
      <c r="C164" s="127" t="s">
        <v>43</v>
      </c>
      <c r="D164" s="135">
        <v>45</v>
      </c>
      <c r="E164" s="127" t="s">
        <v>723</v>
      </c>
    </row>
    <row r="165" spans="1:5" ht="15.75" thickBot="1" x14ac:dyDescent="0.3">
      <c r="A165" s="127" t="s">
        <v>3683</v>
      </c>
      <c r="B165" s="135">
        <v>285</v>
      </c>
      <c r="C165" s="127" t="s">
        <v>43</v>
      </c>
      <c r="D165" s="135">
        <v>90</v>
      </c>
      <c r="E165" s="127" t="s">
        <v>725</v>
      </c>
    </row>
    <row r="166" spans="1:5" ht="15.75" thickBot="1" x14ac:dyDescent="0.3">
      <c r="A166" s="127" t="s">
        <v>3683</v>
      </c>
      <c r="B166" s="135">
        <v>285</v>
      </c>
      <c r="C166" s="127" t="s">
        <v>43</v>
      </c>
      <c r="D166" s="135">
        <v>89</v>
      </c>
      <c r="E166" s="127" t="s">
        <v>724</v>
      </c>
    </row>
    <row r="167" spans="1:5" ht="15.75" thickBot="1" x14ac:dyDescent="0.3">
      <c r="A167" s="127" t="s">
        <v>3683</v>
      </c>
      <c r="B167" s="135">
        <v>285</v>
      </c>
      <c r="C167" s="127" t="s">
        <v>43</v>
      </c>
      <c r="D167" s="135">
        <v>177</v>
      </c>
      <c r="E167" s="127" t="s">
        <v>726</v>
      </c>
    </row>
    <row r="168" spans="1:5" ht="15.75" thickBot="1" x14ac:dyDescent="0.3">
      <c r="A168" s="127" t="s">
        <v>3683</v>
      </c>
      <c r="B168" s="135">
        <v>285</v>
      </c>
      <c r="C168" s="127" t="s">
        <v>43</v>
      </c>
      <c r="D168" s="135">
        <v>221</v>
      </c>
      <c r="E168" s="127" t="s">
        <v>727</v>
      </c>
    </row>
    <row r="169" spans="1:5" ht="15.75" thickBot="1" x14ac:dyDescent="0.3">
      <c r="A169" s="127" t="s">
        <v>3683</v>
      </c>
      <c r="B169" s="135">
        <v>285</v>
      </c>
      <c r="C169" s="127" t="s">
        <v>43</v>
      </c>
      <c r="D169" s="135">
        <v>222</v>
      </c>
      <c r="E169" s="127" t="s">
        <v>728</v>
      </c>
    </row>
    <row r="170" spans="1:5" ht="15.75" thickBot="1" x14ac:dyDescent="0.3">
      <c r="A170" s="127" t="s">
        <v>3683</v>
      </c>
      <c r="B170" s="135">
        <v>285</v>
      </c>
      <c r="C170" s="127" t="s">
        <v>43</v>
      </c>
      <c r="D170" s="135">
        <v>500</v>
      </c>
      <c r="E170" s="127" t="s">
        <v>729</v>
      </c>
    </row>
    <row r="171" spans="1:5" ht="15.75" thickBot="1" x14ac:dyDescent="0.3">
      <c r="A171" s="127" t="s">
        <v>3683</v>
      </c>
      <c r="B171" s="135">
        <v>285</v>
      </c>
      <c r="C171" s="127" t="s">
        <v>43</v>
      </c>
      <c r="D171" s="135">
        <v>501</v>
      </c>
      <c r="E171" s="127" t="s">
        <v>730</v>
      </c>
    </row>
    <row r="172" spans="1:5" ht="15.75" thickBot="1" x14ac:dyDescent="0.3">
      <c r="A172" s="127" t="s">
        <v>3683</v>
      </c>
      <c r="B172" s="135">
        <v>285</v>
      </c>
      <c r="C172" s="127" t="s">
        <v>43</v>
      </c>
      <c r="D172" s="135">
        <v>691</v>
      </c>
      <c r="E172" s="127" t="s">
        <v>731</v>
      </c>
    </row>
    <row r="173" spans="1:5" ht="15.75" thickBot="1" x14ac:dyDescent="0.3">
      <c r="A173" s="127" t="s">
        <v>3683</v>
      </c>
      <c r="B173" s="135">
        <v>593</v>
      </c>
      <c r="C173" s="127" t="s">
        <v>44</v>
      </c>
      <c r="D173" s="135">
        <v>177</v>
      </c>
      <c r="E173" s="127" t="s">
        <v>1221</v>
      </c>
    </row>
    <row r="174" spans="1:5" ht="15.75" thickBot="1" x14ac:dyDescent="0.3">
      <c r="A174" s="127" t="s">
        <v>3683</v>
      </c>
      <c r="B174" s="135">
        <v>593</v>
      </c>
      <c r="C174" s="127" t="s">
        <v>44</v>
      </c>
      <c r="D174" s="135">
        <v>300</v>
      </c>
      <c r="E174" s="127" t="s">
        <v>1224</v>
      </c>
    </row>
    <row r="175" spans="1:5" ht="15.75" thickBot="1" x14ac:dyDescent="0.3">
      <c r="A175" s="127" t="s">
        <v>3683</v>
      </c>
      <c r="B175" s="135">
        <v>593</v>
      </c>
      <c r="C175" s="127" t="s">
        <v>44</v>
      </c>
      <c r="D175" s="135">
        <v>250</v>
      </c>
      <c r="E175" s="127" t="s">
        <v>1222</v>
      </c>
    </row>
    <row r="176" spans="1:5" ht="15.75" thickBot="1" x14ac:dyDescent="0.3">
      <c r="A176" s="127" t="s">
        <v>3683</v>
      </c>
      <c r="B176" s="135">
        <v>593</v>
      </c>
      <c r="C176" s="127" t="s">
        <v>44</v>
      </c>
      <c r="D176" s="135">
        <v>265</v>
      </c>
      <c r="E176" s="127" t="s">
        <v>1223</v>
      </c>
    </row>
    <row r="177" spans="1:5" ht="15.75" thickBot="1" x14ac:dyDescent="0.3">
      <c r="A177" s="127" t="s">
        <v>3683</v>
      </c>
      <c r="B177" s="135">
        <v>593</v>
      </c>
      <c r="C177" s="127" t="s">
        <v>44</v>
      </c>
      <c r="D177" s="135">
        <v>550</v>
      </c>
      <c r="E177" s="127" t="s">
        <v>1225</v>
      </c>
    </row>
    <row r="178" spans="1:5" ht="15.75" thickBot="1" x14ac:dyDescent="0.3">
      <c r="A178" s="127" t="s">
        <v>3683</v>
      </c>
      <c r="B178" s="135">
        <v>593</v>
      </c>
      <c r="C178" s="127" t="s">
        <v>44</v>
      </c>
      <c r="D178" s="135">
        <v>605</v>
      </c>
      <c r="E178" s="127" t="s">
        <v>1226</v>
      </c>
    </row>
    <row r="179" spans="1:5" ht="15.75" thickBot="1" x14ac:dyDescent="0.3">
      <c r="A179" s="127" t="s">
        <v>3683</v>
      </c>
      <c r="B179" s="135">
        <v>593</v>
      </c>
      <c r="C179" s="127" t="s">
        <v>44</v>
      </c>
      <c r="D179" s="135">
        <v>779</v>
      </c>
      <c r="E179" s="127" t="s">
        <v>1227</v>
      </c>
    </row>
    <row r="180" spans="1:5" ht="15.75" thickBot="1" x14ac:dyDescent="0.3">
      <c r="A180" s="127" t="s">
        <v>3683</v>
      </c>
      <c r="B180" s="135">
        <v>185</v>
      </c>
      <c r="C180" s="127" t="s">
        <v>45</v>
      </c>
      <c r="D180" s="135">
        <v>45</v>
      </c>
      <c r="E180" s="127" t="s">
        <v>632</v>
      </c>
    </row>
    <row r="181" spans="1:5" ht="15.75" thickBot="1" x14ac:dyDescent="0.3">
      <c r="A181" s="127" t="s">
        <v>3683</v>
      </c>
      <c r="B181" s="135">
        <v>185</v>
      </c>
      <c r="C181" s="127" t="s">
        <v>45</v>
      </c>
      <c r="D181" s="135">
        <v>46</v>
      </c>
      <c r="E181" s="127" t="s">
        <v>633</v>
      </c>
    </row>
    <row r="182" spans="1:5" ht="15.75" thickBot="1" x14ac:dyDescent="0.3">
      <c r="A182" s="127" t="s">
        <v>3683</v>
      </c>
      <c r="B182" s="135">
        <v>185</v>
      </c>
      <c r="C182" s="127" t="s">
        <v>45</v>
      </c>
      <c r="D182" s="135">
        <v>89</v>
      </c>
      <c r="E182" s="127" t="s">
        <v>634</v>
      </c>
    </row>
    <row r="183" spans="1:5" ht="15.75" thickBot="1" x14ac:dyDescent="0.3">
      <c r="A183" s="127" t="s">
        <v>3683</v>
      </c>
      <c r="B183" s="135">
        <v>185</v>
      </c>
      <c r="C183" s="127" t="s">
        <v>45</v>
      </c>
      <c r="D183" s="135">
        <v>90</v>
      </c>
      <c r="E183" s="127" t="s">
        <v>635</v>
      </c>
    </row>
    <row r="184" spans="1:5" ht="15.75" thickBot="1" x14ac:dyDescent="0.3">
      <c r="A184" s="127" t="s">
        <v>3683</v>
      </c>
      <c r="B184" s="135">
        <v>185</v>
      </c>
      <c r="C184" s="127" t="s">
        <v>45</v>
      </c>
      <c r="D184" s="135">
        <v>178</v>
      </c>
      <c r="E184" s="127" t="s">
        <v>637</v>
      </c>
    </row>
    <row r="185" spans="1:5" ht="15.75" thickBot="1" x14ac:dyDescent="0.3">
      <c r="A185" s="127" t="s">
        <v>3683</v>
      </c>
      <c r="B185" s="135">
        <v>185</v>
      </c>
      <c r="C185" s="127" t="s">
        <v>45</v>
      </c>
      <c r="D185" s="135">
        <v>177</v>
      </c>
      <c r="E185" s="127" t="s">
        <v>636</v>
      </c>
    </row>
    <row r="186" spans="1:5" ht="15.75" thickBot="1" x14ac:dyDescent="0.3">
      <c r="A186" s="127" t="s">
        <v>3683</v>
      </c>
      <c r="B186" s="135">
        <v>185</v>
      </c>
      <c r="C186" s="127" t="s">
        <v>45</v>
      </c>
      <c r="D186" s="135">
        <v>691</v>
      </c>
      <c r="E186" s="127" t="s">
        <v>642</v>
      </c>
    </row>
    <row r="187" spans="1:5" ht="15.75" thickBot="1" x14ac:dyDescent="0.3">
      <c r="A187" s="127" t="s">
        <v>3683</v>
      </c>
      <c r="B187" s="135">
        <v>185</v>
      </c>
      <c r="C187" s="127" t="s">
        <v>45</v>
      </c>
      <c r="D187" s="135">
        <v>221</v>
      </c>
      <c r="E187" s="127" t="s">
        <v>638</v>
      </c>
    </row>
    <row r="188" spans="1:5" ht="15.75" thickBot="1" x14ac:dyDescent="0.3">
      <c r="A188" s="127" t="s">
        <v>3683</v>
      </c>
      <c r="B188" s="135">
        <v>185</v>
      </c>
      <c r="C188" s="127" t="s">
        <v>45</v>
      </c>
      <c r="D188" s="135">
        <v>265</v>
      </c>
      <c r="E188" s="127" t="s">
        <v>639</v>
      </c>
    </row>
    <row r="189" spans="1:5" ht="15.75" thickBot="1" x14ac:dyDescent="0.3">
      <c r="A189" s="127" t="s">
        <v>3683</v>
      </c>
      <c r="B189" s="135">
        <v>185</v>
      </c>
      <c r="C189" s="127" t="s">
        <v>45</v>
      </c>
      <c r="D189" s="135">
        <v>632</v>
      </c>
      <c r="E189" s="127" t="s">
        <v>641</v>
      </c>
    </row>
    <row r="190" spans="1:5" ht="15.75" thickBot="1" x14ac:dyDescent="0.3">
      <c r="A190" s="127" t="s">
        <v>3683</v>
      </c>
      <c r="B190" s="135">
        <v>185</v>
      </c>
      <c r="C190" s="127" t="s">
        <v>45</v>
      </c>
      <c r="D190" s="135">
        <v>735</v>
      </c>
      <c r="E190" s="127" t="s">
        <v>643</v>
      </c>
    </row>
    <row r="191" spans="1:5" ht="15.75" thickBot="1" x14ac:dyDescent="0.3">
      <c r="A191" s="127" t="s">
        <v>3683</v>
      </c>
      <c r="B191" s="135">
        <v>185</v>
      </c>
      <c r="C191" s="127" t="s">
        <v>45</v>
      </c>
      <c r="D191" s="135">
        <v>267</v>
      </c>
      <c r="E191" s="127" t="s">
        <v>640</v>
      </c>
    </row>
    <row r="192" spans="1:5" ht="15.75" thickBot="1" x14ac:dyDescent="0.3">
      <c r="A192" s="127" t="s">
        <v>3683</v>
      </c>
      <c r="B192" s="135">
        <v>805</v>
      </c>
      <c r="C192" s="127" t="s">
        <v>46</v>
      </c>
      <c r="D192" s="135">
        <v>177</v>
      </c>
      <c r="E192" s="127" t="s">
        <v>1397</v>
      </c>
    </row>
    <row r="193" spans="1:5" ht="15.75" thickBot="1" x14ac:dyDescent="0.3">
      <c r="A193" s="127" t="s">
        <v>3683</v>
      </c>
      <c r="B193" s="135">
        <v>805</v>
      </c>
      <c r="C193" s="127" t="s">
        <v>46</v>
      </c>
      <c r="D193" s="135">
        <v>265</v>
      </c>
      <c r="E193" s="127" t="s">
        <v>1398</v>
      </c>
    </row>
    <row r="194" spans="1:5" ht="15.75" thickBot="1" x14ac:dyDescent="0.3">
      <c r="A194" s="127" t="s">
        <v>3683</v>
      </c>
      <c r="B194" s="135">
        <v>805</v>
      </c>
      <c r="C194" s="127" t="s">
        <v>46</v>
      </c>
      <c r="D194" s="135">
        <v>353</v>
      </c>
      <c r="E194" s="127" t="s">
        <v>1399</v>
      </c>
    </row>
    <row r="195" spans="1:5" ht="15.75" thickBot="1" x14ac:dyDescent="0.3">
      <c r="A195" s="127" t="s">
        <v>3683</v>
      </c>
      <c r="B195" s="135">
        <v>445</v>
      </c>
      <c r="C195" s="127" t="s">
        <v>47</v>
      </c>
      <c r="D195" s="135">
        <v>89</v>
      </c>
      <c r="E195" s="127" t="s">
        <v>986</v>
      </c>
    </row>
    <row r="196" spans="1:5" ht="15.75" thickBot="1" x14ac:dyDescent="0.3">
      <c r="A196" s="127" t="s">
        <v>3683</v>
      </c>
      <c r="B196" s="135">
        <v>445</v>
      </c>
      <c r="C196" s="127" t="s">
        <v>47</v>
      </c>
      <c r="D196" s="135">
        <v>92</v>
      </c>
      <c r="E196" s="127" t="s">
        <v>987</v>
      </c>
    </row>
    <row r="197" spans="1:5" ht="15.75" thickBot="1" x14ac:dyDescent="0.3">
      <c r="A197" s="127" t="s">
        <v>3683</v>
      </c>
      <c r="B197" s="135">
        <v>445</v>
      </c>
      <c r="C197" s="127" t="s">
        <v>47</v>
      </c>
      <c r="D197" s="135">
        <v>90</v>
      </c>
      <c r="E197" s="127" t="s">
        <v>953</v>
      </c>
    </row>
    <row r="198" spans="1:5" ht="15.75" thickBot="1" x14ac:dyDescent="0.3">
      <c r="A198" s="127" t="s">
        <v>3683</v>
      </c>
      <c r="B198" s="135">
        <v>445</v>
      </c>
      <c r="C198" s="127" t="s">
        <v>47</v>
      </c>
      <c r="D198" s="135">
        <v>177</v>
      </c>
      <c r="E198" s="127" t="s">
        <v>988</v>
      </c>
    </row>
    <row r="199" spans="1:5" ht="15.75" thickBot="1" x14ac:dyDescent="0.3">
      <c r="A199" s="127" t="s">
        <v>3683</v>
      </c>
      <c r="B199" s="135">
        <v>445</v>
      </c>
      <c r="C199" s="127" t="s">
        <v>47</v>
      </c>
      <c r="D199" s="135">
        <v>223</v>
      </c>
      <c r="E199" s="127" t="s">
        <v>990</v>
      </c>
    </row>
    <row r="200" spans="1:5" ht="15.75" thickBot="1" x14ac:dyDescent="0.3">
      <c r="A200" s="127" t="s">
        <v>3683</v>
      </c>
      <c r="B200" s="135">
        <v>445</v>
      </c>
      <c r="C200" s="127" t="s">
        <v>47</v>
      </c>
      <c r="D200" s="135">
        <v>224</v>
      </c>
      <c r="E200" s="127" t="s">
        <v>991</v>
      </c>
    </row>
    <row r="201" spans="1:5" ht="15.75" thickBot="1" x14ac:dyDescent="0.3">
      <c r="A201" s="127" t="s">
        <v>3683</v>
      </c>
      <c r="B201" s="135">
        <v>445</v>
      </c>
      <c r="C201" s="127" t="s">
        <v>47</v>
      </c>
      <c r="D201" s="135">
        <v>225</v>
      </c>
      <c r="E201" s="127" t="s">
        <v>992</v>
      </c>
    </row>
    <row r="202" spans="1:5" ht="15.75" thickBot="1" x14ac:dyDescent="0.3">
      <c r="A202" s="127" t="s">
        <v>3683</v>
      </c>
      <c r="B202" s="135">
        <v>445</v>
      </c>
      <c r="C202" s="127" t="s">
        <v>47</v>
      </c>
      <c r="D202" s="135">
        <v>222</v>
      </c>
      <c r="E202" s="127" t="s">
        <v>989</v>
      </c>
    </row>
    <row r="203" spans="1:5" ht="15.75" thickBot="1" x14ac:dyDescent="0.3">
      <c r="A203" s="127" t="s">
        <v>3683</v>
      </c>
      <c r="B203" s="135">
        <v>445</v>
      </c>
      <c r="C203" s="127" t="s">
        <v>47</v>
      </c>
      <c r="D203" s="135">
        <v>456</v>
      </c>
      <c r="E203" s="127" t="s">
        <v>993</v>
      </c>
    </row>
    <row r="204" spans="1:5" ht="15.75" thickBot="1" x14ac:dyDescent="0.3">
      <c r="A204" s="127" t="s">
        <v>3683</v>
      </c>
      <c r="B204" s="135">
        <v>445</v>
      </c>
      <c r="C204" s="127" t="s">
        <v>47</v>
      </c>
      <c r="D204" s="135">
        <v>504</v>
      </c>
      <c r="E204" s="127" t="s">
        <v>998</v>
      </c>
    </row>
    <row r="205" spans="1:5" ht="15.75" thickBot="1" x14ac:dyDescent="0.3">
      <c r="A205" s="127" t="s">
        <v>3683</v>
      </c>
      <c r="B205" s="135">
        <v>445</v>
      </c>
      <c r="C205" s="127" t="s">
        <v>47</v>
      </c>
      <c r="D205" s="135">
        <v>502</v>
      </c>
      <c r="E205" s="127" t="s">
        <v>996</v>
      </c>
    </row>
    <row r="206" spans="1:5" ht="15.75" thickBot="1" x14ac:dyDescent="0.3">
      <c r="A206" s="127" t="s">
        <v>3683</v>
      </c>
      <c r="B206" s="135">
        <v>445</v>
      </c>
      <c r="C206" s="127" t="s">
        <v>47</v>
      </c>
      <c r="D206" s="135">
        <v>500</v>
      </c>
      <c r="E206" s="127" t="s">
        <v>994</v>
      </c>
    </row>
    <row r="207" spans="1:5" ht="15.75" thickBot="1" x14ac:dyDescent="0.3">
      <c r="A207" s="127" t="s">
        <v>3683</v>
      </c>
      <c r="B207" s="135">
        <v>445</v>
      </c>
      <c r="C207" s="127" t="s">
        <v>47</v>
      </c>
      <c r="D207" s="135">
        <v>501</v>
      </c>
      <c r="E207" s="127" t="s">
        <v>995</v>
      </c>
    </row>
    <row r="208" spans="1:5" ht="15.75" thickBot="1" x14ac:dyDescent="0.3">
      <c r="A208" s="127" t="s">
        <v>3683</v>
      </c>
      <c r="B208" s="135">
        <v>445</v>
      </c>
      <c r="C208" s="127" t="s">
        <v>47</v>
      </c>
      <c r="D208" s="135">
        <v>503</v>
      </c>
      <c r="E208" s="127" t="s">
        <v>997</v>
      </c>
    </row>
    <row r="209" spans="1:5" ht="15.75" thickBot="1" x14ac:dyDescent="0.3">
      <c r="A209" s="127" t="s">
        <v>3683</v>
      </c>
      <c r="B209" s="135">
        <v>445</v>
      </c>
      <c r="C209" s="127" t="s">
        <v>47</v>
      </c>
      <c r="D209" s="135">
        <v>632</v>
      </c>
      <c r="E209" s="127" t="s">
        <v>999</v>
      </c>
    </row>
    <row r="210" spans="1:5" ht="15.75" thickBot="1" x14ac:dyDescent="0.3">
      <c r="A210" s="127" t="s">
        <v>3683</v>
      </c>
      <c r="B210" s="135">
        <v>445</v>
      </c>
      <c r="C210" s="127" t="s">
        <v>47</v>
      </c>
      <c r="D210" s="135">
        <v>640</v>
      </c>
      <c r="E210" s="127" t="s">
        <v>1000</v>
      </c>
    </row>
    <row r="211" spans="1:5" ht="15.75" thickBot="1" x14ac:dyDescent="0.3">
      <c r="A211" s="127" t="s">
        <v>3683</v>
      </c>
      <c r="B211" s="135">
        <v>445</v>
      </c>
      <c r="C211" s="127" t="s">
        <v>47</v>
      </c>
      <c r="D211" s="135">
        <v>656</v>
      </c>
      <c r="E211" s="127" t="s">
        <v>1001</v>
      </c>
    </row>
    <row r="212" spans="1:5" ht="15.75" thickBot="1" x14ac:dyDescent="0.3">
      <c r="A212" s="127" t="s">
        <v>3683</v>
      </c>
      <c r="B212" s="135">
        <v>445</v>
      </c>
      <c r="C212" s="127" t="s">
        <v>47</v>
      </c>
      <c r="D212" s="135">
        <v>691</v>
      </c>
      <c r="E212" s="127" t="s">
        <v>1002</v>
      </c>
    </row>
    <row r="213" spans="1:5" ht="15.75" thickBot="1" x14ac:dyDescent="0.3">
      <c r="A213" s="127" t="s">
        <v>3683</v>
      </c>
      <c r="B213" s="135">
        <v>445</v>
      </c>
      <c r="C213" s="127" t="s">
        <v>47</v>
      </c>
      <c r="D213" s="135">
        <v>735</v>
      </c>
      <c r="E213" s="127" t="s">
        <v>1003</v>
      </c>
    </row>
    <row r="214" spans="1:5" ht="15.75" thickBot="1" x14ac:dyDescent="0.3">
      <c r="A214" s="127" t="s">
        <v>3683</v>
      </c>
      <c r="B214" s="135">
        <v>445</v>
      </c>
      <c r="C214" s="127" t="s">
        <v>47</v>
      </c>
      <c r="D214" s="135">
        <v>779</v>
      </c>
      <c r="E214" s="127" t="s">
        <v>1004</v>
      </c>
    </row>
    <row r="215" spans="1:5" ht="15.75" thickBot="1" x14ac:dyDescent="0.3">
      <c r="A215" s="127" t="s">
        <v>3683</v>
      </c>
      <c r="B215" s="135">
        <v>445</v>
      </c>
      <c r="C215" s="127" t="s">
        <v>47</v>
      </c>
      <c r="D215" s="135">
        <v>780</v>
      </c>
      <c r="E215" s="127" t="s">
        <v>1005</v>
      </c>
    </row>
    <row r="216" spans="1:5" ht="15.75" thickBot="1" x14ac:dyDescent="0.3">
      <c r="A216" s="127" t="s">
        <v>3683</v>
      </c>
      <c r="B216" s="135">
        <v>445</v>
      </c>
      <c r="C216" s="127" t="s">
        <v>47</v>
      </c>
      <c r="D216" s="135">
        <v>867</v>
      </c>
      <c r="E216" s="127" t="s">
        <v>1006</v>
      </c>
    </row>
    <row r="217" spans="1:5" ht="15.75" thickBot="1" x14ac:dyDescent="0.3">
      <c r="A217" s="127" t="s">
        <v>3683</v>
      </c>
      <c r="B217" s="135">
        <v>428</v>
      </c>
      <c r="C217" s="127" t="s">
        <v>48</v>
      </c>
      <c r="D217" s="135">
        <v>1</v>
      </c>
      <c r="E217" s="127" t="s">
        <v>932</v>
      </c>
    </row>
    <row r="218" spans="1:5" ht="15.75" thickBot="1" x14ac:dyDescent="0.3">
      <c r="A218" s="127" t="s">
        <v>3683</v>
      </c>
      <c r="B218" s="135">
        <v>428</v>
      </c>
      <c r="C218" s="127" t="s">
        <v>48</v>
      </c>
      <c r="D218" s="135">
        <v>501</v>
      </c>
      <c r="E218" s="127" t="s">
        <v>935</v>
      </c>
    </row>
    <row r="219" spans="1:5" ht="15.75" thickBot="1" x14ac:dyDescent="0.3">
      <c r="A219" s="127" t="s">
        <v>3683</v>
      </c>
      <c r="B219" s="135">
        <v>428</v>
      </c>
      <c r="C219" s="127" t="s">
        <v>48</v>
      </c>
      <c r="D219" s="135">
        <v>634</v>
      </c>
      <c r="E219" s="127" t="s">
        <v>938</v>
      </c>
    </row>
    <row r="220" spans="1:5" ht="15.75" thickBot="1" x14ac:dyDescent="0.3">
      <c r="A220" s="127" t="s">
        <v>3683</v>
      </c>
      <c r="B220" s="135">
        <v>428</v>
      </c>
      <c r="C220" s="127" t="s">
        <v>48</v>
      </c>
      <c r="D220" s="135">
        <v>89</v>
      </c>
      <c r="E220" s="127" t="s">
        <v>933</v>
      </c>
    </row>
    <row r="221" spans="1:5" ht="15.75" thickBot="1" x14ac:dyDescent="0.3">
      <c r="A221" s="127" t="s">
        <v>3683</v>
      </c>
      <c r="B221" s="135">
        <v>428</v>
      </c>
      <c r="C221" s="127" t="s">
        <v>48</v>
      </c>
      <c r="D221" s="135">
        <v>692</v>
      </c>
      <c r="E221" s="127" t="s">
        <v>941</v>
      </c>
    </row>
    <row r="222" spans="1:5" ht="15.75" thickBot="1" x14ac:dyDescent="0.3">
      <c r="A222" s="127" t="s">
        <v>3683</v>
      </c>
      <c r="B222" s="135">
        <v>428</v>
      </c>
      <c r="C222" s="127" t="s">
        <v>48</v>
      </c>
      <c r="D222" s="135">
        <v>500</v>
      </c>
      <c r="E222" s="127" t="s">
        <v>934</v>
      </c>
    </row>
    <row r="223" spans="1:5" ht="15.75" thickBot="1" x14ac:dyDescent="0.3">
      <c r="A223" s="127" t="s">
        <v>3683</v>
      </c>
      <c r="B223" s="135">
        <v>428</v>
      </c>
      <c r="C223" s="127" t="s">
        <v>48</v>
      </c>
      <c r="D223" s="135">
        <v>555</v>
      </c>
      <c r="E223" s="127" t="s">
        <v>936</v>
      </c>
    </row>
    <row r="224" spans="1:5" ht="15.75" thickBot="1" x14ac:dyDescent="0.3">
      <c r="A224" s="127" t="s">
        <v>3683</v>
      </c>
      <c r="B224" s="135">
        <v>428</v>
      </c>
      <c r="C224" s="127" t="s">
        <v>48</v>
      </c>
      <c r="D224" s="135">
        <v>632</v>
      </c>
      <c r="E224" s="127" t="s">
        <v>937</v>
      </c>
    </row>
    <row r="225" spans="1:5" ht="15.75" thickBot="1" x14ac:dyDescent="0.3">
      <c r="A225" s="127" t="s">
        <v>3683</v>
      </c>
      <c r="B225" s="135">
        <v>428</v>
      </c>
      <c r="C225" s="127" t="s">
        <v>48</v>
      </c>
      <c r="D225" s="135">
        <v>691</v>
      </c>
      <c r="E225" s="127" t="s">
        <v>940</v>
      </c>
    </row>
    <row r="226" spans="1:5" ht="15.75" thickBot="1" x14ac:dyDescent="0.3">
      <c r="A226" s="127" t="s">
        <v>3683</v>
      </c>
      <c r="B226" s="135">
        <v>428</v>
      </c>
      <c r="C226" s="127" t="s">
        <v>48</v>
      </c>
      <c r="D226" s="135">
        <v>645</v>
      </c>
      <c r="E226" s="127" t="s">
        <v>939</v>
      </c>
    </row>
    <row r="227" spans="1:5" ht="15.75" thickBot="1" x14ac:dyDescent="0.3">
      <c r="A227" s="127" t="s">
        <v>3683</v>
      </c>
      <c r="B227" s="135">
        <v>428</v>
      </c>
      <c r="C227" s="127" t="s">
        <v>48</v>
      </c>
      <c r="D227" s="135">
        <v>735</v>
      </c>
      <c r="E227" s="127" t="s">
        <v>942</v>
      </c>
    </row>
    <row r="228" spans="1:5" ht="15.75" thickBot="1" x14ac:dyDescent="0.3">
      <c r="A228" s="127" t="s">
        <v>3683</v>
      </c>
      <c r="B228" s="135">
        <v>428</v>
      </c>
      <c r="C228" s="127" t="s">
        <v>48</v>
      </c>
      <c r="D228" s="135">
        <v>736</v>
      </c>
      <c r="E228" s="127" t="s">
        <v>943</v>
      </c>
    </row>
    <row r="229" spans="1:5" ht="15.75" thickBot="1" x14ac:dyDescent="0.3">
      <c r="A229" s="127" t="s">
        <v>3683</v>
      </c>
      <c r="B229" s="135">
        <v>410</v>
      </c>
      <c r="C229" s="127" t="s">
        <v>49</v>
      </c>
      <c r="D229" s="135">
        <v>89</v>
      </c>
      <c r="E229" s="127" t="s">
        <v>909</v>
      </c>
    </row>
    <row r="230" spans="1:5" ht="15.75" thickBot="1" x14ac:dyDescent="0.3">
      <c r="A230" s="127" t="s">
        <v>3683</v>
      </c>
      <c r="B230" s="135">
        <v>410</v>
      </c>
      <c r="C230" s="127" t="s">
        <v>49</v>
      </c>
      <c r="D230" s="135">
        <v>177</v>
      </c>
      <c r="E230" s="127" t="s">
        <v>887</v>
      </c>
    </row>
    <row r="231" spans="1:5" ht="15.75" thickBot="1" x14ac:dyDescent="0.3">
      <c r="A231" s="127" t="s">
        <v>3683</v>
      </c>
      <c r="B231" s="135">
        <v>410</v>
      </c>
      <c r="C231" s="127" t="s">
        <v>49</v>
      </c>
      <c r="D231" s="135">
        <v>221</v>
      </c>
      <c r="E231" s="127" t="s">
        <v>910</v>
      </c>
    </row>
    <row r="232" spans="1:5" ht="15.75" thickBot="1" x14ac:dyDescent="0.3">
      <c r="A232" s="127" t="s">
        <v>3683</v>
      </c>
      <c r="B232" s="135">
        <v>410</v>
      </c>
      <c r="C232" s="127" t="s">
        <v>49</v>
      </c>
      <c r="D232" s="135">
        <v>265</v>
      </c>
      <c r="E232" s="127" t="s">
        <v>911</v>
      </c>
    </row>
    <row r="233" spans="1:5" ht="15.75" thickBot="1" x14ac:dyDescent="0.3">
      <c r="A233" s="127" t="s">
        <v>3683</v>
      </c>
      <c r="B233" s="135">
        <v>410</v>
      </c>
      <c r="C233" s="127" t="s">
        <v>49</v>
      </c>
      <c r="D233" s="135">
        <v>779</v>
      </c>
      <c r="E233" s="127" t="s">
        <v>912</v>
      </c>
    </row>
    <row r="234" spans="1:5" ht="15.75" thickBot="1" x14ac:dyDescent="0.3">
      <c r="A234" s="127" t="s">
        <v>3683</v>
      </c>
      <c r="B234" s="135">
        <v>410</v>
      </c>
      <c r="C234" s="127" t="s">
        <v>49</v>
      </c>
      <c r="D234" s="135">
        <v>781</v>
      </c>
      <c r="E234" s="127" t="s">
        <v>913</v>
      </c>
    </row>
    <row r="235" spans="1:5" ht="15.75" thickBot="1" x14ac:dyDescent="0.3">
      <c r="A235" s="127" t="s">
        <v>3683</v>
      </c>
      <c r="B235" s="135">
        <v>35</v>
      </c>
      <c r="C235" s="127" t="s">
        <v>50</v>
      </c>
      <c r="D235" s="135">
        <v>90</v>
      </c>
      <c r="E235" s="127" t="s">
        <v>391</v>
      </c>
    </row>
    <row r="236" spans="1:5" ht="15.75" thickBot="1" x14ac:dyDescent="0.3">
      <c r="A236" s="127" t="s">
        <v>3683</v>
      </c>
      <c r="B236" s="135">
        <v>35</v>
      </c>
      <c r="C236" s="127" t="s">
        <v>50</v>
      </c>
      <c r="D236" s="135">
        <v>134</v>
      </c>
      <c r="E236" s="127" t="s">
        <v>394</v>
      </c>
    </row>
    <row r="237" spans="1:5" ht="15.75" thickBot="1" x14ac:dyDescent="0.3">
      <c r="A237" s="127" t="s">
        <v>3683</v>
      </c>
      <c r="B237" s="135">
        <v>35</v>
      </c>
      <c r="C237" s="127" t="s">
        <v>50</v>
      </c>
      <c r="D237" s="135">
        <v>739</v>
      </c>
      <c r="E237" s="127" t="s">
        <v>412</v>
      </c>
    </row>
    <row r="238" spans="1:5" ht="15.75" thickBot="1" x14ac:dyDescent="0.3">
      <c r="A238" s="127" t="s">
        <v>3683</v>
      </c>
      <c r="B238" s="135">
        <v>35</v>
      </c>
      <c r="C238" s="127" t="s">
        <v>50</v>
      </c>
      <c r="D238" s="135">
        <v>133</v>
      </c>
      <c r="E238" s="127" t="s">
        <v>393</v>
      </c>
    </row>
    <row r="239" spans="1:5" ht="15.75" thickBot="1" x14ac:dyDescent="0.3">
      <c r="A239" s="127" t="s">
        <v>3683</v>
      </c>
      <c r="B239" s="135">
        <v>35</v>
      </c>
      <c r="C239" s="127" t="s">
        <v>50</v>
      </c>
      <c r="D239" s="135">
        <v>181</v>
      </c>
      <c r="E239" s="127" t="s">
        <v>396</v>
      </c>
    </row>
    <row r="240" spans="1:5" ht="15.75" thickBot="1" x14ac:dyDescent="0.3">
      <c r="A240" s="127" t="s">
        <v>3683</v>
      </c>
      <c r="B240" s="135">
        <v>35</v>
      </c>
      <c r="C240" s="127" t="s">
        <v>50</v>
      </c>
      <c r="D240" s="135">
        <v>182</v>
      </c>
      <c r="E240" s="127" t="s">
        <v>397</v>
      </c>
    </row>
    <row r="241" spans="1:5" ht="15.75" thickBot="1" x14ac:dyDescent="0.3">
      <c r="A241" s="127" t="s">
        <v>3683</v>
      </c>
      <c r="B241" s="135">
        <v>35</v>
      </c>
      <c r="C241" s="127" t="s">
        <v>50</v>
      </c>
      <c r="D241" s="135">
        <v>177</v>
      </c>
      <c r="E241" s="127" t="s">
        <v>395</v>
      </c>
    </row>
    <row r="242" spans="1:5" ht="15.75" thickBot="1" x14ac:dyDescent="0.3">
      <c r="A242" s="127" t="s">
        <v>3683</v>
      </c>
      <c r="B242" s="135">
        <v>35</v>
      </c>
      <c r="C242" s="127" t="s">
        <v>50</v>
      </c>
      <c r="D242" s="135">
        <v>315</v>
      </c>
      <c r="E242" s="127" t="s">
        <v>398</v>
      </c>
    </row>
    <row r="243" spans="1:5" ht="15.75" thickBot="1" x14ac:dyDescent="0.3">
      <c r="A243" s="127" t="s">
        <v>3683</v>
      </c>
      <c r="B243" s="135">
        <v>35</v>
      </c>
      <c r="C243" s="127" t="s">
        <v>50</v>
      </c>
      <c r="D243" s="135">
        <v>353</v>
      </c>
      <c r="E243" s="127" t="s">
        <v>399</v>
      </c>
    </row>
    <row r="244" spans="1:5" ht="15.75" thickBot="1" x14ac:dyDescent="0.3">
      <c r="A244" s="127" t="s">
        <v>3683</v>
      </c>
      <c r="B244" s="135">
        <v>35</v>
      </c>
      <c r="C244" s="127" t="s">
        <v>50</v>
      </c>
      <c r="D244" s="135">
        <v>456</v>
      </c>
      <c r="E244" s="127" t="s">
        <v>400</v>
      </c>
    </row>
    <row r="245" spans="1:5" ht="15.75" thickBot="1" x14ac:dyDescent="0.3">
      <c r="A245" s="127" t="s">
        <v>3683</v>
      </c>
      <c r="B245" s="135">
        <v>35</v>
      </c>
      <c r="C245" s="127" t="s">
        <v>50</v>
      </c>
      <c r="D245" s="135">
        <v>95</v>
      </c>
      <c r="E245" s="127" t="s">
        <v>392</v>
      </c>
    </row>
    <row r="246" spans="1:5" ht="15.75" thickBot="1" x14ac:dyDescent="0.3">
      <c r="A246" s="127" t="s">
        <v>3683</v>
      </c>
      <c r="B246" s="135">
        <v>35</v>
      </c>
      <c r="C246" s="127" t="s">
        <v>50</v>
      </c>
      <c r="D246" s="135">
        <v>501</v>
      </c>
      <c r="E246" s="127" t="s">
        <v>401</v>
      </c>
    </row>
    <row r="247" spans="1:5" ht="15.75" thickBot="1" x14ac:dyDescent="0.3">
      <c r="A247" s="127" t="s">
        <v>3683</v>
      </c>
      <c r="B247" s="135">
        <v>35</v>
      </c>
      <c r="C247" s="127" t="s">
        <v>50</v>
      </c>
      <c r="D247" s="135">
        <v>504</v>
      </c>
      <c r="E247" s="127" t="s">
        <v>404</v>
      </c>
    </row>
    <row r="248" spans="1:5" ht="15.75" thickBot="1" x14ac:dyDescent="0.3">
      <c r="A248" s="127" t="s">
        <v>3683</v>
      </c>
      <c r="B248" s="135">
        <v>35</v>
      </c>
      <c r="C248" s="127" t="s">
        <v>50</v>
      </c>
      <c r="D248" s="135">
        <v>505</v>
      </c>
      <c r="E248" s="127" t="s">
        <v>405</v>
      </c>
    </row>
    <row r="249" spans="1:5" ht="15.75" thickBot="1" x14ac:dyDescent="0.3">
      <c r="A249" s="127" t="s">
        <v>3683</v>
      </c>
      <c r="B249" s="135">
        <v>35</v>
      </c>
      <c r="C249" s="127" t="s">
        <v>50</v>
      </c>
      <c r="D249" s="135">
        <v>502</v>
      </c>
      <c r="E249" s="127" t="s">
        <v>402</v>
      </c>
    </row>
    <row r="250" spans="1:5" ht="15.75" thickBot="1" x14ac:dyDescent="0.3">
      <c r="A250" s="127" t="s">
        <v>3683</v>
      </c>
      <c r="B250" s="135">
        <v>35</v>
      </c>
      <c r="C250" s="127" t="s">
        <v>50</v>
      </c>
      <c r="D250" s="135">
        <v>503</v>
      </c>
      <c r="E250" s="127" t="s">
        <v>403</v>
      </c>
    </row>
    <row r="251" spans="1:5" ht="15.75" thickBot="1" x14ac:dyDescent="0.3">
      <c r="A251" s="127" t="s">
        <v>3683</v>
      </c>
      <c r="B251" s="135">
        <v>35</v>
      </c>
      <c r="C251" s="127" t="s">
        <v>50</v>
      </c>
      <c r="D251" s="135">
        <v>544</v>
      </c>
      <c r="E251" s="127" t="s">
        <v>406</v>
      </c>
    </row>
    <row r="252" spans="1:5" ht="15.75" thickBot="1" x14ac:dyDescent="0.3">
      <c r="A252" s="127" t="s">
        <v>3683</v>
      </c>
      <c r="B252" s="135">
        <v>35</v>
      </c>
      <c r="C252" s="127" t="s">
        <v>50</v>
      </c>
      <c r="D252" s="135">
        <v>632</v>
      </c>
      <c r="E252" s="127" t="s">
        <v>408</v>
      </c>
    </row>
    <row r="253" spans="1:5" ht="15.75" thickBot="1" x14ac:dyDescent="0.3">
      <c r="A253" s="127" t="s">
        <v>3683</v>
      </c>
      <c r="B253" s="135">
        <v>35</v>
      </c>
      <c r="C253" s="127" t="s">
        <v>50</v>
      </c>
      <c r="D253" s="135">
        <v>735</v>
      </c>
      <c r="E253" s="127" t="s">
        <v>409</v>
      </c>
    </row>
    <row r="254" spans="1:5" ht="15.75" thickBot="1" x14ac:dyDescent="0.3">
      <c r="A254" s="127" t="s">
        <v>3683</v>
      </c>
      <c r="B254" s="135">
        <v>35</v>
      </c>
      <c r="C254" s="127" t="s">
        <v>50</v>
      </c>
      <c r="D254" s="135">
        <v>737</v>
      </c>
      <c r="E254" s="127" t="s">
        <v>411</v>
      </c>
    </row>
    <row r="255" spans="1:5" ht="15.75" thickBot="1" x14ac:dyDescent="0.3">
      <c r="A255" s="127" t="s">
        <v>3683</v>
      </c>
      <c r="B255" s="135">
        <v>35</v>
      </c>
      <c r="C255" s="127" t="s">
        <v>50</v>
      </c>
      <c r="D255" s="135">
        <v>867</v>
      </c>
      <c r="E255" s="127" t="s">
        <v>415</v>
      </c>
    </row>
    <row r="256" spans="1:5" ht="15.75" thickBot="1" x14ac:dyDescent="0.3">
      <c r="A256" s="127" t="s">
        <v>3683</v>
      </c>
      <c r="B256" s="135">
        <v>35</v>
      </c>
      <c r="C256" s="127" t="s">
        <v>50</v>
      </c>
      <c r="D256" s="135">
        <v>736</v>
      </c>
      <c r="E256" s="127" t="s">
        <v>410</v>
      </c>
    </row>
    <row r="257" spans="1:5" ht="15.75" thickBot="1" x14ac:dyDescent="0.3">
      <c r="A257" s="127" t="s">
        <v>3683</v>
      </c>
      <c r="B257" s="135">
        <v>35</v>
      </c>
      <c r="C257" s="127" t="s">
        <v>50</v>
      </c>
      <c r="D257" s="135">
        <v>564</v>
      </c>
      <c r="E257" s="127" t="s">
        <v>407</v>
      </c>
    </row>
    <row r="258" spans="1:5" ht="15.75" thickBot="1" x14ac:dyDescent="0.3">
      <c r="A258" s="127" t="s">
        <v>3683</v>
      </c>
      <c r="B258" s="135">
        <v>35</v>
      </c>
      <c r="C258" s="127" t="s">
        <v>50</v>
      </c>
      <c r="D258" s="135">
        <v>780</v>
      </c>
      <c r="E258" s="127" t="s">
        <v>414</v>
      </c>
    </row>
    <row r="259" spans="1:5" ht="15.75" thickBot="1" x14ac:dyDescent="0.3">
      <c r="A259" s="127" t="s">
        <v>3683</v>
      </c>
      <c r="B259" s="135">
        <v>35</v>
      </c>
      <c r="C259" s="127" t="s">
        <v>50</v>
      </c>
      <c r="D259" s="135">
        <v>779</v>
      </c>
      <c r="E259" s="127" t="s">
        <v>413</v>
      </c>
    </row>
    <row r="260" spans="1:5" ht="15.75" thickBot="1" x14ac:dyDescent="0.3">
      <c r="A260" s="127" t="s">
        <v>3683</v>
      </c>
      <c r="B260" s="135">
        <v>754</v>
      </c>
      <c r="C260" s="127" t="s">
        <v>51</v>
      </c>
      <c r="D260" s="135">
        <v>1</v>
      </c>
      <c r="E260" s="127" t="s">
        <v>1308</v>
      </c>
    </row>
    <row r="261" spans="1:5" ht="15.75" thickBot="1" x14ac:dyDescent="0.3">
      <c r="A261" s="127" t="s">
        <v>3683</v>
      </c>
      <c r="B261" s="135">
        <v>754</v>
      </c>
      <c r="C261" s="127" t="s">
        <v>51</v>
      </c>
      <c r="D261" s="135">
        <v>49</v>
      </c>
      <c r="E261" s="127" t="s">
        <v>1309</v>
      </c>
    </row>
    <row r="262" spans="1:5" ht="15.75" thickBot="1" x14ac:dyDescent="0.3">
      <c r="A262" s="127" t="s">
        <v>3683</v>
      </c>
      <c r="B262" s="135">
        <v>754</v>
      </c>
      <c r="C262" s="127" t="s">
        <v>51</v>
      </c>
      <c r="D262" s="135">
        <v>456</v>
      </c>
      <c r="E262" s="127" t="s">
        <v>1310</v>
      </c>
    </row>
    <row r="263" spans="1:5" ht="15.75" thickBot="1" x14ac:dyDescent="0.3">
      <c r="A263" s="127" t="s">
        <v>3683</v>
      </c>
      <c r="B263" s="135">
        <v>754</v>
      </c>
      <c r="C263" s="127" t="s">
        <v>51</v>
      </c>
      <c r="D263" s="135">
        <v>500</v>
      </c>
      <c r="E263" s="127" t="s">
        <v>1311</v>
      </c>
    </row>
    <row r="264" spans="1:5" ht="15.75" thickBot="1" x14ac:dyDescent="0.3">
      <c r="A264" s="127" t="s">
        <v>3683</v>
      </c>
      <c r="B264" s="135">
        <v>754</v>
      </c>
      <c r="C264" s="127" t="s">
        <v>51</v>
      </c>
      <c r="D264" s="135">
        <v>735</v>
      </c>
      <c r="E264" s="127" t="s">
        <v>1312</v>
      </c>
    </row>
    <row r="265" spans="1:5" ht="15.75" thickBot="1" x14ac:dyDescent="0.3">
      <c r="A265" s="127" t="s">
        <v>3683</v>
      </c>
      <c r="B265" s="135">
        <v>754</v>
      </c>
      <c r="C265" s="127" t="s">
        <v>51</v>
      </c>
      <c r="D265" s="135">
        <v>736</v>
      </c>
      <c r="E265" s="127" t="s">
        <v>1313</v>
      </c>
    </row>
    <row r="266" spans="1:5" ht="15.75" thickBot="1" x14ac:dyDescent="0.3">
      <c r="A266" s="127" t="s">
        <v>3683</v>
      </c>
      <c r="B266" s="135">
        <v>754</v>
      </c>
      <c r="C266" s="127" t="s">
        <v>51</v>
      </c>
      <c r="D266" s="135">
        <v>779</v>
      </c>
      <c r="E266" s="127" t="s">
        <v>1314</v>
      </c>
    </row>
    <row r="267" spans="1:5" ht="15.75" thickBot="1" x14ac:dyDescent="0.3">
      <c r="A267" s="127" t="s">
        <v>3683</v>
      </c>
      <c r="B267" s="135">
        <v>390</v>
      </c>
      <c r="C267" s="127" t="s">
        <v>52</v>
      </c>
      <c r="D267" s="135">
        <v>45</v>
      </c>
      <c r="E267" s="127" t="s">
        <v>846</v>
      </c>
    </row>
    <row r="268" spans="1:5" ht="15.75" thickBot="1" x14ac:dyDescent="0.3">
      <c r="A268" s="127" t="s">
        <v>3683</v>
      </c>
      <c r="B268" s="135">
        <v>390</v>
      </c>
      <c r="C268" s="127" t="s">
        <v>52</v>
      </c>
      <c r="D268" s="135">
        <v>89</v>
      </c>
      <c r="E268" s="127" t="s">
        <v>847</v>
      </c>
    </row>
    <row r="269" spans="1:5" ht="15.75" thickBot="1" x14ac:dyDescent="0.3">
      <c r="A269" s="127" t="s">
        <v>3683</v>
      </c>
      <c r="B269" s="135">
        <v>390</v>
      </c>
      <c r="C269" s="127" t="s">
        <v>52</v>
      </c>
      <c r="D269" s="135">
        <v>90</v>
      </c>
      <c r="E269" s="127" t="s">
        <v>848</v>
      </c>
    </row>
    <row r="270" spans="1:5" ht="15.75" thickBot="1" x14ac:dyDescent="0.3">
      <c r="A270" s="127" t="s">
        <v>3683</v>
      </c>
      <c r="B270" s="135">
        <v>390</v>
      </c>
      <c r="C270" s="127" t="s">
        <v>52</v>
      </c>
      <c r="D270" s="135">
        <v>221</v>
      </c>
      <c r="E270" s="127" t="s">
        <v>849</v>
      </c>
    </row>
    <row r="271" spans="1:5" ht="15.75" thickBot="1" x14ac:dyDescent="0.3">
      <c r="A271" s="127" t="s">
        <v>3683</v>
      </c>
      <c r="B271" s="135">
        <v>390</v>
      </c>
      <c r="C271" s="127" t="s">
        <v>52</v>
      </c>
      <c r="D271" s="135">
        <v>265</v>
      </c>
      <c r="E271" s="127" t="s">
        <v>850</v>
      </c>
    </row>
    <row r="272" spans="1:5" ht="15.75" thickBot="1" x14ac:dyDescent="0.3">
      <c r="A272" s="127" t="s">
        <v>3683</v>
      </c>
      <c r="B272" s="135">
        <v>390</v>
      </c>
      <c r="C272" s="127" t="s">
        <v>52</v>
      </c>
      <c r="D272" s="135">
        <v>456</v>
      </c>
      <c r="E272" s="127" t="s">
        <v>851</v>
      </c>
    </row>
    <row r="273" spans="1:5" ht="15.75" thickBot="1" x14ac:dyDescent="0.3">
      <c r="A273" s="127" t="s">
        <v>3683</v>
      </c>
      <c r="B273" s="135">
        <v>390</v>
      </c>
      <c r="C273" s="127" t="s">
        <v>52</v>
      </c>
      <c r="D273" s="135">
        <v>457</v>
      </c>
      <c r="E273" s="127" t="s">
        <v>852</v>
      </c>
    </row>
    <row r="274" spans="1:5" ht="15.75" thickBot="1" x14ac:dyDescent="0.3">
      <c r="A274" s="127" t="s">
        <v>3683</v>
      </c>
      <c r="B274" s="135">
        <v>390</v>
      </c>
      <c r="C274" s="127" t="s">
        <v>52</v>
      </c>
      <c r="D274" s="135">
        <v>460</v>
      </c>
      <c r="E274" s="127" t="s">
        <v>853</v>
      </c>
    </row>
    <row r="275" spans="1:5" ht="15.75" thickBot="1" x14ac:dyDescent="0.3">
      <c r="A275" s="127" t="s">
        <v>3683</v>
      </c>
      <c r="B275" s="135">
        <v>390</v>
      </c>
      <c r="C275" s="127" t="s">
        <v>52</v>
      </c>
      <c r="D275" s="135">
        <v>500</v>
      </c>
      <c r="E275" s="127" t="s">
        <v>854</v>
      </c>
    </row>
    <row r="276" spans="1:5" ht="15.75" thickBot="1" x14ac:dyDescent="0.3">
      <c r="A276" s="127" t="s">
        <v>3683</v>
      </c>
      <c r="B276" s="135">
        <v>390</v>
      </c>
      <c r="C276" s="127" t="s">
        <v>52</v>
      </c>
      <c r="D276" s="135">
        <v>510</v>
      </c>
      <c r="E276" s="127" t="s">
        <v>761</v>
      </c>
    </row>
    <row r="277" spans="1:5" ht="15.75" thickBot="1" x14ac:dyDescent="0.3">
      <c r="A277" s="127" t="s">
        <v>3683</v>
      </c>
      <c r="B277" s="135">
        <v>390</v>
      </c>
      <c r="C277" s="127" t="s">
        <v>52</v>
      </c>
      <c r="D277" s="135">
        <v>691</v>
      </c>
      <c r="E277" s="127" t="s">
        <v>855</v>
      </c>
    </row>
    <row r="278" spans="1:5" ht="15.75" thickBot="1" x14ac:dyDescent="0.3">
      <c r="A278" s="127" t="s">
        <v>3683</v>
      </c>
      <c r="B278" s="135">
        <v>390</v>
      </c>
      <c r="C278" s="127" t="s">
        <v>52</v>
      </c>
      <c r="D278" s="135">
        <v>692</v>
      </c>
      <c r="E278" s="127" t="s">
        <v>856</v>
      </c>
    </row>
    <row r="279" spans="1:5" ht="15.75" thickBot="1" x14ac:dyDescent="0.3">
      <c r="A279" s="127" t="s">
        <v>3683</v>
      </c>
      <c r="B279" s="135">
        <v>390</v>
      </c>
      <c r="C279" s="127" t="s">
        <v>52</v>
      </c>
      <c r="D279" s="135">
        <v>735</v>
      </c>
      <c r="E279" s="127" t="s">
        <v>857</v>
      </c>
    </row>
    <row r="280" spans="1:5" ht="15.75" thickBot="1" x14ac:dyDescent="0.3">
      <c r="A280" s="127" t="s">
        <v>3683</v>
      </c>
      <c r="B280" s="135">
        <v>565</v>
      </c>
      <c r="C280" s="127" t="s">
        <v>53</v>
      </c>
      <c r="D280" s="135">
        <v>1</v>
      </c>
      <c r="E280" s="127" t="s">
        <v>1207</v>
      </c>
    </row>
    <row r="281" spans="1:5" ht="15.75" thickBot="1" x14ac:dyDescent="0.3">
      <c r="A281" s="127" t="s">
        <v>3683</v>
      </c>
      <c r="B281" s="135">
        <v>565</v>
      </c>
      <c r="C281" s="127" t="s">
        <v>53</v>
      </c>
      <c r="D281" s="135">
        <v>90</v>
      </c>
      <c r="E281" s="127" t="s">
        <v>1209</v>
      </c>
    </row>
    <row r="282" spans="1:5" ht="15.75" thickBot="1" x14ac:dyDescent="0.3">
      <c r="A282" s="127" t="s">
        <v>3683</v>
      </c>
      <c r="B282" s="135">
        <v>565</v>
      </c>
      <c r="C282" s="127" t="s">
        <v>53</v>
      </c>
      <c r="D282" s="135">
        <v>89</v>
      </c>
      <c r="E282" s="127" t="s">
        <v>1208</v>
      </c>
    </row>
    <row r="283" spans="1:5" ht="15.75" thickBot="1" x14ac:dyDescent="0.3">
      <c r="A283" s="127" t="s">
        <v>3683</v>
      </c>
      <c r="B283" s="135">
        <v>565</v>
      </c>
      <c r="C283" s="127" t="s">
        <v>53</v>
      </c>
      <c r="D283" s="135">
        <v>177</v>
      </c>
      <c r="E283" s="127" t="s">
        <v>1210</v>
      </c>
    </row>
    <row r="284" spans="1:5" ht="15.75" thickBot="1" x14ac:dyDescent="0.3">
      <c r="A284" s="127" t="s">
        <v>3683</v>
      </c>
      <c r="B284" s="135">
        <v>290</v>
      </c>
      <c r="C284" s="127" t="s">
        <v>54</v>
      </c>
      <c r="D284" s="135">
        <v>1</v>
      </c>
      <c r="E284" s="127" t="s">
        <v>732</v>
      </c>
    </row>
    <row r="285" spans="1:5" ht="15.75" thickBot="1" x14ac:dyDescent="0.3">
      <c r="A285" s="127" t="s">
        <v>3683</v>
      </c>
      <c r="B285" s="135">
        <v>290</v>
      </c>
      <c r="C285" s="127" t="s">
        <v>54</v>
      </c>
      <c r="D285" s="135">
        <v>89</v>
      </c>
      <c r="E285" s="127" t="s">
        <v>733</v>
      </c>
    </row>
    <row r="286" spans="1:5" ht="15.75" thickBot="1" x14ac:dyDescent="0.3">
      <c r="A286" s="127" t="s">
        <v>3683</v>
      </c>
      <c r="B286" s="135">
        <v>290</v>
      </c>
      <c r="C286" s="127" t="s">
        <v>54</v>
      </c>
      <c r="D286" s="135">
        <v>90</v>
      </c>
      <c r="E286" s="127" t="s">
        <v>734</v>
      </c>
    </row>
    <row r="287" spans="1:5" ht="15.75" thickBot="1" x14ac:dyDescent="0.3">
      <c r="A287" s="127" t="s">
        <v>3683</v>
      </c>
      <c r="B287" s="135">
        <v>290</v>
      </c>
      <c r="C287" s="127" t="s">
        <v>54</v>
      </c>
      <c r="D287" s="135">
        <v>177</v>
      </c>
      <c r="E287" s="127" t="s">
        <v>735</v>
      </c>
    </row>
    <row r="288" spans="1:5" ht="15.75" thickBot="1" x14ac:dyDescent="0.3">
      <c r="A288" s="127" t="s">
        <v>3683</v>
      </c>
      <c r="B288" s="135">
        <v>290</v>
      </c>
      <c r="C288" s="127" t="s">
        <v>54</v>
      </c>
      <c r="D288" s="135">
        <v>500</v>
      </c>
      <c r="E288" s="127" t="s">
        <v>736</v>
      </c>
    </row>
    <row r="289" spans="1:5" ht="15.75" thickBot="1" x14ac:dyDescent="0.3">
      <c r="A289" s="127" t="s">
        <v>3683</v>
      </c>
      <c r="B289" s="135">
        <v>290</v>
      </c>
      <c r="C289" s="127" t="s">
        <v>54</v>
      </c>
      <c r="D289" s="135">
        <v>867</v>
      </c>
      <c r="E289" s="127" t="s">
        <v>737</v>
      </c>
    </row>
    <row r="290" spans="1:5" ht="15.75" thickBot="1" x14ac:dyDescent="0.3">
      <c r="A290" s="127" t="s">
        <v>3683</v>
      </c>
      <c r="B290" s="135">
        <v>405</v>
      </c>
      <c r="C290" s="127" t="s">
        <v>55</v>
      </c>
      <c r="D290" s="135">
        <v>45</v>
      </c>
      <c r="E290" s="127" t="s">
        <v>891</v>
      </c>
    </row>
    <row r="291" spans="1:5" ht="15.75" thickBot="1" x14ac:dyDescent="0.3">
      <c r="A291" s="127" t="s">
        <v>3683</v>
      </c>
      <c r="B291" s="135">
        <v>405</v>
      </c>
      <c r="C291" s="127" t="s">
        <v>55</v>
      </c>
      <c r="D291" s="135">
        <v>89</v>
      </c>
      <c r="E291" s="127" t="s">
        <v>892</v>
      </c>
    </row>
    <row r="292" spans="1:5" ht="15.75" thickBot="1" x14ac:dyDescent="0.3">
      <c r="A292" s="127" t="s">
        <v>3683</v>
      </c>
      <c r="B292" s="135">
        <v>405</v>
      </c>
      <c r="C292" s="127" t="s">
        <v>55</v>
      </c>
      <c r="D292" s="135">
        <v>133</v>
      </c>
      <c r="E292" s="127" t="s">
        <v>893</v>
      </c>
    </row>
    <row r="293" spans="1:5" ht="15.75" thickBot="1" x14ac:dyDescent="0.3">
      <c r="A293" s="127" t="s">
        <v>3683</v>
      </c>
      <c r="B293" s="135">
        <v>405</v>
      </c>
      <c r="C293" s="127" t="s">
        <v>55</v>
      </c>
      <c r="D293" s="135">
        <v>134</v>
      </c>
      <c r="E293" s="127" t="s">
        <v>894</v>
      </c>
    </row>
    <row r="294" spans="1:5" ht="15.75" thickBot="1" x14ac:dyDescent="0.3">
      <c r="A294" s="127" t="s">
        <v>3683</v>
      </c>
      <c r="B294" s="135">
        <v>405</v>
      </c>
      <c r="C294" s="127" t="s">
        <v>55</v>
      </c>
      <c r="D294" s="135">
        <v>181</v>
      </c>
      <c r="E294" s="127" t="s">
        <v>897</v>
      </c>
    </row>
    <row r="295" spans="1:5" ht="15.75" thickBot="1" x14ac:dyDescent="0.3">
      <c r="A295" s="127" t="s">
        <v>3683</v>
      </c>
      <c r="B295" s="135">
        <v>405</v>
      </c>
      <c r="C295" s="127" t="s">
        <v>55</v>
      </c>
      <c r="D295" s="135">
        <v>179</v>
      </c>
      <c r="E295" s="127" t="s">
        <v>896</v>
      </c>
    </row>
    <row r="296" spans="1:5" ht="15.75" thickBot="1" x14ac:dyDescent="0.3">
      <c r="A296" s="127" t="s">
        <v>3683</v>
      </c>
      <c r="B296" s="135">
        <v>405</v>
      </c>
      <c r="C296" s="127" t="s">
        <v>55</v>
      </c>
      <c r="D296" s="135">
        <v>177</v>
      </c>
      <c r="E296" s="127" t="s">
        <v>895</v>
      </c>
    </row>
    <row r="297" spans="1:5" ht="15.75" thickBot="1" x14ac:dyDescent="0.3">
      <c r="A297" s="127" t="s">
        <v>3683</v>
      </c>
      <c r="B297" s="135">
        <v>405</v>
      </c>
      <c r="C297" s="127" t="s">
        <v>55</v>
      </c>
      <c r="D297" s="135">
        <v>221</v>
      </c>
      <c r="E297" s="127" t="s">
        <v>898</v>
      </c>
    </row>
    <row r="298" spans="1:5" ht="15.75" thickBot="1" x14ac:dyDescent="0.3">
      <c r="A298" s="127" t="s">
        <v>3683</v>
      </c>
      <c r="B298" s="135">
        <v>405</v>
      </c>
      <c r="C298" s="127" t="s">
        <v>55</v>
      </c>
      <c r="D298" s="135">
        <v>309</v>
      </c>
      <c r="E298" s="127" t="s">
        <v>899</v>
      </c>
    </row>
    <row r="299" spans="1:5" ht="15.75" thickBot="1" x14ac:dyDescent="0.3">
      <c r="A299" s="127" t="s">
        <v>3683</v>
      </c>
      <c r="B299" s="135">
        <v>405</v>
      </c>
      <c r="C299" s="127" t="s">
        <v>55</v>
      </c>
      <c r="D299" s="135">
        <v>380</v>
      </c>
      <c r="E299" s="127" t="s">
        <v>900</v>
      </c>
    </row>
    <row r="300" spans="1:5" ht="15.75" thickBot="1" x14ac:dyDescent="0.3">
      <c r="A300" s="127" t="s">
        <v>3683</v>
      </c>
      <c r="B300" s="135">
        <v>405</v>
      </c>
      <c r="C300" s="127" t="s">
        <v>55</v>
      </c>
      <c r="D300" s="135">
        <v>505</v>
      </c>
      <c r="E300" s="127" t="s">
        <v>904</v>
      </c>
    </row>
    <row r="301" spans="1:5" ht="15.75" thickBot="1" x14ac:dyDescent="0.3">
      <c r="A301" s="127" t="s">
        <v>3683</v>
      </c>
      <c r="B301" s="135">
        <v>405</v>
      </c>
      <c r="C301" s="127" t="s">
        <v>55</v>
      </c>
      <c r="D301" s="135">
        <v>501</v>
      </c>
      <c r="E301" s="127" t="s">
        <v>902</v>
      </c>
    </row>
    <row r="302" spans="1:5" ht="15.75" thickBot="1" x14ac:dyDescent="0.3">
      <c r="A302" s="127" t="s">
        <v>3683</v>
      </c>
      <c r="B302" s="135">
        <v>405</v>
      </c>
      <c r="C302" s="127" t="s">
        <v>55</v>
      </c>
      <c r="D302" s="135">
        <v>502</v>
      </c>
      <c r="E302" s="127" t="s">
        <v>903</v>
      </c>
    </row>
    <row r="303" spans="1:5" ht="15.75" thickBot="1" x14ac:dyDescent="0.3">
      <c r="A303" s="127" t="s">
        <v>3683</v>
      </c>
      <c r="B303" s="135">
        <v>405</v>
      </c>
      <c r="C303" s="127" t="s">
        <v>55</v>
      </c>
      <c r="D303" s="135">
        <v>500</v>
      </c>
      <c r="E303" s="127" t="s">
        <v>901</v>
      </c>
    </row>
    <row r="304" spans="1:5" ht="15.75" thickBot="1" x14ac:dyDescent="0.3">
      <c r="A304" s="127" t="s">
        <v>3683</v>
      </c>
      <c r="B304" s="135">
        <v>405</v>
      </c>
      <c r="C304" s="127" t="s">
        <v>55</v>
      </c>
      <c r="D304" s="135">
        <v>590</v>
      </c>
      <c r="E304" s="127" t="s">
        <v>906</v>
      </c>
    </row>
    <row r="305" spans="1:5" ht="15.75" thickBot="1" x14ac:dyDescent="0.3">
      <c r="A305" s="127" t="s">
        <v>3683</v>
      </c>
      <c r="B305" s="135">
        <v>405</v>
      </c>
      <c r="C305" s="127" t="s">
        <v>55</v>
      </c>
      <c r="D305" s="135">
        <v>588</v>
      </c>
      <c r="E305" s="127" t="s">
        <v>905</v>
      </c>
    </row>
    <row r="306" spans="1:5" ht="15.75" thickBot="1" x14ac:dyDescent="0.3">
      <c r="A306" s="127" t="s">
        <v>3683</v>
      </c>
      <c r="B306" s="135">
        <v>405</v>
      </c>
      <c r="C306" s="127" t="s">
        <v>55</v>
      </c>
      <c r="D306" s="135">
        <v>779</v>
      </c>
      <c r="E306" s="127" t="s">
        <v>907</v>
      </c>
    </row>
    <row r="307" spans="1:5" ht="15.75" thickBot="1" x14ac:dyDescent="0.3">
      <c r="A307" s="127" t="s">
        <v>3683</v>
      </c>
      <c r="B307" s="135">
        <v>405</v>
      </c>
      <c r="C307" s="127" t="s">
        <v>55</v>
      </c>
      <c r="D307" s="135">
        <v>911</v>
      </c>
      <c r="E307" s="127" t="s">
        <v>908</v>
      </c>
    </row>
    <row r="308" spans="1:5" ht="15.75" thickBot="1" x14ac:dyDescent="0.3">
      <c r="A308" s="127" t="s">
        <v>3683</v>
      </c>
      <c r="B308" s="135">
        <v>397</v>
      </c>
      <c r="C308" s="127" t="s">
        <v>56</v>
      </c>
      <c r="D308" s="135">
        <v>89</v>
      </c>
      <c r="E308" s="127" t="s">
        <v>872</v>
      </c>
    </row>
    <row r="309" spans="1:5" ht="15.75" thickBot="1" x14ac:dyDescent="0.3">
      <c r="A309" s="127" t="s">
        <v>3683</v>
      </c>
      <c r="B309" s="135">
        <v>397</v>
      </c>
      <c r="C309" s="127" t="s">
        <v>56</v>
      </c>
      <c r="D309" s="135">
        <v>103</v>
      </c>
      <c r="E309" s="127" t="s">
        <v>873</v>
      </c>
    </row>
    <row r="310" spans="1:5" ht="15.75" thickBot="1" x14ac:dyDescent="0.3">
      <c r="A310" s="127" t="s">
        <v>3683</v>
      </c>
      <c r="B310" s="135">
        <v>397</v>
      </c>
      <c r="C310" s="127" t="s">
        <v>56</v>
      </c>
      <c r="D310" s="135">
        <v>215</v>
      </c>
      <c r="E310" s="127" t="s">
        <v>878</v>
      </c>
    </row>
    <row r="311" spans="1:5" ht="15.75" thickBot="1" x14ac:dyDescent="0.3">
      <c r="A311" s="127" t="s">
        <v>3683</v>
      </c>
      <c r="B311" s="135">
        <v>397</v>
      </c>
      <c r="C311" s="127" t="s">
        <v>56</v>
      </c>
      <c r="D311" s="135">
        <v>145</v>
      </c>
      <c r="E311" s="127" t="s">
        <v>874</v>
      </c>
    </row>
    <row r="312" spans="1:5" ht="15.75" thickBot="1" x14ac:dyDescent="0.3">
      <c r="A312" s="127" t="s">
        <v>3683</v>
      </c>
      <c r="B312" s="135">
        <v>397</v>
      </c>
      <c r="C312" s="127" t="s">
        <v>56</v>
      </c>
      <c r="D312" s="135">
        <v>172</v>
      </c>
      <c r="E312" s="127" t="s">
        <v>875</v>
      </c>
    </row>
    <row r="313" spans="1:5" ht="15.75" thickBot="1" x14ac:dyDescent="0.3">
      <c r="A313" s="127" t="s">
        <v>3683</v>
      </c>
      <c r="B313" s="135">
        <v>397</v>
      </c>
      <c r="C313" s="127" t="s">
        <v>56</v>
      </c>
      <c r="D313" s="135">
        <v>181</v>
      </c>
      <c r="E313" s="127" t="s">
        <v>876</v>
      </c>
    </row>
    <row r="314" spans="1:5" ht="15.75" thickBot="1" x14ac:dyDescent="0.3">
      <c r="A314" s="127" t="s">
        <v>3683</v>
      </c>
      <c r="B314" s="135">
        <v>397</v>
      </c>
      <c r="C314" s="127" t="s">
        <v>56</v>
      </c>
      <c r="D314" s="135">
        <v>198</v>
      </c>
      <c r="E314" s="127" t="s">
        <v>877</v>
      </c>
    </row>
    <row r="315" spans="1:5" ht="15.75" thickBot="1" x14ac:dyDescent="0.3">
      <c r="A315" s="127" t="s">
        <v>3683</v>
      </c>
      <c r="B315" s="135">
        <v>397</v>
      </c>
      <c r="C315" s="127" t="s">
        <v>56</v>
      </c>
      <c r="D315" s="135">
        <v>291</v>
      </c>
      <c r="E315" s="127" t="s">
        <v>881</v>
      </c>
    </row>
    <row r="316" spans="1:5" ht="15.75" thickBot="1" x14ac:dyDescent="0.3">
      <c r="A316" s="127" t="s">
        <v>3683</v>
      </c>
      <c r="B316" s="135">
        <v>397</v>
      </c>
      <c r="C316" s="127" t="s">
        <v>56</v>
      </c>
      <c r="D316" s="135">
        <v>298</v>
      </c>
      <c r="E316" s="127" t="s">
        <v>882</v>
      </c>
    </row>
    <row r="317" spans="1:5" ht="15.75" thickBot="1" x14ac:dyDescent="0.3">
      <c r="A317" s="127" t="s">
        <v>3683</v>
      </c>
      <c r="B317" s="135">
        <v>397</v>
      </c>
      <c r="C317" s="127" t="s">
        <v>56</v>
      </c>
      <c r="D317" s="135">
        <v>235</v>
      </c>
      <c r="E317" s="127" t="s">
        <v>879</v>
      </c>
    </row>
    <row r="318" spans="1:5" ht="15.75" thickBot="1" x14ac:dyDescent="0.3">
      <c r="A318" s="127" t="s">
        <v>3683</v>
      </c>
      <c r="B318" s="135">
        <v>397</v>
      </c>
      <c r="C318" s="127" t="s">
        <v>56</v>
      </c>
      <c r="D318" s="135">
        <v>269</v>
      </c>
      <c r="E318" s="127" t="s">
        <v>880</v>
      </c>
    </row>
    <row r="319" spans="1:5" ht="15.75" thickBot="1" x14ac:dyDescent="0.3">
      <c r="A319" s="127" t="s">
        <v>3683</v>
      </c>
      <c r="B319" s="135">
        <v>395</v>
      </c>
      <c r="C319" s="127" t="s">
        <v>57</v>
      </c>
      <c r="D319" s="135">
        <v>1</v>
      </c>
      <c r="E319" s="127" t="s">
        <v>858</v>
      </c>
    </row>
    <row r="320" spans="1:5" ht="15.75" thickBot="1" x14ac:dyDescent="0.3">
      <c r="A320" s="127" t="s">
        <v>3683</v>
      </c>
      <c r="B320" s="135">
        <v>395</v>
      </c>
      <c r="C320" s="127" t="s">
        <v>57</v>
      </c>
      <c r="D320" s="135">
        <v>2</v>
      </c>
      <c r="E320" s="127" t="s">
        <v>859</v>
      </c>
    </row>
    <row r="321" spans="1:5" ht="15.75" thickBot="1" x14ac:dyDescent="0.3">
      <c r="A321" s="127" t="s">
        <v>3683</v>
      </c>
      <c r="B321" s="135">
        <v>395</v>
      </c>
      <c r="C321" s="127" t="s">
        <v>57</v>
      </c>
      <c r="D321" s="135">
        <v>3</v>
      </c>
      <c r="E321" s="127" t="s">
        <v>860</v>
      </c>
    </row>
    <row r="322" spans="1:5" ht="15.75" thickBot="1" x14ac:dyDescent="0.3">
      <c r="A322" s="127" t="s">
        <v>3683</v>
      </c>
      <c r="B322" s="135">
        <v>395</v>
      </c>
      <c r="C322" s="127" t="s">
        <v>57</v>
      </c>
      <c r="D322" s="135">
        <v>45</v>
      </c>
      <c r="E322" s="127" t="s">
        <v>862</v>
      </c>
    </row>
    <row r="323" spans="1:5" ht="15.75" thickBot="1" x14ac:dyDescent="0.3">
      <c r="A323" s="127" t="s">
        <v>3683</v>
      </c>
      <c r="B323" s="135">
        <v>395</v>
      </c>
      <c r="C323" s="127" t="s">
        <v>57</v>
      </c>
      <c r="D323" s="135">
        <v>90</v>
      </c>
      <c r="E323" s="127" t="s">
        <v>863</v>
      </c>
    </row>
    <row r="324" spans="1:5" ht="15.75" thickBot="1" x14ac:dyDescent="0.3">
      <c r="A324" s="127" t="s">
        <v>3683</v>
      </c>
      <c r="B324" s="135">
        <v>395</v>
      </c>
      <c r="C324" s="127" t="s">
        <v>57</v>
      </c>
      <c r="D324" s="135">
        <v>133</v>
      </c>
      <c r="E324" s="127" t="s">
        <v>864</v>
      </c>
    </row>
    <row r="325" spans="1:5" ht="15.75" thickBot="1" x14ac:dyDescent="0.3">
      <c r="A325" s="127" t="s">
        <v>3683</v>
      </c>
      <c r="B325" s="135">
        <v>395</v>
      </c>
      <c r="C325" s="127" t="s">
        <v>57</v>
      </c>
      <c r="D325" s="135">
        <v>221</v>
      </c>
      <c r="E325" s="127" t="s">
        <v>865</v>
      </c>
    </row>
    <row r="326" spans="1:5" ht="15.75" thickBot="1" x14ac:dyDescent="0.3">
      <c r="A326" s="127" t="s">
        <v>3683</v>
      </c>
      <c r="B326" s="135">
        <v>395</v>
      </c>
      <c r="C326" s="127" t="s">
        <v>57</v>
      </c>
      <c r="D326" s="135">
        <v>265</v>
      </c>
      <c r="E326" s="127" t="s">
        <v>866</v>
      </c>
    </row>
    <row r="327" spans="1:5" ht="15.75" thickBot="1" x14ac:dyDescent="0.3">
      <c r="A327" s="127" t="s">
        <v>3683</v>
      </c>
      <c r="B327" s="135">
        <v>395</v>
      </c>
      <c r="C327" s="127" t="s">
        <v>57</v>
      </c>
      <c r="D327" s="135">
        <v>779</v>
      </c>
      <c r="E327" s="127" t="s">
        <v>871</v>
      </c>
    </row>
    <row r="328" spans="1:5" ht="15.75" thickBot="1" x14ac:dyDescent="0.3">
      <c r="A328" s="127" t="s">
        <v>3683</v>
      </c>
      <c r="B328" s="135">
        <v>395</v>
      </c>
      <c r="C328" s="127" t="s">
        <v>57</v>
      </c>
      <c r="D328" s="135">
        <v>4</v>
      </c>
      <c r="E328" s="127" t="s">
        <v>861</v>
      </c>
    </row>
    <row r="329" spans="1:5" ht="15.75" thickBot="1" x14ac:dyDescent="0.3">
      <c r="A329" s="127" t="s">
        <v>3683</v>
      </c>
      <c r="B329" s="135">
        <v>395</v>
      </c>
      <c r="C329" s="127" t="s">
        <v>57</v>
      </c>
      <c r="D329" s="135">
        <v>505</v>
      </c>
      <c r="E329" s="127" t="s">
        <v>868</v>
      </c>
    </row>
    <row r="330" spans="1:5" ht="15.75" thickBot="1" x14ac:dyDescent="0.3">
      <c r="A330" s="127" t="s">
        <v>3683</v>
      </c>
      <c r="B330" s="135">
        <v>395</v>
      </c>
      <c r="C330" s="127" t="s">
        <v>57</v>
      </c>
      <c r="D330" s="135">
        <v>266</v>
      </c>
      <c r="E330" s="127" t="s">
        <v>867</v>
      </c>
    </row>
    <row r="331" spans="1:5" ht="15.75" thickBot="1" x14ac:dyDescent="0.3">
      <c r="A331" s="127" t="s">
        <v>3683</v>
      </c>
      <c r="B331" s="135">
        <v>395</v>
      </c>
      <c r="C331" s="127" t="s">
        <v>57</v>
      </c>
      <c r="D331" s="135">
        <v>691</v>
      </c>
      <c r="E331" s="127" t="s">
        <v>869</v>
      </c>
    </row>
    <row r="332" spans="1:5" ht="15.75" thickBot="1" x14ac:dyDescent="0.3">
      <c r="A332" s="127" t="s">
        <v>3683</v>
      </c>
      <c r="B332" s="135">
        <v>395</v>
      </c>
      <c r="C332" s="127" t="s">
        <v>57</v>
      </c>
      <c r="D332" s="135">
        <v>692</v>
      </c>
      <c r="E332" s="127" t="s">
        <v>870</v>
      </c>
    </row>
    <row r="333" spans="1:5" ht="15.75" thickBot="1" x14ac:dyDescent="0.3">
      <c r="A333" s="127" t="s">
        <v>3683</v>
      </c>
      <c r="B333" s="135">
        <v>435</v>
      </c>
      <c r="C333" s="127" t="s">
        <v>58</v>
      </c>
      <c r="D333" s="135">
        <v>1</v>
      </c>
      <c r="E333" s="127" t="s">
        <v>944</v>
      </c>
    </row>
    <row r="334" spans="1:5" ht="15.75" thickBot="1" x14ac:dyDescent="0.3">
      <c r="A334" s="127" t="s">
        <v>3683</v>
      </c>
      <c r="B334" s="135">
        <v>435</v>
      </c>
      <c r="C334" s="127" t="s">
        <v>58</v>
      </c>
      <c r="D334" s="135">
        <v>177</v>
      </c>
      <c r="E334" s="127" t="s">
        <v>945</v>
      </c>
    </row>
    <row r="335" spans="1:5" ht="15.75" thickBot="1" x14ac:dyDescent="0.3">
      <c r="A335" s="127" t="s">
        <v>3683</v>
      </c>
      <c r="B335" s="135">
        <v>435</v>
      </c>
      <c r="C335" s="127" t="s">
        <v>58</v>
      </c>
      <c r="D335" s="135">
        <v>178</v>
      </c>
      <c r="E335" s="127" t="s">
        <v>946</v>
      </c>
    </row>
    <row r="336" spans="1:5" ht="15.75" thickBot="1" x14ac:dyDescent="0.3">
      <c r="A336" s="127" t="s">
        <v>3683</v>
      </c>
      <c r="B336" s="135">
        <v>435</v>
      </c>
      <c r="C336" s="127" t="s">
        <v>58</v>
      </c>
      <c r="D336" s="135">
        <v>500</v>
      </c>
      <c r="E336" s="127" t="s">
        <v>947</v>
      </c>
    </row>
    <row r="337" spans="1:5" ht="15.75" thickBot="1" x14ac:dyDescent="0.3">
      <c r="A337" s="127" t="s">
        <v>3683</v>
      </c>
      <c r="B337" s="135">
        <v>400</v>
      </c>
      <c r="C337" s="127" t="s">
        <v>59</v>
      </c>
      <c r="D337" s="135">
        <v>3</v>
      </c>
      <c r="E337" s="127" t="s">
        <v>884</v>
      </c>
    </row>
    <row r="338" spans="1:5" ht="15.75" thickBot="1" x14ac:dyDescent="0.3">
      <c r="A338" s="127" t="s">
        <v>3683</v>
      </c>
      <c r="B338" s="135">
        <v>400</v>
      </c>
      <c r="C338" s="127" t="s">
        <v>59</v>
      </c>
      <c r="D338" s="135">
        <v>1</v>
      </c>
      <c r="E338" s="127" t="s">
        <v>883</v>
      </c>
    </row>
    <row r="339" spans="1:5" ht="15.75" thickBot="1" x14ac:dyDescent="0.3">
      <c r="A339" s="127" t="s">
        <v>3683</v>
      </c>
      <c r="B339" s="135">
        <v>400</v>
      </c>
      <c r="C339" s="127" t="s">
        <v>59</v>
      </c>
      <c r="D339" s="135">
        <v>89</v>
      </c>
      <c r="E339" s="127" t="s">
        <v>885</v>
      </c>
    </row>
    <row r="340" spans="1:5" ht="15.75" thickBot="1" x14ac:dyDescent="0.3">
      <c r="A340" s="127" t="s">
        <v>3683</v>
      </c>
      <c r="B340" s="135">
        <v>400</v>
      </c>
      <c r="C340" s="127" t="s">
        <v>59</v>
      </c>
      <c r="D340" s="135">
        <v>133</v>
      </c>
      <c r="E340" s="127" t="s">
        <v>886</v>
      </c>
    </row>
    <row r="341" spans="1:5" ht="15.75" thickBot="1" x14ac:dyDescent="0.3">
      <c r="A341" s="127" t="s">
        <v>3683</v>
      </c>
      <c r="B341" s="135">
        <v>400</v>
      </c>
      <c r="C341" s="127" t="s">
        <v>59</v>
      </c>
      <c r="D341" s="135">
        <v>177</v>
      </c>
      <c r="E341" s="127" t="s">
        <v>887</v>
      </c>
    </row>
    <row r="342" spans="1:5" ht="15.75" thickBot="1" x14ac:dyDescent="0.3">
      <c r="A342" s="127" t="s">
        <v>3683</v>
      </c>
      <c r="B342" s="135">
        <v>400</v>
      </c>
      <c r="C342" s="127" t="s">
        <v>59</v>
      </c>
      <c r="D342" s="135">
        <v>221</v>
      </c>
      <c r="E342" s="127" t="s">
        <v>888</v>
      </c>
    </row>
    <row r="343" spans="1:5" ht="15.75" thickBot="1" x14ac:dyDescent="0.3">
      <c r="A343" s="127" t="s">
        <v>3683</v>
      </c>
      <c r="B343" s="135">
        <v>400</v>
      </c>
      <c r="C343" s="127" t="s">
        <v>59</v>
      </c>
      <c r="D343" s="135">
        <v>735</v>
      </c>
      <c r="E343" s="127" t="s">
        <v>889</v>
      </c>
    </row>
    <row r="344" spans="1:5" ht="15.75" thickBot="1" x14ac:dyDescent="0.3">
      <c r="A344" s="127" t="s">
        <v>3683</v>
      </c>
      <c r="B344" s="135">
        <v>400</v>
      </c>
      <c r="C344" s="127" t="s">
        <v>59</v>
      </c>
      <c r="D344" s="135">
        <v>779</v>
      </c>
      <c r="E344" s="127" t="s">
        <v>890</v>
      </c>
    </row>
    <row r="345" spans="1:5" ht="15.75" thickBot="1" x14ac:dyDescent="0.3">
      <c r="A345" s="127" t="s">
        <v>3683</v>
      </c>
      <c r="B345" s="135">
        <v>515</v>
      </c>
      <c r="C345" s="127" t="s">
        <v>60</v>
      </c>
      <c r="D345" s="135">
        <v>1</v>
      </c>
      <c r="E345" s="127" t="s">
        <v>1150</v>
      </c>
    </row>
    <row r="346" spans="1:5" ht="15.75" thickBot="1" x14ac:dyDescent="0.3">
      <c r="A346" s="127" t="s">
        <v>3683</v>
      </c>
      <c r="B346" s="135">
        <v>515</v>
      </c>
      <c r="C346" s="127" t="s">
        <v>60</v>
      </c>
      <c r="D346" s="135">
        <v>45</v>
      </c>
      <c r="E346" s="127" t="s">
        <v>1151</v>
      </c>
    </row>
    <row r="347" spans="1:5" ht="15.75" thickBot="1" x14ac:dyDescent="0.3">
      <c r="A347" s="127" t="s">
        <v>3683</v>
      </c>
      <c r="B347" s="135">
        <v>515</v>
      </c>
      <c r="C347" s="127" t="s">
        <v>60</v>
      </c>
      <c r="D347" s="135">
        <v>95</v>
      </c>
      <c r="E347" s="127" t="s">
        <v>1157</v>
      </c>
    </row>
    <row r="348" spans="1:5" ht="15.75" thickBot="1" x14ac:dyDescent="0.3">
      <c r="A348" s="127" t="s">
        <v>3683</v>
      </c>
      <c r="B348" s="135">
        <v>515</v>
      </c>
      <c r="C348" s="127" t="s">
        <v>60</v>
      </c>
      <c r="D348" s="135">
        <v>94</v>
      </c>
      <c r="E348" s="127" t="s">
        <v>1156</v>
      </c>
    </row>
    <row r="349" spans="1:5" ht="15.75" thickBot="1" x14ac:dyDescent="0.3">
      <c r="A349" s="127" t="s">
        <v>3683</v>
      </c>
      <c r="B349" s="135">
        <v>515</v>
      </c>
      <c r="C349" s="127" t="s">
        <v>60</v>
      </c>
      <c r="D349" s="135">
        <v>91</v>
      </c>
      <c r="E349" s="127" t="s">
        <v>1154</v>
      </c>
    </row>
    <row r="350" spans="1:5" ht="15.75" thickBot="1" x14ac:dyDescent="0.3">
      <c r="A350" s="127" t="s">
        <v>3683</v>
      </c>
      <c r="B350" s="135">
        <v>515</v>
      </c>
      <c r="C350" s="127" t="s">
        <v>60</v>
      </c>
      <c r="D350" s="135">
        <v>90</v>
      </c>
      <c r="E350" s="127" t="s">
        <v>1153</v>
      </c>
    </row>
    <row r="351" spans="1:5" ht="15.75" thickBot="1" x14ac:dyDescent="0.3">
      <c r="A351" s="127" t="s">
        <v>3683</v>
      </c>
      <c r="B351" s="135">
        <v>515</v>
      </c>
      <c r="C351" s="127" t="s">
        <v>60</v>
      </c>
      <c r="D351" s="135">
        <v>89</v>
      </c>
      <c r="E351" s="127" t="s">
        <v>1152</v>
      </c>
    </row>
    <row r="352" spans="1:5" ht="15.75" thickBot="1" x14ac:dyDescent="0.3">
      <c r="A352" s="127" t="s">
        <v>3683</v>
      </c>
      <c r="B352" s="135">
        <v>515</v>
      </c>
      <c r="C352" s="127" t="s">
        <v>60</v>
      </c>
      <c r="D352" s="135">
        <v>92</v>
      </c>
      <c r="E352" s="127" t="s">
        <v>1155</v>
      </c>
    </row>
    <row r="353" spans="1:5" ht="15.75" thickBot="1" x14ac:dyDescent="0.3">
      <c r="A353" s="127" t="s">
        <v>3683</v>
      </c>
      <c r="B353" s="135">
        <v>515</v>
      </c>
      <c r="C353" s="127" t="s">
        <v>60</v>
      </c>
      <c r="D353" s="135">
        <v>133</v>
      </c>
      <c r="E353" s="127" t="s">
        <v>1158</v>
      </c>
    </row>
    <row r="354" spans="1:5" ht="15.75" thickBot="1" x14ac:dyDescent="0.3">
      <c r="A354" s="127" t="s">
        <v>3683</v>
      </c>
      <c r="B354" s="135">
        <v>515</v>
      </c>
      <c r="C354" s="127" t="s">
        <v>60</v>
      </c>
      <c r="D354" s="135">
        <v>183</v>
      </c>
      <c r="E354" s="127" t="s">
        <v>1165</v>
      </c>
    </row>
    <row r="355" spans="1:5" ht="15.75" thickBot="1" x14ac:dyDescent="0.3">
      <c r="A355" s="127" t="s">
        <v>3683</v>
      </c>
      <c r="B355" s="135">
        <v>515</v>
      </c>
      <c r="C355" s="127" t="s">
        <v>60</v>
      </c>
      <c r="D355" s="135">
        <v>177</v>
      </c>
      <c r="E355" s="127" t="s">
        <v>1159</v>
      </c>
    </row>
    <row r="356" spans="1:5" ht="15.75" thickBot="1" x14ac:dyDescent="0.3">
      <c r="A356" s="127" t="s">
        <v>3683</v>
      </c>
      <c r="B356" s="135">
        <v>515</v>
      </c>
      <c r="C356" s="127" t="s">
        <v>60</v>
      </c>
      <c r="D356" s="135">
        <v>179</v>
      </c>
      <c r="E356" s="127" t="s">
        <v>1161</v>
      </c>
    </row>
    <row r="357" spans="1:5" ht="15.75" thickBot="1" x14ac:dyDescent="0.3">
      <c r="A357" s="127" t="s">
        <v>3683</v>
      </c>
      <c r="B357" s="135">
        <v>515</v>
      </c>
      <c r="C357" s="127" t="s">
        <v>60</v>
      </c>
      <c r="D357" s="135">
        <v>182</v>
      </c>
      <c r="E357" s="127" t="s">
        <v>1164</v>
      </c>
    </row>
    <row r="358" spans="1:5" ht="15.75" thickBot="1" x14ac:dyDescent="0.3">
      <c r="A358" s="127" t="s">
        <v>3683</v>
      </c>
      <c r="B358" s="135">
        <v>515</v>
      </c>
      <c r="C358" s="127" t="s">
        <v>60</v>
      </c>
      <c r="D358" s="135">
        <v>181</v>
      </c>
      <c r="E358" s="127" t="s">
        <v>1163</v>
      </c>
    </row>
    <row r="359" spans="1:5" ht="15.75" thickBot="1" x14ac:dyDescent="0.3">
      <c r="A359" s="127" t="s">
        <v>3683</v>
      </c>
      <c r="B359" s="135">
        <v>515</v>
      </c>
      <c r="C359" s="127" t="s">
        <v>60</v>
      </c>
      <c r="D359" s="135">
        <v>180</v>
      </c>
      <c r="E359" s="127" t="s">
        <v>1162</v>
      </c>
    </row>
    <row r="360" spans="1:5" ht="15.75" thickBot="1" x14ac:dyDescent="0.3">
      <c r="A360" s="127" t="s">
        <v>3683</v>
      </c>
      <c r="B360" s="135">
        <v>515</v>
      </c>
      <c r="C360" s="127" t="s">
        <v>60</v>
      </c>
      <c r="D360" s="135">
        <v>178</v>
      </c>
      <c r="E360" s="127" t="s">
        <v>1160</v>
      </c>
    </row>
    <row r="361" spans="1:5" ht="15.75" thickBot="1" x14ac:dyDescent="0.3">
      <c r="A361" s="127" t="s">
        <v>3683</v>
      </c>
      <c r="B361" s="135">
        <v>515</v>
      </c>
      <c r="C361" s="127" t="s">
        <v>60</v>
      </c>
      <c r="D361" s="135">
        <v>221</v>
      </c>
      <c r="E361" s="127" t="s">
        <v>1166</v>
      </c>
    </row>
    <row r="362" spans="1:5" ht="15.75" thickBot="1" x14ac:dyDescent="0.3">
      <c r="A362" s="127" t="s">
        <v>3683</v>
      </c>
      <c r="B362" s="135">
        <v>515</v>
      </c>
      <c r="C362" s="127" t="s">
        <v>60</v>
      </c>
      <c r="D362" s="135">
        <v>456</v>
      </c>
      <c r="E362" s="127" t="s">
        <v>1168</v>
      </c>
    </row>
    <row r="363" spans="1:5" ht="15.75" thickBot="1" x14ac:dyDescent="0.3">
      <c r="A363" s="127" t="s">
        <v>3683</v>
      </c>
      <c r="B363" s="135">
        <v>515</v>
      </c>
      <c r="C363" s="127" t="s">
        <v>60</v>
      </c>
      <c r="D363" s="135">
        <v>285</v>
      </c>
      <c r="E363" s="127" t="s">
        <v>1167</v>
      </c>
    </row>
    <row r="364" spans="1:5" ht="15.75" thickBot="1" x14ac:dyDescent="0.3">
      <c r="A364" s="127" t="s">
        <v>3683</v>
      </c>
      <c r="B364" s="135">
        <v>515</v>
      </c>
      <c r="C364" s="127" t="s">
        <v>60</v>
      </c>
      <c r="D364" s="135">
        <v>511</v>
      </c>
      <c r="E364" s="127" t="s">
        <v>1174</v>
      </c>
    </row>
    <row r="365" spans="1:5" ht="15.75" thickBot="1" x14ac:dyDescent="0.3">
      <c r="A365" s="127" t="s">
        <v>3683</v>
      </c>
      <c r="B365" s="135">
        <v>515</v>
      </c>
      <c r="C365" s="127" t="s">
        <v>60</v>
      </c>
      <c r="D365" s="135">
        <v>510</v>
      </c>
      <c r="E365" s="127" t="s">
        <v>1173</v>
      </c>
    </row>
    <row r="366" spans="1:5" ht="15.75" thickBot="1" x14ac:dyDescent="0.3">
      <c r="A366" s="127" t="s">
        <v>3683</v>
      </c>
      <c r="B366" s="135">
        <v>515</v>
      </c>
      <c r="C366" s="127" t="s">
        <v>60</v>
      </c>
      <c r="D366" s="135">
        <v>500</v>
      </c>
      <c r="E366" s="127" t="s">
        <v>1169</v>
      </c>
    </row>
    <row r="367" spans="1:5" ht="15.75" thickBot="1" x14ac:dyDescent="0.3">
      <c r="A367" s="127" t="s">
        <v>3683</v>
      </c>
      <c r="B367" s="135">
        <v>515</v>
      </c>
      <c r="C367" s="127" t="s">
        <v>60</v>
      </c>
      <c r="D367" s="135">
        <v>515</v>
      </c>
      <c r="E367" s="127" t="s">
        <v>1175</v>
      </c>
    </row>
    <row r="368" spans="1:5" ht="15.75" thickBot="1" x14ac:dyDescent="0.3">
      <c r="A368" s="127" t="s">
        <v>3683</v>
      </c>
      <c r="B368" s="135">
        <v>515</v>
      </c>
      <c r="C368" s="127" t="s">
        <v>60</v>
      </c>
      <c r="D368" s="135">
        <v>507</v>
      </c>
      <c r="E368" s="127" t="s">
        <v>1172</v>
      </c>
    </row>
    <row r="369" spans="1:5" ht="15.75" thickBot="1" x14ac:dyDescent="0.3">
      <c r="A369" s="127" t="s">
        <v>3683</v>
      </c>
      <c r="B369" s="135">
        <v>515</v>
      </c>
      <c r="C369" s="127" t="s">
        <v>60</v>
      </c>
      <c r="D369" s="135">
        <v>501</v>
      </c>
      <c r="E369" s="127" t="s">
        <v>1170</v>
      </c>
    </row>
    <row r="370" spans="1:5" ht="15.75" thickBot="1" x14ac:dyDescent="0.3">
      <c r="A370" s="127" t="s">
        <v>3683</v>
      </c>
      <c r="B370" s="135">
        <v>515</v>
      </c>
      <c r="C370" s="127" t="s">
        <v>60</v>
      </c>
      <c r="D370" s="135">
        <v>505</v>
      </c>
      <c r="E370" s="127" t="s">
        <v>1171</v>
      </c>
    </row>
    <row r="371" spans="1:5" ht="15.75" thickBot="1" x14ac:dyDescent="0.3">
      <c r="A371" s="127" t="s">
        <v>3683</v>
      </c>
      <c r="B371" s="135">
        <v>515</v>
      </c>
      <c r="C371" s="127" t="s">
        <v>60</v>
      </c>
      <c r="D371" s="135">
        <v>691</v>
      </c>
      <c r="E371" s="127" t="s">
        <v>1176</v>
      </c>
    </row>
    <row r="372" spans="1:5" ht="15.75" thickBot="1" x14ac:dyDescent="0.3">
      <c r="A372" s="127" t="s">
        <v>3683</v>
      </c>
      <c r="B372" s="135">
        <v>515</v>
      </c>
      <c r="C372" s="127" t="s">
        <v>60</v>
      </c>
      <c r="D372" s="135">
        <v>750</v>
      </c>
      <c r="E372" s="127" t="s">
        <v>1177</v>
      </c>
    </row>
    <row r="373" spans="1:5" ht="15.75" thickBot="1" x14ac:dyDescent="0.3">
      <c r="A373" s="127" t="s">
        <v>3683</v>
      </c>
      <c r="B373" s="135">
        <v>515</v>
      </c>
      <c r="C373" s="127" t="s">
        <v>60</v>
      </c>
      <c r="D373" s="135">
        <v>868</v>
      </c>
      <c r="E373" s="127" t="s">
        <v>1178</v>
      </c>
    </row>
    <row r="374" spans="1:5" ht="15.75" thickBot="1" x14ac:dyDescent="0.3">
      <c r="A374" s="127" t="s">
        <v>3683</v>
      </c>
      <c r="B374" s="135">
        <v>160</v>
      </c>
      <c r="C374" s="127" t="s">
        <v>61</v>
      </c>
      <c r="D374" s="135">
        <v>45</v>
      </c>
      <c r="E374" s="127" t="s">
        <v>624</v>
      </c>
    </row>
    <row r="375" spans="1:5" ht="15.75" thickBot="1" x14ac:dyDescent="0.3">
      <c r="A375" s="127" t="s">
        <v>3683</v>
      </c>
      <c r="B375" s="135">
        <v>160</v>
      </c>
      <c r="C375" s="127" t="s">
        <v>61</v>
      </c>
      <c r="D375" s="135">
        <v>177</v>
      </c>
      <c r="E375" s="127" t="s">
        <v>625</v>
      </c>
    </row>
    <row r="376" spans="1:5" ht="15.75" thickBot="1" x14ac:dyDescent="0.3">
      <c r="A376" s="127" t="s">
        <v>3683</v>
      </c>
      <c r="B376" s="135">
        <v>160</v>
      </c>
      <c r="C376" s="127" t="s">
        <v>61</v>
      </c>
      <c r="D376" s="135">
        <v>178</v>
      </c>
      <c r="E376" s="127" t="s">
        <v>626</v>
      </c>
    </row>
    <row r="377" spans="1:5" ht="15.75" thickBot="1" x14ac:dyDescent="0.3">
      <c r="A377" s="127" t="s">
        <v>3683</v>
      </c>
      <c r="B377" s="135">
        <v>160</v>
      </c>
      <c r="C377" s="127" t="s">
        <v>61</v>
      </c>
      <c r="D377" s="135">
        <v>179</v>
      </c>
      <c r="E377" s="127" t="s">
        <v>627</v>
      </c>
    </row>
    <row r="378" spans="1:5" ht="15.75" thickBot="1" x14ac:dyDescent="0.3">
      <c r="A378" s="127" t="s">
        <v>3683</v>
      </c>
      <c r="B378" s="135">
        <v>160</v>
      </c>
      <c r="C378" s="127" t="s">
        <v>61</v>
      </c>
      <c r="D378" s="135">
        <v>180</v>
      </c>
      <c r="E378" s="127" t="s">
        <v>628</v>
      </c>
    </row>
    <row r="379" spans="1:5" ht="15.75" thickBot="1" x14ac:dyDescent="0.3">
      <c r="A379" s="127" t="s">
        <v>3683</v>
      </c>
      <c r="B379" s="135">
        <v>160</v>
      </c>
      <c r="C379" s="127" t="s">
        <v>61</v>
      </c>
      <c r="D379" s="135">
        <v>501</v>
      </c>
      <c r="E379" s="127" t="s">
        <v>630</v>
      </c>
    </row>
    <row r="380" spans="1:5" ht="15.75" thickBot="1" x14ac:dyDescent="0.3">
      <c r="A380" s="127" t="s">
        <v>3683</v>
      </c>
      <c r="B380" s="135">
        <v>160</v>
      </c>
      <c r="C380" s="127" t="s">
        <v>61</v>
      </c>
      <c r="D380" s="135">
        <v>500</v>
      </c>
      <c r="E380" s="127" t="s">
        <v>629</v>
      </c>
    </row>
    <row r="381" spans="1:5" ht="15.75" thickBot="1" x14ac:dyDescent="0.3">
      <c r="A381" s="127" t="s">
        <v>3683</v>
      </c>
      <c r="B381" s="135">
        <v>160</v>
      </c>
      <c r="C381" s="127" t="s">
        <v>61</v>
      </c>
      <c r="D381" s="135">
        <v>779</v>
      </c>
      <c r="E381" s="127" t="s">
        <v>631</v>
      </c>
    </row>
    <row r="382" spans="1:5" ht="15.75" thickBot="1" x14ac:dyDescent="0.3">
      <c r="A382" s="127" t="s">
        <v>3683</v>
      </c>
      <c r="B382" s="135">
        <v>870</v>
      </c>
      <c r="C382" s="127" t="s">
        <v>62</v>
      </c>
      <c r="D382" s="135">
        <v>1</v>
      </c>
      <c r="E382" s="127" t="s">
        <v>182</v>
      </c>
    </row>
    <row r="383" spans="1:5" ht="15.75" thickBot="1" x14ac:dyDescent="0.3">
      <c r="A383" s="127" t="s">
        <v>3683</v>
      </c>
      <c r="B383" s="135">
        <v>870</v>
      </c>
      <c r="C383" s="127" t="s">
        <v>62</v>
      </c>
      <c r="D383" s="135">
        <v>2</v>
      </c>
      <c r="E383" s="127" t="s">
        <v>183</v>
      </c>
    </row>
    <row r="384" spans="1:5" ht="15.75" thickBot="1" x14ac:dyDescent="0.3">
      <c r="A384" s="127" t="s">
        <v>3683</v>
      </c>
      <c r="B384" s="135">
        <v>870</v>
      </c>
      <c r="C384" s="127" t="s">
        <v>62</v>
      </c>
      <c r="D384" s="135">
        <v>9</v>
      </c>
      <c r="E384" s="127" t="s">
        <v>1427</v>
      </c>
    </row>
    <row r="385" spans="1:5" ht="15.75" thickBot="1" x14ac:dyDescent="0.3">
      <c r="A385" s="127" t="s">
        <v>3683</v>
      </c>
      <c r="B385" s="135">
        <v>870</v>
      </c>
      <c r="C385" s="127" t="s">
        <v>62</v>
      </c>
      <c r="D385" s="135">
        <v>3</v>
      </c>
      <c r="E385" s="127" t="s">
        <v>184</v>
      </c>
    </row>
    <row r="386" spans="1:5" ht="15.75" thickBot="1" x14ac:dyDescent="0.3">
      <c r="A386" s="127" t="s">
        <v>3683</v>
      </c>
      <c r="B386" s="135">
        <v>870</v>
      </c>
      <c r="C386" s="127" t="s">
        <v>62</v>
      </c>
      <c r="D386" s="135">
        <v>4</v>
      </c>
      <c r="E386" s="127" t="s">
        <v>1422</v>
      </c>
    </row>
    <row r="387" spans="1:5" ht="15.75" thickBot="1" x14ac:dyDescent="0.3">
      <c r="A387" s="127" t="s">
        <v>3683</v>
      </c>
      <c r="B387" s="135">
        <v>870</v>
      </c>
      <c r="C387" s="127" t="s">
        <v>62</v>
      </c>
      <c r="D387" s="135">
        <v>5</v>
      </c>
      <c r="E387" s="127" t="s">
        <v>1423</v>
      </c>
    </row>
    <row r="388" spans="1:5" ht="15.75" thickBot="1" x14ac:dyDescent="0.3">
      <c r="A388" s="127" t="s">
        <v>3683</v>
      </c>
      <c r="B388" s="135">
        <v>870</v>
      </c>
      <c r="C388" s="127" t="s">
        <v>62</v>
      </c>
      <c r="D388" s="135">
        <v>10</v>
      </c>
      <c r="E388" s="127" t="s">
        <v>1428</v>
      </c>
    </row>
    <row r="389" spans="1:5" ht="15.75" thickBot="1" x14ac:dyDescent="0.3">
      <c r="A389" s="127" t="s">
        <v>3683</v>
      </c>
      <c r="B389" s="135">
        <v>870</v>
      </c>
      <c r="C389" s="127" t="s">
        <v>62</v>
      </c>
      <c r="D389" s="135">
        <v>6</v>
      </c>
      <c r="E389" s="127" t="s">
        <v>1424</v>
      </c>
    </row>
    <row r="390" spans="1:5" ht="15.75" thickBot="1" x14ac:dyDescent="0.3">
      <c r="A390" s="127" t="s">
        <v>3683</v>
      </c>
      <c r="B390" s="135">
        <v>870</v>
      </c>
      <c r="C390" s="127" t="s">
        <v>62</v>
      </c>
      <c r="D390" s="135">
        <v>7</v>
      </c>
      <c r="E390" s="127" t="s">
        <v>1425</v>
      </c>
    </row>
    <row r="391" spans="1:5" ht="15.75" thickBot="1" x14ac:dyDescent="0.3">
      <c r="A391" s="127" t="s">
        <v>3683</v>
      </c>
      <c r="B391" s="135">
        <v>870</v>
      </c>
      <c r="C391" s="127" t="s">
        <v>62</v>
      </c>
      <c r="D391" s="135">
        <v>8</v>
      </c>
      <c r="E391" s="127" t="s">
        <v>1426</v>
      </c>
    </row>
    <row r="392" spans="1:5" ht="15.75" thickBot="1" x14ac:dyDescent="0.3">
      <c r="A392" s="127" t="s">
        <v>3683</v>
      </c>
      <c r="B392" s="135">
        <v>870</v>
      </c>
      <c r="C392" s="127" t="s">
        <v>62</v>
      </c>
      <c r="D392" s="135">
        <v>45</v>
      </c>
      <c r="E392" s="127" t="s">
        <v>891</v>
      </c>
    </row>
    <row r="393" spans="1:5" ht="15.75" thickBot="1" x14ac:dyDescent="0.3">
      <c r="A393" s="127" t="s">
        <v>3683</v>
      </c>
      <c r="B393" s="135">
        <v>870</v>
      </c>
      <c r="C393" s="127" t="s">
        <v>62</v>
      </c>
      <c r="D393" s="135">
        <v>46</v>
      </c>
      <c r="E393" s="127" t="s">
        <v>830</v>
      </c>
    </row>
    <row r="394" spans="1:5" ht="15.75" thickBot="1" x14ac:dyDescent="0.3">
      <c r="A394" s="127" t="s">
        <v>3683</v>
      </c>
      <c r="B394" s="135">
        <v>870</v>
      </c>
      <c r="C394" s="127" t="s">
        <v>62</v>
      </c>
      <c r="D394" s="135">
        <v>53</v>
      </c>
      <c r="E394" s="127" t="s">
        <v>1435</v>
      </c>
    </row>
    <row r="395" spans="1:5" ht="15.75" thickBot="1" x14ac:dyDescent="0.3">
      <c r="A395" s="127" t="s">
        <v>3683</v>
      </c>
      <c r="B395" s="135">
        <v>870</v>
      </c>
      <c r="C395" s="127" t="s">
        <v>62</v>
      </c>
      <c r="D395" s="135">
        <v>47</v>
      </c>
      <c r="E395" s="127" t="s">
        <v>1429</v>
      </c>
    </row>
    <row r="396" spans="1:5" ht="15.75" thickBot="1" x14ac:dyDescent="0.3">
      <c r="A396" s="127" t="s">
        <v>3683</v>
      </c>
      <c r="B396" s="135">
        <v>870</v>
      </c>
      <c r="C396" s="127" t="s">
        <v>62</v>
      </c>
      <c r="D396" s="135">
        <v>52</v>
      </c>
      <c r="E396" s="127" t="s">
        <v>1434</v>
      </c>
    </row>
    <row r="397" spans="1:5" ht="15.75" thickBot="1" x14ac:dyDescent="0.3">
      <c r="A397" s="127" t="s">
        <v>3683</v>
      </c>
      <c r="B397" s="135">
        <v>870</v>
      </c>
      <c r="C397" s="127" t="s">
        <v>62</v>
      </c>
      <c r="D397" s="135">
        <v>60</v>
      </c>
      <c r="E397" s="127" t="s">
        <v>1299</v>
      </c>
    </row>
    <row r="398" spans="1:5" ht="15.75" thickBot="1" x14ac:dyDescent="0.3">
      <c r="A398" s="127" t="s">
        <v>3683</v>
      </c>
      <c r="B398" s="135">
        <v>870</v>
      </c>
      <c r="C398" s="127" t="s">
        <v>62</v>
      </c>
      <c r="D398" s="135">
        <v>48</v>
      </c>
      <c r="E398" s="127" t="s">
        <v>1430</v>
      </c>
    </row>
    <row r="399" spans="1:5" ht="15.75" thickBot="1" x14ac:dyDescent="0.3">
      <c r="A399" s="127" t="s">
        <v>3683</v>
      </c>
      <c r="B399" s="135">
        <v>870</v>
      </c>
      <c r="C399" s="127" t="s">
        <v>62</v>
      </c>
      <c r="D399" s="135">
        <v>49</v>
      </c>
      <c r="E399" s="127" t="s">
        <v>1431</v>
      </c>
    </row>
    <row r="400" spans="1:5" ht="15.75" thickBot="1" x14ac:dyDescent="0.3">
      <c r="A400" s="127" t="s">
        <v>3683</v>
      </c>
      <c r="B400" s="135">
        <v>870</v>
      </c>
      <c r="C400" s="127" t="s">
        <v>62</v>
      </c>
      <c r="D400" s="135">
        <v>50</v>
      </c>
      <c r="E400" s="127" t="s">
        <v>1432</v>
      </c>
    </row>
    <row r="401" spans="1:5" ht="15.75" thickBot="1" x14ac:dyDescent="0.3">
      <c r="A401" s="127" t="s">
        <v>3683</v>
      </c>
      <c r="B401" s="135">
        <v>870</v>
      </c>
      <c r="C401" s="127" t="s">
        <v>62</v>
      </c>
      <c r="D401" s="135">
        <v>54</v>
      </c>
      <c r="E401" s="127" t="s">
        <v>1436</v>
      </c>
    </row>
    <row r="402" spans="1:5" ht="15.75" thickBot="1" x14ac:dyDescent="0.3">
      <c r="A402" s="127" t="s">
        <v>3683</v>
      </c>
      <c r="B402" s="135">
        <v>870</v>
      </c>
      <c r="C402" s="127" t="s">
        <v>62</v>
      </c>
      <c r="D402" s="135">
        <v>51</v>
      </c>
      <c r="E402" s="127" t="s">
        <v>1433</v>
      </c>
    </row>
    <row r="403" spans="1:5" ht="15.75" thickBot="1" x14ac:dyDescent="0.3">
      <c r="A403" s="127" t="s">
        <v>3683</v>
      </c>
      <c r="B403" s="135">
        <v>870</v>
      </c>
      <c r="C403" s="127" t="s">
        <v>62</v>
      </c>
      <c r="D403" s="135">
        <v>55</v>
      </c>
      <c r="E403" s="127" t="s">
        <v>1437</v>
      </c>
    </row>
    <row r="404" spans="1:5" ht="15.75" thickBot="1" x14ac:dyDescent="0.3">
      <c r="A404" s="127" t="s">
        <v>3683</v>
      </c>
      <c r="B404" s="135">
        <v>870</v>
      </c>
      <c r="C404" s="127" t="s">
        <v>62</v>
      </c>
      <c r="D404" s="135">
        <v>89</v>
      </c>
      <c r="E404" s="127" t="s">
        <v>1439</v>
      </c>
    </row>
    <row r="405" spans="1:5" ht="15.75" thickBot="1" x14ac:dyDescent="0.3">
      <c r="A405" s="127" t="s">
        <v>3683</v>
      </c>
      <c r="B405" s="135">
        <v>870</v>
      </c>
      <c r="C405" s="127" t="s">
        <v>62</v>
      </c>
      <c r="D405" s="135">
        <v>90</v>
      </c>
      <c r="E405" s="127" t="s">
        <v>1440</v>
      </c>
    </row>
    <row r="406" spans="1:5" ht="15.75" thickBot="1" x14ac:dyDescent="0.3">
      <c r="A406" s="127" t="s">
        <v>3683</v>
      </c>
      <c r="B406" s="135">
        <v>870</v>
      </c>
      <c r="C406" s="127" t="s">
        <v>62</v>
      </c>
      <c r="D406" s="135">
        <v>65</v>
      </c>
      <c r="E406" s="127" t="s">
        <v>1438</v>
      </c>
    </row>
    <row r="407" spans="1:5" ht="15.75" thickBot="1" x14ac:dyDescent="0.3">
      <c r="A407" s="127" t="s">
        <v>3683</v>
      </c>
      <c r="B407" s="135">
        <v>870</v>
      </c>
      <c r="C407" s="127" t="s">
        <v>62</v>
      </c>
      <c r="D407" s="135">
        <v>91</v>
      </c>
      <c r="E407" s="127" t="s">
        <v>1441</v>
      </c>
    </row>
    <row r="408" spans="1:5" ht="15.75" thickBot="1" x14ac:dyDescent="0.3">
      <c r="A408" s="127" t="s">
        <v>3683</v>
      </c>
      <c r="B408" s="135">
        <v>870</v>
      </c>
      <c r="C408" s="127" t="s">
        <v>62</v>
      </c>
      <c r="D408" s="135">
        <v>93</v>
      </c>
      <c r="E408" s="127" t="s">
        <v>1442</v>
      </c>
    </row>
    <row r="409" spans="1:5" ht="15.75" thickBot="1" x14ac:dyDescent="0.3">
      <c r="A409" s="127" t="s">
        <v>3683</v>
      </c>
      <c r="B409" s="135">
        <v>870</v>
      </c>
      <c r="C409" s="127" t="s">
        <v>62</v>
      </c>
      <c r="D409" s="135">
        <v>104</v>
      </c>
      <c r="E409" s="127" t="s">
        <v>1453</v>
      </c>
    </row>
    <row r="410" spans="1:5" ht="15.75" thickBot="1" x14ac:dyDescent="0.3">
      <c r="A410" s="127" t="s">
        <v>3683</v>
      </c>
      <c r="B410" s="135">
        <v>870</v>
      </c>
      <c r="C410" s="127" t="s">
        <v>62</v>
      </c>
      <c r="D410" s="135">
        <v>94</v>
      </c>
      <c r="E410" s="127" t="s">
        <v>1443</v>
      </c>
    </row>
    <row r="411" spans="1:5" ht="15.75" thickBot="1" x14ac:dyDescent="0.3">
      <c r="A411" s="127" t="s">
        <v>3683</v>
      </c>
      <c r="B411" s="135">
        <v>870</v>
      </c>
      <c r="C411" s="127" t="s">
        <v>62</v>
      </c>
      <c r="D411" s="135">
        <v>95</v>
      </c>
      <c r="E411" s="127" t="s">
        <v>1444</v>
      </c>
    </row>
    <row r="412" spans="1:5" ht="15.75" thickBot="1" x14ac:dyDescent="0.3">
      <c r="A412" s="127" t="s">
        <v>3683</v>
      </c>
      <c r="B412" s="135">
        <v>870</v>
      </c>
      <c r="C412" s="127" t="s">
        <v>62</v>
      </c>
      <c r="D412" s="135">
        <v>96</v>
      </c>
      <c r="E412" s="127" t="s">
        <v>1445</v>
      </c>
    </row>
    <row r="413" spans="1:5" ht="15.75" thickBot="1" x14ac:dyDescent="0.3">
      <c r="A413" s="127" t="s">
        <v>3683</v>
      </c>
      <c r="B413" s="135">
        <v>870</v>
      </c>
      <c r="C413" s="127" t="s">
        <v>62</v>
      </c>
      <c r="D413" s="135">
        <v>97</v>
      </c>
      <c r="E413" s="127" t="s">
        <v>1446</v>
      </c>
    </row>
    <row r="414" spans="1:5" ht="15.75" thickBot="1" x14ac:dyDescent="0.3">
      <c r="A414" s="127" t="s">
        <v>3683</v>
      </c>
      <c r="B414" s="135">
        <v>870</v>
      </c>
      <c r="C414" s="127" t="s">
        <v>62</v>
      </c>
      <c r="D414" s="135">
        <v>98</v>
      </c>
      <c r="E414" s="127" t="s">
        <v>1447</v>
      </c>
    </row>
    <row r="415" spans="1:5" ht="15.75" thickBot="1" x14ac:dyDescent="0.3">
      <c r="A415" s="127" t="s">
        <v>3683</v>
      </c>
      <c r="B415" s="135">
        <v>870</v>
      </c>
      <c r="C415" s="127" t="s">
        <v>62</v>
      </c>
      <c r="D415" s="135">
        <v>99</v>
      </c>
      <c r="E415" s="127" t="s">
        <v>1448</v>
      </c>
    </row>
    <row r="416" spans="1:5" ht="15.75" thickBot="1" x14ac:dyDescent="0.3">
      <c r="A416" s="127" t="s">
        <v>3683</v>
      </c>
      <c r="B416" s="135">
        <v>870</v>
      </c>
      <c r="C416" s="127" t="s">
        <v>62</v>
      </c>
      <c r="D416" s="135">
        <v>100</v>
      </c>
      <c r="E416" s="127" t="s">
        <v>1449</v>
      </c>
    </row>
    <row r="417" spans="1:5" ht="15.75" thickBot="1" x14ac:dyDescent="0.3">
      <c r="A417" s="127" t="s">
        <v>3683</v>
      </c>
      <c r="B417" s="135">
        <v>870</v>
      </c>
      <c r="C417" s="127" t="s">
        <v>62</v>
      </c>
      <c r="D417" s="135">
        <v>106</v>
      </c>
      <c r="E417" s="127" t="s">
        <v>1455</v>
      </c>
    </row>
    <row r="418" spans="1:5" ht="15.75" thickBot="1" x14ac:dyDescent="0.3">
      <c r="A418" s="127" t="s">
        <v>3683</v>
      </c>
      <c r="B418" s="135">
        <v>870</v>
      </c>
      <c r="C418" s="127" t="s">
        <v>62</v>
      </c>
      <c r="D418" s="135">
        <v>101</v>
      </c>
      <c r="E418" s="127" t="s">
        <v>1450</v>
      </c>
    </row>
    <row r="419" spans="1:5" ht="15.75" thickBot="1" x14ac:dyDescent="0.3">
      <c r="A419" s="127" t="s">
        <v>3683</v>
      </c>
      <c r="B419" s="135">
        <v>870</v>
      </c>
      <c r="C419" s="127" t="s">
        <v>62</v>
      </c>
      <c r="D419" s="135">
        <v>102</v>
      </c>
      <c r="E419" s="127" t="s">
        <v>1451</v>
      </c>
    </row>
    <row r="420" spans="1:5" ht="15.75" thickBot="1" x14ac:dyDescent="0.3">
      <c r="A420" s="127" t="s">
        <v>3683</v>
      </c>
      <c r="B420" s="135">
        <v>870</v>
      </c>
      <c r="C420" s="127" t="s">
        <v>62</v>
      </c>
      <c r="D420" s="135">
        <v>103</v>
      </c>
      <c r="E420" s="127" t="s">
        <v>1452</v>
      </c>
    </row>
    <row r="421" spans="1:5" ht="15.75" thickBot="1" x14ac:dyDescent="0.3">
      <c r="A421" s="127" t="s">
        <v>3683</v>
      </c>
      <c r="B421" s="135">
        <v>870</v>
      </c>
      <c r="C421" s="127" t="s">
        <v>62</v>
      </c>
      <c r="D421" s="135">
        <v>105</v>
      </c>
      <c r="E421" s="127" t="s">
        <v>1454</v>
      </c>
    </row>
    <row r="422" spans="1:5" ht="15.75" thickBot="1" x14ac:dyDescent="0.3">
      <c r="A422" s="127" t="s">
        <v>3683</v>
      </c>
      <c r="B422" s="135">
        <v>870</v>
      </c>
      <c r="C422" s="127" t="s">
        <v>62</v>
      </c>
      <c r="D422" s="135">
        <v>136</v>
      </c>
      <c r="E422" s="127" t="s">
        <v>1459</v>
      </c>
    </row>
    <row r="423" spans="1:5" ht="15.75" thickBot="1" x14ac:dyDescent="0.3">
      <c r="A423" s="127" t="s">
        <v>3683</v>
      </c>
      <c r="B423" s="135">
        <v>870</v>
      </c>
      <c r="C423" s="127" t="s">
        <v>62</v>
      </c>
      <c r="D423" s="135">
        <v>133</v>
      </c>
      <c r="E423" s="127" t="s">
        <v>1456</v>
      </c>
    </row>
    <row r="424" spans="1:5" ht="15.75" thickBot="1" x14ac:dyDescent="0.3">
      <c r="A424" s="127" t="s">
        <v>3683</v>
      </c>
      <c r="B424" s="135">
        <v>870</v>
      </c>
      <c r="C424" s="127" t="s">
        <v>62</v>
      </c>
      <c r="D424" s="135">
        <v>134</v>
      </c>
      <c r="E424" s="127" t="s">
        <v>1457</v>
      </c>
    </row>
    <row r="425" spans="1:5" ht="15.75" thickBot="1" x14ac:dyDescent="0.3">
      <c r="A425" s="127" t="s">
        <v>3683</v>
      </c>
      <c r="B425" s="135">
        <v>870</v>
      </c>
      <c r="C425" s="127" t="s">
        <v>62</v>
      </c>
      <c r="D425" s="135">
        <v>135</v>
      </c>
      <c r="E425" s="127" t="s">
        <v>1458</v>
      </c>
    </row>
    <row r="426" spans="1:5" ht="15.75" thickBot="1" x14ac:dyDescent="0.3">
      <c r="A426" s="127" t="s">
        <v>3683</v>
      </c>
      <c r="B426" s="135">
        <v>870</v>
      </c>
      <c r="C426" s="127" t="s">
        <v>62</v>
      </c>
      <c r="D426" s="135">
        <v>702</v>
      </c>
      <c r="E426" s="127" t="s">
        <v>1525</v>
      </c>
    </row>
    <row r="427" spans="1:5" ht="15.75" thickBot="1" x14ac:dyDescent="0.3">
      <c r="A427" s="127" t="s">
        <v>3683</v>
      </c>
      <c r="B427" s="135">
        <v>870</v>
      </c>
      <c r="C427" s="127" t="s">
        <v>62</v>
      </c>
      <c r="D427" s="135">
        <v>177</v>
      </c>
      <c r="E427" s="127" t="s">
        <v>1460</v>
      </c>
    </row>
    <row r="428" spans="1:5" ht="15.75" thickBot="1" x14ac:dyDescent="0.3">
      <c r="A428" s="127" t="s">
        <v>3683</v>
      </c>
      <c r="B428" s="135">
        <v>870</v>
      </c>
      <c r="C428" s="127" t="s">
        <v>62</v>
      </c>
      <c r="D428" s="135">
        <v>178</v>
      </c>
      <c r="E428" s="127" t="s">
        <v>1461</v>
      </c>
    </row>
    <row r="429" spans="1:5" ht="15.75" thickBot="1" x14ac:dyDescent="0.3">
      <c r="A429" s="127" t="s">
        <v>3683</v>
      </c>
      <c r="B429" s="135">
        <v>870</v>
      </c>
      <c r="C429" s="127" t="s">
        <v>62</v>
      </c>
      <c r="D429" s="135">
        <v>179</v>
      </c>
      <c r="E429" s="127" t="s">
        <v>1462</v>
      </c>
    </row>
    <row r="430" spans="1:5" ht="15.75" thickBot="1" x14ac:dyDescent="0.3">
      <c r="A430" s="127" t="s">
        <v>3683</v>
      </c>
      <c r="B430" s="135">
        <v>870</v>
      </c>
      <c r="C430" s="127" t="s">
        <v>62</v>
      </c>
      <c r="D430" s="135">
        <v>192</v>
      </c>
      <c r="E430" s="127" t="s">
        <v>1474</v>
      </c>
    </row>
    <row r="431" spans="1:5" ht="15.75" thickBot="1" x14ac:dyDescent="0.3">
      <c r="A431" s="127" t="s">
        <v>3683</v>
      </c>
      <c r="B431" s="135">
        <v>870</v>
      </c>
      <c r="C431" s="127" t="s">
        <v>62</v>
      </c>
      <c r="D431" s="135">
        <v>190</v>
      </c>
      <c r="E431" s="127" t="s">
        <v>1472</v>
      </c>
    </row>
    <row r="432" spans="1:5" ht="15.75" thickBot="1" x14ac:dyDescent="0.3">
      <c r="A432" s="127" t="s">
        <v>3683</v>
      </c>
      <c r="B432" s="135">
        <v>870</v>
      </c>
      <c r="C432" s="127" t="s">
        <v>62</v>
      </c>
      <c r="D432" s="135">
        <v>191</v>
      </c>
      <c r="E432" s="127" t="s">
        <v>1473</v>
      </c>
    </row>
    <row r="433" spans="1:5" ht="15.75" thickBot="1" x14ac:dyDescent="0.3">
      <c r="A433" s="127" t="s">
        <v>3683</v>
      </c>
      <c r="B433" s="135">
        <v>870</v>
      </c>
      <c r="C433" s="127" t="s">
        <v>62</v>
      </c>
      <c r="D433" s="135">
        <v>180</v>
      </c>
      <c r="E433" s="127" t="s">
        <v>1463</v>
      </c>
    </row>
    <row r="434" spans="1:5" ht="15.75" thickBot="1" x14ac:dyDescent="0.3">
      <c r="A434" s="127" t="s">
        <v>3683</v>
      </c>
      <c r="B434" s="135">
        <v>870</v>
      </c>
      <c r="C434" s="127" t="s">
        <v>62</v>
      </c>
      <c r="D434" s="135">
        <v>181</v>
      </c>
      <c r="E434" s="127" t="s">
        <v>1464</v>
      </c>
    </row>
    <row r="435" spans="1:5" ht="15.75" thickBot="1" x14ac:dyDescent="0.3">
      <c r="A435" s="127" t="s">
        <v>3683</v>
      </c>
      <c r="B435" s="135">
        <v>870</v>
      </c>
      <c r="C435" s="127" t="s">
        <v>62</v>
      </c>
      <c r="D435" s="135">
        <v>182</v>
      </c>
      <c r="E435" s="127" t="s">
        <v>1465</v>
      </c>
    </row>
    <row r="436" spans="1:5" ht="15.75" thickBot="1" x14ac:dyDescent="0.3">
      <c r="A436" s="127" t="s">
        <v>3683</v>
      </c>
      <c r="B436" s="135">
        <v>870</v>
      </c>
      <c r="C436" s="127" t="s">
        <v>62</v>
      </c>
      <c r="D436" s="135">
        <v>183</v>
      </c>
      <c r="E436" s="127" t="s">
        <v>1466</v>
      </c>
    </row>
    <row r="437" spans="1:5" ht="15.75" thickBot="1" x14ac:dyDescent="0.3">
      <c r="A437" s="127" t="s">
        <v>3683</v>
      </c>
      <c r="B437" s="135">
        <v>870</v>
      </c>
      <c r="C437" s="127" t="s">
        <v>62</v>
      </c>
      <c r="D437" s="135">
        <v>184</v>
      </c>
      <c r="E437" s="127" t="s">
        <v>1467</v>
      </c>
    </row>
    <row r="438" spans="1:5" ht="15.75" thickBot="1" x14ac:dyDescent="0.3">
      <c r="A438" s="127" t="s">
        <v>3683</v>
      </c>
      <c r="B438" s="135">
        <v>870</v>
      </c>
      <c r="C438" s="127" t="s">
        <v>62</v>
      </c>
      <c r="D438" s="135">
        <v>185</v>
      </c>
      <c r="E438" s="127" t="s">
        <v>1468</v>
      </c>
    </row>
    <row r="439" spans="1:5" ht="15.75" thickBot="1" x14ac:dyDescent="0.3">
      <c r="A439" s="127" t="s">
        <v>3683</v>
      </c>
      <c r="B439" s="135">
        <v>870</v>
      </c>
      <c r="C439" s="127" t="s">
        <v>62</v>
      </c>
      <c r="D439" s="135">
        <v>186</v>
      </c>
      <c r="E439" s="127" t="s">
        <v>1469</v>
      </c>
    </row>
    <row r="440" spans="1:5" ht="15.75" thickBot="1" x14ac:dyDescent="0.3">
      <c r="A440" s="127" t="s">
        <v>3683</v>
      </c>
      <c r="B440" s="135">
        <v>870</v>
      </c>
      <c r="C440" s="127" t="s">
        <v>62</v>
      </c>
      <c r="D440" s="135">
        <v>187</v>
      </c>
      <c r="E440" s="127" t="s">
        <v>1470</v>
      </c>
    </row>
    <row r="441" spans="1:5" ht="15.75" thickBot="1" x14ac:dyDescent="0.3">
      <c r="A441" s="127" t="s">
        <v>3683</v>
      </c>
      <c r="B441" s="135">
        <v>870</v>
      </c>
      <c r="C441" s="127" t="s">
        <v>62</v>
      </c>
      <c r="D441" s="135">
        <v>189</v>
      </c>
      <c r="E441" s="127" t="s">
        <v>1333</v>
      </c>
    </row>
    <row r="442" spans="1:5" ht="15.75" thickBot="1" x14ac:dyDescent="0.3">
      <c r="A442" s="127" t="s">
        <v>3683</v>
      </c>
      <c r="B442" s="135">
        <v>870</v>
      </c>
      <c r="C442" s="127" t="s">
        <v>62</v>
      </c>
      <c r="D442" s="135">
        <v>188</v>
      </c>
      <c r="E442" s="127" t="s">
        <v>1471</v>
      </c>
    </row>
    <row r="443" spans="1:5" ht="15.75" thickBot="1" x14ac:dyDescent="0.3">
      <c r="A443" s="127" t="s">
        <v>3683</v>
      </c>
      <c r="B443" s="135">
        <v>870</v>
      </c>
      <c r="C443" s="127" t="s">
        <v>62</v>
      </c>
      <c r="D443" s="135">
        <v>221</v>
      </c>
      <c r="E443" s="127" t="s">
        <v>1475</v>
      </c>
    </row>
    <row r="444" spans="1:5" ht="15.75" thickBot="1" x14ac:dyDescent="0.3">
      <c r="A444" s="127" t="s">
        <v>3683</v>
      </c>
      <c r="B444" s="135">
        <v>870</v>
      </c>
      <c r="C444" s="127" t="s">
        <v>62</v>
      </c>
      <c r="D444" s="135">
        <v>222</v>
      </c>
      <c r="E444" s="127" t="s">
        <v>1476</v>
      </c>
    </row>
    <row r="445" spans="1:5" ht="15.75" thickBot="1" x14ac:dyDescent="0.3">
      <c r="A445" s="127" t="s">
        <v>3683</v>
      </c>
      <c r="B445" s="135">
        <v>870</v>
      </c>
      <c r="C445" s="127" t="s">
        <v>62</v>
      </c>
      <c r="D445" s="135">
        <v>223</v>
      </c>
      <c r="E445" s="127" t="s">
        <v>1477</v>
      </c>
    </row>
    <row r="446" spans="1:5" ht="15.75" thickBot="1" x14ac:dyDescent="0.3">
      <c r="A446" s="127" t="s">
        <v>3683</v>
      </c>
      <c r="B446" s="135">
        <v>870</v>
      </c>
      <c r="C446" s="127" t="s">
        <v>62</v>
      </c>
      <c r="D446" s="135">
        <v>224</v>
      </c>
      <c r="E446" s="127" t="s">
        <v>1478</v>
      </c>
    </row>
    <row r="447" spans="1:5" ht="15.75" thickBot="1" x14ac:dyDescent="0.3">
      <c r="A447" s="127" t="s">
        <v>3683</v>
      </c>
      <c r="B447" s="135">
        <v>870</v>
      </c>
      <c r="C447" s="127" t="s">
        <v>62</v>
      </c>
      <c r="D447" s="135">
        <v>267</v>
      </c>
      <c r="E447" s="127" t="s">
        <v>1481</v>
      </c>
    </row>
    <row r="448" spans="1:5" ht="15.75" thickBot="1" x14ac:dyDescent="0.3">
      <c r="A448" s="127" t="s">
        <v>3683</v>
      </c>
      <c r="B448" s="135">
        <v>870</v>
      </c>
      <c r="C448" s="127" t="s">
        <v>62</v>
      </c>
      <c r="D448" s="135">
        <v>269</v>
      </c>
      <c r="E448" s="127" t="s">
        <v>1483</v>
      </c>
    </row>
    <row r="449" spans="1:5" ht="15.75" thickBot="1" x14ac:dyDescent="0.3">
      <c r="A449" s="127" t="s">
        <v>3683</v>
      </c>
      <c r="B449" s="135">
        <v>870</v>
      </c>
      <c r="C449" s="127" t="s">
        <v>62</v>
      </c>
      <c r="D449" s="135">
        <v>268</v>
      </c>
      <c r="E449" s="127" t="s">
        <v>1482</v>
      </c>
    </row>
    <row r="450" spans="1:5" ht="15.75" thickBot="1" x14ac:dyDescent="0.3">
      <c r="A450" s="127" t="s">
        <v>3683</v>
      </c>
      <c r="B450" s="135">
        <v>870</v>
      </c>
      <c r="C450" s="127" t="s">
        <v>62</v>
      </c>
      <c r="D450" s="135">
        <v>265</v>
      </c>
      <c r="E450" s="127" t="s">
        <v>1479</v>
      </c>
    </row>
    <row r="451" spans="1:5" ht="15.75" thickBot="1" x14ac:dyDescent="0.3">
      <c r="A451" s="127" t="s">
        <v>3683</v>
      </c>
      <c r="B451" s="135">
        <v>870</v>
      </c>
      <c r="C451" s="127" t="s">
        <v>62</v>
      </c>
      <c r="D451" s="135">
        <v>266</v>
      </c>
      <c r="E451" s="127" t="s">
        <v>1480</v>
      </c>
    </row>
    <row r="452" spans="1:5" ht="15.75" thickBot="1" x14ac:dyDescent="0.3">
      <c r="A452" s="127" t="s">
        <v>3683</v>
      </c>
      <c r="B452" s="135">
        <v>870</v>
      </c>
      <c r="C452" s="127" t="s">
        <v>62</v>
      </c>
      <c r="D452" s="135">
        <v>309</v>
      </c>
      <c r="E452" s="127" t="s">
        <v>1484</v>
      </c>
    </row>
    <row r="453" spans="1:5" ht="15.75" thickBot="1" x14ac:dyDescent="0.3">
      <c r="A453" s="127" t="s">
        <v>3683</v>
      </c>
      <c r="B453" s="135">
        <v>870</v>
      </c>
      <c r="C453" s="127" t="s">
        <v>62</v>
      </c>
      <c r="D453" s="135">
        <v>310</v>
      </c>
      <c r="E453" s="127" t="s">
        <v>1485</v>
      </c>
    </row>
    <row r="454" spans="1:5" ht="15.75" thickBot="1" x14ac:dyDescent="0.3">
      <c r="A454" s="127" t="s">
        <v>3683</v>
      </c>
      <c r="B454" s="135">
        <v>870</v>
      </c>
      <c r="C454" s="127" t="s">
        <v>62</v>
      </c>
      <c r="D454" s="135">
        <v>355</v>
      </c>
      <c r="E454" s="127" t="s">
        <v>1488</v>
      </c>
    </row>
    <row r="455" spans="1:5" ht="15.75" thickBot="1" x14ac:dyDescent="0.3">
      <c r="A455" s="127" t="s">
        <v>3683</v>
      </c>
      <c r="B455" s="135">
        <v>870</v>
      </c>
      <c r="C455" s="127" t="s">
        <v>62</v>
      </c>
      <c r="D455" s="135">
        <v>353</v>
      </c>
      <c r="E455" s="127" t="s">
        <v>1486</v>
      </c>
    </row>
    <row r="456" spans="1:5" ht="15.75" thickBot="1" x14ac:dyDescent="0.3">
      <c r="A456" s="127" t="s">
        <v>3683</v>
      </c>
      <c r="B456" s="135">
        <v>870</v>
      </c>
      <c r="C456" s="127" t="s">
        <v>62</v>
      </c>
      <c r="D456" s="135">
        <v>354</v>
      </c>
      <c r="E456" s="127" t="s">
        <v>1487</v>
      </c>
    </row>
    <row r="457" spans="1:5" ht="15.75" thickBot="1" x14ac:dyDescent="0.3">
      <c r="A457" s="127" t="s">
        <v>3683</v>
      </c>
      <c r="B457" s="135">
        <v>870</v>
      </c>
      <c r="C457" s="127" t="s">
        <v>62</v>
      </c>
      <c r="D457" s="135">
        <v>441</v>
      </c>
      <c r="E457" s="127" t="s">
        <v>1489</v>
      </c>
    </row>
    <row r="458" spans="1:5" ht="15.75" thickBot="1" x14ac:dyDescent="0.3">
      <c r="A458" s="127" t="s">
        <v>3683</v>
      </c>
      <c r="B458" s="135">
        <v>870</v>
      </c>
      <c r="C458" s="127" t="s">
        <v>62</v>
      </c>
      <c r="D458" s="135">
        <v>456</v>
      </c>
      <c r="E458" s="127" t="s">
        <v>1490</v>
      </c>
    </row>
    <row r="459" spans="1:5" ht="15.75" thickBot="1" x14ac:dyDescent="0.3">
      <c r="A459" s="127" t="s">
        <v>3683</v>
      </c>
      <c r="B459" s="135">
        <v>870</v>
      </c>
      <c r="C459" s="127" t="s">
        <v>62</v>
      </c>
      <c r="D459" s="135">
        <v>457</v>
      </c>
      <c r="E459" s="127" t="s">
        <v>1491</v>
      </c>
    </row>
    <row r="460" spans="1:5" ht="15.75" thickBot="1" x14ac:dyDescent="0.3">
      <c r="A460" s="127" t="s">
        <v>3683</v>
      </c>
      <c r="B460" s="135">
        <v>870</v>
      </c>
      <c r="C460" s="127" t="s">
        <v>62</v>
      </c>
      <c r="D460" s="135">
        <v>458</v>
      </c>
      <c r="E460" s="127" t="s">
        <v>1492</v>
      </c>
    </row>
    <row r="461" spans="1:5" ht="15.75" thickBot="1" x14ac:dyDescent="0.3">
      <c r="A461" s="127" t="s">
        <v>3683</v>
      </c>
      <c r="B461" s="135">
        <v>870</v>
      </c>
      <c r="C461" s="127" t="s">
        <v>62</v>
      </c>
      <c r="D461" s="135">
        <v>459</v>
      </c>
      <c r="E461" s="127" t="s">
        <v>1493</v>
      </c>
    </row>
    <row r="462" spans="1:5" ht="15.75" thickBot="1" x14ac:dyDescent="0.3">
      <c r="A462" s="127" t="s">
        <v>3683</v>
      </c>
      <c r="B462" s="135">
        <v>870</v>
      </c>
      <c r="C462" s="127" t="s">
        <v>62</v>
      </c>
      <c r="D462" s="135">
        <v>460</v>
      </c>
      <c r="E462" s="127" t="s">
        <v>1494</v>
      </c>
    </row>
    <row r="463" spans="1:5" ht="15.75" thickBot="1" x14ac:dyDescent="0.3">
      <c r="A463" s="127" t="s">
        <v>3683</v>
      </c>
      <c r="B463" s="135">
        <v>870</v>
      </c>
      <c r="C463" s="127" t="s">
        <v>62</v>
      </c>
      <c r="D463" s="135">
        <v>461</v>
      </c>
      <c r="E463" s="127" t="s">
        <v>1495</v>
      </c>
    </row>
    <row r="464" spans="1:5" ht="15.75" thickBot="1" x14ac:dyDescent="0.3">
      <c r="A464" s="127" t="s">
        <v>3683</v>
      </c>
      <c r="B464" s="135">
        <v>870</v>
      </c>
      <c r="C464" s="127" t="s">
        <v>62</v>
      </c>
      <c r="D464" s="135">
        <v>500</v>
      </c>
      <c r="E464" s="127" t="s">
        <v>1496</v>
      </c>
    </row>
    <row r="465" spans="1:5" ht="15.75" thickBot="1" x14ac:dyDescent="0.3">
      <c r="A465" s="127" t="s">
        <v>3683</v>
      </c>
      <c r="B465" s="135">
        <v>870</v>
      </c>
      <c r="C465" s="127" t="s">
        <v>62</v>
      </c>
      <c r="D465" s="135">
        <v>501</v>
      </c>
      <c r="E465" s="127" t="s">
        <v>1497</v>
      </c>
    </row>
    <row r="466" spans="1:5" ht="15.75" thickBot="1" x14ac:dyDescent="0.3">
      <c r="A466" s="127" t="s">
        <v>3683</v>
      </c>
      <c r="B466" s="135">
        <v>870</v>
      </c>
      <c r="C466" s="127" t="s">
        <v>62</v>
      </c>
      <c r="D466" s="135">
        <v>503</v>
      </c>
      <c r="E466" s="127" t="s">
        <v>1498</v>
      </c>
    </row>
    <row r="467" spans="1:5" ht="15.75" thickBot="1" x14ac:dyDescent="0.3">
      <c r="A467" s="127" t="s">
        <v>3683</v>
      </c>
      <c r="B467" s="135">
        <v>870</v>
      </c>
      <c r="C467" s="127" t="s">
        <v>62</v>
      </c>
      <c r="D467" s="135">
        <v>504</v>
      </c>
      <c r="E467" s="127" t="s">
        <v>1499</v>
      </c>
    </row>
    <row r="468" spans="1:5" ht="15.75" thickBot="1" x14ac:dyDescent="0.3">
      <c r="A468" s="127" t="s">
        <v>3683</v>
      </c>
      <c r="B468" s="135">
        <v>870</v>
      </c>
      <c r="C468" s="127" t="s">
        <v>62</v>
      </c>
      <c r="D468" s="135">
        <v>510</v>
      </c>
      <c r="E468" s="127" t="s">
        <v>1504</v>
      </c>
    </row>
    <row r="469" spans="1:5" ht="15.75" thickBot="1" x14ac:dyDescent="0.3">
      <c r="A469" s="127" t="s">
        <v>3683</v>
      </c>
      <c r="B469" s="135">
        <v>870</v>
      </c>
      <c r="C469" s="127" t="s">
        <v>62</v>
      </c>
      <c r="D469" s="135">
        <v>507</v>
      </c>
      <c r="E469" s="127" t="s">
        <v>1501</v>
      </c>
    </row>
    <row r="470" spans="1:5" ht="15.75" thickBot="1" x14ac:dyDescent="0.3">
      <c r="A470" s="127" t="s">
        <v>3683</v>
      </c>
      <c r="B470" s="135">
        <v>870</v>
      </c>
      <c r="C470" s="127" t="s">
        <v>62</v>
      </c>
      <c r="D470" s="135">
        <v>509</v>
      </c>
      <c r="E470" s="127" t="s">
        <v>1503</v>
      </c>
    </row>
    <row r="471" spans="1:5" ht="15.75" thickBot="1" x14ac:dyDescent="0.3">
      <c r="A471" s="127" t="s">
        <v>3683</v>
      </c>
      <c r="B471" s="135">
        <v>870</v>
      </c>
      <c r="C471" s="127" t="s">
        <v>62</v>
      </c>
      <c r="D471" s="135">
        <v>508</v>
      </c>
      <c r="E471" s="127" t="s">
        <v>1502</v>
      </c>
    </row>
    <row r="472" spans="1:5" ht="15.75" thickBot="1" x14ac:dyDescent="0.3">
      <c r="A472" s="127" t="s">
        <v>3683</v>
      </c>
      <c r="B472" s="135">
        <v>870</v>
      </c>
      <c r="C472" s="127" t="s">
        <v>62</v>
      </c>
      <c r="D472" s="135">
        <v>506</v>
      </c>
      <c r="E472" s="127" t="s">
        <v>1500</v>
      </c>
    </row>
    <row r="473" spans="1:5" ht="15.75" thickBot="1" x14ac:dyDescent="0.3">
      <c r="A473" s="127" t="s">
        <v>3683</v>
      </c>
      <c r="B473" s="135">
        <v>870</v>
      </c>
      <c r="C473" s="127" t="s">
        <v>62</v>
      </c>
      <c r="D473" s="135">
        <v>505</v>
      </c>
      <c r="E473" s="127" t="s">
        <v>868</v>
      </c>
    </row>
    <row r="474" spans="1:5" ht="15.75" thickBot="1" x14ac:dyDescent="0.3">
      <c r="A474" s="127" t="s">
        <v>3683</v>
      </c>
      <c r="B474" s="135">
        <v>870</v>
      </c>
      <c r="C474" s="127" t="s">
        <v>62</v>
      </c>
      <c r="D474" s="135">
        <v>544</v>
      </c>
      <c r="E474" s="127" t="s">
        <v>1505</v>
      </c>
    </row>
    <row r="475" spans="1:5" ht="15.75" thickBot="1" x14ac:dyDescent="0.3">
      <c r="A475" s="127" t="s">
        <v>3683</v>
      </c>
      <c r="B475" s="135">
        <v>870</v>
      </c>
      <c r="C475" s="127" t="s">
        <v>62</v>
      </c>
      <c r="D475" s="135">
        <v>588</v>
      </c>
      <c r="E475" s="127" t="s">
        <v>1506</v>
      </c>
    </row>
    <row r="476" spans="1:5" ht="15.75" thickBot="1" x14ac:dyDescent="0.3">
      <c r="A476" s="127" t="s">
        <v>3683</v>
      </c>
      <c r="B476" s="135">
        <v>870</v>
      </c>
      <c r="C476" s="127" t="s">
        <v>62</v>
      </c>
      <c r="D476" s="135">
        <v>589</v>
      </c>
      <c r="E476" s="127" t="s">
        <v>1507</v>
      </c>
    </row>
    <row r="477" spans="1:5" ht="15.75" thickBot="1" x14ac:dyDescent="0.3">
      <c r="A477" s="127" t="s">
        <v>3683</v>
      </c>
      <c r="B477" s="135">
        <v>870</v>
      </c>
      <c r="C477" s="127" t="s">
        <v>62</v>
      </c>
      <c r="D477" s="135">
        <v>590</v>
      </c>
      <c r="E477" s="127" t="s">
        <v>1508</v>
      </c>
    </row>
    <row r="478" spans="1:5" ht="15.75" thickBot="1" x14ac:dyDescent="0.3">
      <c r="A478" s="127" t="s">
        <v>3683</v>
      </c>
      <c r="B478" s="135">
        <v>870</v>
      </c>
      <c r="C478" s="127" t="s">
        <v>62</v>
      </c>
      <c r="D478" s="135">
        <v>591</v>
      </c>
      <c r="E478" s="127" t="s">
        <v>1509</v>
      </c>
    </row>
    <row r="479" spans="1:5" ht="15.75" thickBot="1" x14ac:dyDescent="0.3">
      <c r="A479" s="127" t="s">
        <v>3683</v>
      </c>
      <c r="B479" s="135">
        <v>870</v>
      </c>
      <c r="C479" s="127" t="s">
        <v>62</v>
      </c>
      <c r="D479" s="135">
        <v>593</v>
      </c>
      <c r="E479" s="127" t="s">
        <v>1511</v>
      </c>
    </row>
    <row r="480" spans="1:5" ht="15.75" thickBot="1" x14ac:dyDescent="0.3">
      <c r="A480" s="127" t="s">
        <v>3683</v>
      </c>
      <c r="B480" s="135">
        <v>870</v>
      </c>
      <c r="C480" s="127" t="s">
        <v>62</v>
      </c>
      <c r="D480" s="135">
        <v>592</v>
      </c>
      <c r="E480" s="127" t="s">
        <v>1510</v>
      </c>
    </row>
    <row r="481" spans="1:5" ht="15.75" thickBot="1" x14ac:dyDescent="0.3">
      <c r="A481" s="127" t="s">
        <v>3683</v>
      </c>
      <c r="B481" s="135">
        <v>870</v>
      </c>
      <c r="C481" s="127" t="s">
        <v>62</v>
      </c>
      <c r="D481" s="135">
        <v>632</v>
      </c>
      <c r="E481" s="127" t="s">
        <v>1512</v>
      </c>
    </row>
    <row r="482" spans="1:5" ht="15.75" thickBot="1" x14ac:dyDescent="0.3">
      <c r="A482" s="127" t="s">
        <v>3683</v>
      </c>
      <c r="B482" s="135">
        <v>870</v>
      </c>
      <c r="C482" s="127" t="s">
        <v>62</v>
      </c>
      <c r="D482" s="135">
        <v>637</v>
      </c>
      <c r="E482" s="127" t="s">
        <v>1516</v>
      </c>
    </row>
    <row r="483" spans="1:5" ht="15.75" thickBot="1" x14ac:dyDescent="0.3">
      <c r="A483" s="127" t="s">
        <v>3683</v>
      </c>
      <c r="B483" s="135">
        <v>870</v>
      </c>
      <c r="C483" s="127" t="s">
        <v>62</v>
      </c>
      <c r="D483" s="135">
        <v>633</v>
      </c>
      <c r="E483" s="127" t="s">
        <v>977</v>
      </c>
    </row>
    <row r="484" spans="1:5" ht="15.75" thickBot="1" x14ac:dyDescent="0.3">
      <c r="A484" s="127" t="s">
        <v>3683</v>
      </c>
      <c r="B484" s="135">
        <v>870</v>
      </c>
      <c r="C484" s="127" t="s">
        <v>62</v>
      </c>
      <c r="D484" s="135">
        <v>638</v>
      </c>
      <c r="E484" s="127" t="s">
        <v>1517</v>
      </c>
    </row>
    <row r="485" spans="1:5" ht="15.75" thickBot="1" x14ac:dyDescent="0.3">
      <c r="A485" s="127" t="s">
        <v>3683</v>
      </c>
      <c r="B485" s="135">
        <v>870</v>
      </c>
      <c r="C485" s="127" t="s">
        <v>62</v>
      </c>
      <c r="D485" s="135">
        <v>634</v>
      </c>
      <c r="E485" s="127" t="s">
        <v>1513</v>
      </c>
    </row>
    <row r="486" spans="1:5" ht="15.75" thickBot="1" x14ac:dyDescent="0.3">
      <c r="A486" s="127" t="s">
        <v>3683</v>
      </c>
      <c r="B486" s="135">
        <v>870</v>
      </c>
      <c r="C486" s="127" t="s">
        <v>62</v>
      </c>
      <c r="D486" s="135">
        <v>636</v>
      </c>
      <c r="E486" s="127" t="s">
        <v>1515</v>
      </c>
    </row>
    <row r="487" spans="1:5" ht="15.75" thickBot="1" x14ac:dyDescent="0.3">
      <c r="A487" s="127" t="s">
        <v>3683</v>
      </c>
      <c r="B487" s="135">
        <v>870</v>
      </c>
      <c r="C487" s="127" t="s">
        <v>62</v>
      </c>
      <c r="D487" s="135">
        <v>635</v>
      </c>
      <c r="E487" s="127" t="s">
        <v>1514</v>
      </c>
    </row>
    <row r="488" spans="1:5" ht="15.75" thickBot="1" x14ac:dyDescent="0.3">
      <c r="A488" s="127" t="s">
        <v>3683</v>
      </c>
      <c r="B488" s="135">
        <v>870</v>
      </c>
      <c r="C488" s="127" t="s">
        <v>62</v>
      </c>
      <c r="D488" s="135">
        <v>691</v>
      </c>
      <c r="E488" s="127" t="s">
        <v>1518</v>
      </c>
    </row>
    <row r="489" spans="1:5" ht="15.75" thickBot="1" x14ac:dyDescent="0.3">
      <c r="A489" s="127" t="s">
        <v>3683</v>
      </c>
      <c r="B489" s="135">
        <v>870</v>
      </c>
      <c r="C489" s="127" t="s">
        <v>62</v>
      </c>
      <c r="D489" s="135">
        <v>692</v>
      </c>
      <c r="E489" s="127" t="s">
        <v>1519</v>
      </c>
    </row>
    <row r="490" spans="1:5" ht="15.75" thickBot="1" x14ac:dyDescent="0.3">
      <c r="A490" s="127" t="s">
        <v>3683</v>
      </c>
      <c r="B490" s="135">
        <v>870</v>
      </c>
      <c r="C490" s="127" t="s">
        <v>62</v>
      </c>
      <c r="D490" s="135">
        <v>693</v>
      </c>
      <c r="E490" s="127" t="s">
        <v>1520</v>
      </c>
    </row>
    <row r="491" spans="1:5" ht="15.75" thickBot="1" x14ac:dyDescent="0.3">
      <c r="A491" s="127" t="s">
        <v>3683</v>
      </c>
      <c r="B491" s="135">
        <v>870</v>
      </c>
      <c r="C491" s="127" t="s">
        <v>62</v>
      </c>
      <c r="D491" s="135">
        <v>694</v>
      </c>
      <c r="E491" s="127" t="s">
        <v>1521</v>
      </c>
    </row>
    <row r="492" spans="1:5" ht="15.75" thickBot="1" x14ac:dyDescent="0.3">
      <c r="A492" s="127" t="s">
        <v>3683</v>
      </c>
      <c r="B492" s="135">
        <v>870</v>
      </c>
      <c r="C492" s="127" t="s">
        <v>62</v>
      </c>
      <c r="D492" s="135">
        <v>695</v>
      </c>
      <c r="E492" s="127" t="s">
        <v>1522</v>
      </c>
    </row>
    <row r="493" spans="1:5" ht="15.75" thickBot="1" x14ac:dyDescent="0.3">
      <c r="A493" s="127" t="s">
        <v>3683</v>
      </c>
      <c r="B493" s="135">
        <v>870</v>
      </c>
      <c r="C493" s="127" t="s">
        <v>62</v>
      </c>
      <c r="D493" s="135">
        <v>696</v>
      </c>
      <c r="E493" s="127" t="s">
        <v>1523</v>
      </c>
    </row>
    <row r="494" spans="1:5" ht="15.75" thickBot="1" x14ac:dyDescent="0.3">
      <c r="A494" s="127" t="s">
        <v>3683</v>
      </c>
      <c r="B494" s="135">
        <v>870</v>
      </c>
      <c r="C494" s="127" t="s">
        <v>62</v>
      </c>
      <c r="D494" s="135">
        <v>700</v>
      </c>
      <c r="E494" s="127" t="s">
        <v>1524</v>
      </c>
    </row>
    <row r="495" spans="1:5" ht="15.75" thickBot="1" x14ac:dyDescent="0.3">
      <c r="A495" s="127" t="s">
        <v>3683</v>
      </c>
      <c r="B495" s="135">
        <v>870</v>
      </c>
      <c r="C495" s="127" t="s">
        <v>62</v>
      </c>
      <c r="D495" s="135">
        <v>735</v>
      </c>
      <c r="E495" s="127" t="s">
        <v>1526</v>
      </c>
    </row>
    <row r="496" spans="1:5" ht="15.75" thickBot="1" x14ac:dyDescent="0.3">
      <c r="A496" s="127" t="s">
        <v>3683</v>
      </c>
      <c r="B496" s="135">
        <v>870</v>
      </c>
      <c r="C496" s="127" t="s">
        <v>62</v>
      </c>
      <c r="D496" s="135">
        <v>736</v>
      </c>
      <c r="E496" s="127" t="s">
        <v>1003</v>
      </c>
    </row>
    <row r="497" spans="1:5" ht="15.75" thickBot="1" x14ac:dyDescent="0.3">
      <c r="A497" s="127" t="s">
        <v>3683</v>
      </c>
      <c r="B497" s="135">
        <v>870</v>
      </c>
      <c r="C497" s="127" t="s">
        <v>62</v>
      </c>
      <c r="D497" s="135">
        <v>737</v>
      </c>
      <c r="E497" s="127" t="s">
        <v>1527</v>
      </c>
    </row>
    <row r="498" spans="1:5" ht="15.75" thickBot="1" x14ac:dyDescent="0.3">
      <c r="A498" s="127" t="s">
        <v>3683</v>
      </c>
      <c r="B498" s="135">
        <v>870</v>
      </c>
      <c r="C498" s="127" t="s">
        <v>62</v>
      </c>
      <c r="D498" s="135">
        <v>738</v>
      </c>
      <c r="E498" s="127" t="s">
        <v>1528</v>
      </c>
    </row>
    <row r="499" spans="1:5" ht="15.75" thickBot="1" x14ac:dyDescent="0.3">
      <c r="A499" s="127" t="s">
        <v>3683</v>
      </c>
      <c r="B499" s="135">
        <v>870</v>
      </c>
      <c r="C499" s="127" t="s">
        <v>62</v>
      </c>
      <c r="D499" s="135">
        <v>739</v>
      </c>
      <c r="E499" s="127" t="s">
        <v>1529</v>
      </c>
    </row>
    <row r="500" spans="1:5" ht="15.75" thickBot="1" x14ac:dyDescent="0.3">
      <c r="A500" s="127" t="s">
        <v>3683</v>
      </c>
      <c r="B500" s="135">
        <v>870</v>
      </c>
      <c r="C500" s="127" t="s">
        <v>62</v>
      </c>
      <c r="D500" s="135">
        <v>740</v>
      </c>
      <c r="E500" s="127" t="s">
        <v>1530</v>
      </c>
    </row>
    <row r="501" spans="1:5" ht="15.75" thickBot="1" x14ac:dyDescent="0.3">
      <c r="A501" s="127" t="s">
        <v>3683</v>
      </c>
      <c r="B501" s="135">
        <v>870</v>
      </c>
      <c r="C501" s="127" t="s">
        <v>62</v>
      </c>
      <c r="D501" s="135">
        <v>779</v>
      </c>
      <c r="E501" s="127" t="s">
        <v>1531</v>
      </c>
    </row>
    <row r="502" spans="1:5" ht="15.75" thickBot="1" x14ac:dyDescent="0.3">
      <c r="A502" s="127" t="s">
        <v>3683</v>
      </c>
      <c r="B502" s="135">
        <v>870</v>
      </c>
      <c r="C502" s="127" t="s">
        <v>62</v>
      </c>
      <c r="D502" s="135">
        <v>783</v>
      </c>
      <c r="E502" s="127" t="s">
        <v>1534</v>
      </c>
    </row>
    <row r="503" spans="1:5" ht="15.75" thickBot="1" x14ac:dyDescent="0.3">
      <c r="A503" s="127" t="s">
        <v>3683</v>
      </c>
      <c r="B503" s="135">
        <v>870</v>
      </c>
      <c r="C503" s="127" t="s">
        <v>62</v>
      </c>
      <c r="D503" s="135">
        <v>781</v>
      </c>
      <c r="E503" s="127" t="s">
        <v>1532</v>
      </c>
    </row>
    <row r="504" spans="1:5" ht="15.75" thickBot="1" x14ac:dyDescent="0.3">
      <c r="A504" s="127" t="s">
        <v>3683</v>
      </c>
      <c r="B504" s="135">
        <v>870</v>
      </c>
      <c r="C504" s="127" t="s">
        <v>62</v>
      </c>
      <c r="D504" s="135">
        <v>782</v>
      </c>
      <c r="E504" s="127" t="s">
        <v>1533</v>
      </c>
    </row>
    <row r="505" spans="1:5" ht="15.75" thickBot="1" x14ac:dyDescent="0.3">
      <c r="A505" s="127" t="s">
        <v>3683</v>
      </c>
      <c r="B505" s="135">
        <v>870</v>
      </c>
      <c r="C505" s="127" t="s">
        <v>62</v>
      </c>
      <c r="D505" s="135">
        <v>784</v>
      </c>
      <c r="E505" s="127" t="s">
        <v>1535</v>
      </c>
    </row>
    <row r="506" spans="1:5" ht="15.75" thickBot="1" x14ac:dyDescent="0.3">
      <c r="A506" s="127" t="s">
        <v>3683</v>
      </c>
      <c r="B506" s="135">
        <v>870</v>
      </c>
      <c r="C506" s="127" t="s">
        <v>62</v>
      </c>
      <c r="D506" s="135">
        <v>825</v>
      </c>
      <c r="E506" s="127" t="s">
        <v>1536</v>
      </c>
    </row>
    <row r="507" spans="1:5" ht="15.75" thickBot="1" x14ac:dyDescent="0.3">
      <c r="A507" s="127" t="s">
        <v>3683</v>
      </c>
      <c r="B507" s="135">
        <v>870</v>
      </c>
      <c r="C507" s="127" t="s">
        <v>62</v>
      </c>
      <c r="D507" s="135">
        <v>867</v>
      </c>
      <c r="E507" s="127" t="s">
        <v>931</v>
      </c>
    </row>
    <row r="508" spans="1:5" ht="15.75" thickBot="1" x14ac:dyDescent="0.3">
      <c r="A508" s="127" t="s">
        <v>3683</v>
      </c>
      <c r="B508" s="135">
        <v>870</v>
      </c>
      <c r="C508" s="127" t="s">
        <v>62</v>
      </c>
      <c r="D508" s="135">
        <v>869</v>
      </c>
      <c r="E508" s="127" t="s">
        <v>1538</v>
      </c>
    </row>
    <row r="509" spans="1:5" ht="15.75" thickBot="1" x14ac:dyDescent="0.3">
      <c r="A509" s="127" t="s">
        <v>3683</v>
      </c>
      <c r="B509" s="135">
        <v>870</v>
      </c>
      <c r="C509" s="127" t="s">
        <v>62</v>
      </c>
      <c r="D509" s="135">
        <v>868</v>
      </c>
      <c r="E509" s="127" t="s">
        <v>1537</v>
      </c>
    </row>
    <row r="510" spans="1:5" ht="15.75" thickBot="1" x14ac:dyDescent="0.3">
      <c r="A510" s="127" t="s">
        <v>3683</v>
      </c>
      <c r="B510" s="135">
        <v>910</v>
      </c>
      <c r="C510" s="127" t="s">
        <v>63</v>
      </c>
      <c r="D510" s="135">
        <v>1</v>
      </c>
      <c r="E510" s="127" t="s">
        <v>1728</v>
      </c>
    </row>
    <row r="511" spans="1:5" ht="15.75" thickBot="1" x14ac:dyDescent="0.3">
      <c r="A511" s="127" t="s">
        <v>3683</v>
      </c>
      <c r="B511" s="135">
        <v>910</v>
      </c>
      <c r="C511" s="127" t="s">
        <v>63</v>
      </c>
      <c r="D511" s="135">
        <v>2</v>
      </c>
      <c r="E511" s="127" t="s">
        <v>1729</v>
      </c>
    </row>
    <row r="512" spans="1:5" ht="15.75" thickBot="1" x14ac:dyDescent="0.3">
      <c r="A512" s="127" t="s">
        <v>3683</v>
      </c>
      <c r="B512" s="135">
        <v>910</v>
      </c>
      <c r="C512" s="127" t="s">
        <v>63</v>
      </c>
      <c r="D512" s="135">
        <v>3</v>
      </c>
      <c r="E512" s="127" t="s">
        <v>1730</v>
      </c>
    </row>
    <row r="513" spans="1:5" ht="15.75" thickBot="1" x14ac:dyDescent="0.3">
      <c r="A513" s="127" t="s">
        <v>3683</v>
      </c>
      <c r="B513" s="135">
        <v>910</v>
      </c>
      <c r="C513" s="127" t="s">
        <v>63</v>
      </c>
      <c r="D513" s="135">
        <v>4</v>
      </c>
      <c r="E513" s="127" t="s">
        <v>1731</v>
      </c>
    </row>
    <row r="514" spans="1:5" ht="15.75" thickBot="1" x14ac:dyDescent="0.3">
      <c r="A514" s="127" t="s">
        <v>3683</v>
      </c>
      <c r="B514" s="135">
        <v>910</v>
      </c>
      <c r="C514" s="127" t="s">
        <v>63</v>
      </c>
      <c r="D514" s="135">
        <v>5</v>
      </c>
      <c r="E514" s="127" t="s">
        <v>1732</v>
      </c>
    </row>
    <row r="515" spans="1:5" ht="15.75" thickBot="1" x14ac:dyDescent="0.3">
      <c r="A515" s="127" t="s">
        <v>3683</v>
      </c>
      <c r="B515" s="135">
        <v>910</v>
      </c>
      <c r="C515" s="127" t="s">
        <v>63</v>
      </c>
      <c r="D515" s="135">
        <v>6</v>
      </c>
      <c r="E515" s="127" t="s">
        <v>1733</v>
      </c>
    </row>
    <row r="516" spans="1:5" ht="15.75" thickBot="1" x14ac:dyDescent="0.3">
      <c r="A516" s="127" t="s">
        <v>3683</v>
      </c>
      <c r="B516" s="135">
        <v>910</v>
      </c>
      <c r="C516" s="127" t="s">
        <v>63</v>
      </c>
      <c r="D516" s="135">
        <v>8</v>
      </c>
      <c r="E516" s="127" t="s">
        <v>1734</v>
      </c>
    </row>
    <row r="517" spans="1:5" ht="15.75" thickBot="1" x14ac:dyDescent="0.3">
      <c r="A517" s="127" t="s">
        <v>3683</v>
      </c>
      <c r="B517" s="135">
        <v>910</v>
      </c>
      <c r="C517" s="127" t="s">
        <v>63</v>
      </c>
      <c r="D517" s="135">
        <v>10</v>
      </c>
      <c r="E517" s="127" t="s">
        <v>1736</v>
      </c>
    </row>
    <row r="518" spans="1:5" ht="15.75" thickBot="1" x14ac:dyDescent="0.3">
      <c r="A518" s="127" t="s">
        <v>3683</v>
      </c>
      <c r="B518" s="135">
        <v>910</v>
      </c>
      <c r="C518" s="127" t="s">
        <v>63</v>
      </c>
      <c r="D518" s="135">
        <v>9</v>
      </c>
      <c r="E518" s="127" t="s">
        <v>1735</v>
      </c>
    </row>
    <row r="519" spans="1:5" ht="15.75" thickBot="1" x14ac:dyDescent="0.3">
      <c r="A519" s="127" t="s">
        <v>3683</v>
      </c>
      <c r="B519" s="135">
        <v>910</v>
      </c>
      <c r="C519" s="127" t="s">
        <v>63</v>
      </c>
      <c r="D519" s="135">
        <v>48</v>
      </c>
      <c r="E519" s="127" t="s">
        <v>1740</v>
      </c>
    </row>
    <row r="520" spans="1:5" ht="15.75" thickBot="1" x14ac:dyDescent="0.3">
      <c r="A520" s="127" t="s">
        <v>3683</v>
      </c>
      <c r="B520" s="135">
        <v>910</v>
      </c>
      <c r="C520" s="127" t="s">
        <v>63</v>
      </c>
      <c r="D520" s="135">
        <v>45</v>
      </c>
      <c r="E520" s="127" t="s">
        <v>1737</v>
      </c>
    </row>
    <row r="521" spans="1:5" ht="15.75" thickBot="1" x14ac:dyDescent="0.3">
      <c r="A521" s="127" t="s">
        <v>3683</v>
      </c>
      <c r="B521" s="135">
        <v>910</v>
      </c>
      <c r="C521" s="127" t="s">
        <v>63</v>
      </c>
      <c r="D521" s="135">
        <v>46</v>
      </c>
      <c r="E521" s="127" t="s">
        <v>1738</v>
      </c>
    </row>
    <row r="522" spans="1:5" ht="15.75" thickBot="1" x14ac:dyDescent="0.3">
      <c r="A522" s="127" t="s">
        <v>3683</v>
      </c>
      <c r="B522" s="135">
        <v>910</v>
      </c>
      <c r="C522" s="127" t="s">
        <v>63</v>
      </c>
      <c r="D522" s="135">
        <v>47</v>
      </c>
      <c r="E522" s="127" t="s">
        <v>1739</v>
      </c>
    </row>
    <row r="523" spans="1:5" ht="15.75" thickBot="1" x14ac:dyDescent="0.3">
      <c r="A523" s="127" t="s">
        <v>3683</v>
      </c>
      <c r="B523" s="135">
        <v>910</v>
      </c>
      <c r="C523" s="127" t="s">
        <v>63</v>
      </c>
      <c r="D523" s="135">
        <v>89</v>
      </c>
      <c r="E523" s="127" t="s">
        <v>1741</v>
      </c>
    </row>
    <row r="524" spans="1:5" ht="15.75" thickBot="1" x14ac:dyDescent="0.3">
      <c r="A524" s="127" t="s">
        <v>3683</v>
      </c>
      <c r="B524" s="135">
        <v>910</v>
      </c>
      <c r="C524" s="127" t="s">
        <v>63</v>
      </c>
      <c r="D524" s="135">
        <v>90</v>
      </c>
      <c r="E524" s="127" t="s">
        <v>1742</v>
      </c>
    </row>
    <row r="525" spans="1:5" ht="15.75" thickBot="1" x14ac:dyDescent="0.3">
      <c r="A525" s="127" t="s">
        <v>3683</v>
      </c>
      <c r="B525" s="135">
        <v>910</v>
      </c>
      <c r="C525" s="127" t="s">
        <v>63</v>
      </c>
      <c r="D525" s="135">
        <v>91</v>
      </c>
      <c r="E525" s="127" t="s">
        <v>1743</v>
      </c>
    </row>
    <row r="526" spans="1:5" ht="15.75" thickBot="1" x14ac:dyDescent="0.3">
      <c r="A526" s="127" t="s">
        <v>3683</v>
      </c>
      <c r="B526" s="135">
        <v>910</v>
      </c>
      <c r="C526" s="127" t="s">
        <v>63</v>
      </c>
      <c r="D526" s="135">
        <v>92</v>
      </c>
      <c r="E526" s="127" t="s">
        <v>1744</v>
      </c>
    </row>
    <row r="527" spans="1:5" ht="15.75" thickBot="1" x14ac:dyDescent="0.3">
      <c r="A527" s="127" t="s">
        <v>3683</v>
      </c>
      <c r="B527" s="135">
        <v>910</v>
      </c>
      <c r="C527" s="127" t="s">
        <v>63</v>
      </c>
      <c r="D527" s="135">
        <v>93</v>
      </c>
      <c r="E527" s="127" t="s">
        <v>1745</v>
      </c>
    </row>
    <row r="528" spans="1:5" ht="15.75" thickBot="1" x14ac:dyDescent="0.3">
      <c r="A528" s="127" t="s">
        <v>3683</v>
      </c>
      <c r="B528" s="135">
        <v>910</v>
      </c>
      <c r="C528" s="127" t="s">
        <v>63</v>
      </c>
      <c r="D528" s="135">
        <v>101</v>
      </c>
      <c r="E528" s="127" t="s">
        <v>1751</v>
      </c>
    </row>
    <row r="529" spans="1:5" ht="15.75" thickBot="1" x14ac:dyDescent="0.3">
      <c r="A529" s="127" t="s">
        <v>3683</v>
      </c>
      <c r="B529" s="135">
        <v>910</v>
      </c>
      <c r="C529" s="127" t="s">
        <v>63</v>
      </c>
      <c r="D529" s="135">
        <v>102</v>
      </c>
      <c r="E529" s="127" t="s">
        <v>1752</v>
      </c>
    </row>
    <row r="530" spans="1:5" ht="15.75" thickBot="1" x14ac:dyDescent="0.3">
      <c r="A530" s="127" t="s">
        <v>3683</v>
      </c>
      <c r="B530" s="135">
        <v>910</v>
      </c>
      <c r="C530" s="127" t="s">
        <v>63</v>
      </c>
      <c r="D530" s="135">
        <v>94</v>
      </c>
      <c r="E530" s="127" t="s">
        <v>1746</v>
      </c>
    </row>
    <row r="531" spans="1:5" ht="15.75" thickBot="1" x14ac:dyDescent="0.3">
      <c r="A531" s="127" t="s">
        <v>3683</v>
      </c>
      <c r="B531" s="135">
        <v>910</v>
      </c>
      <c r="C531" s="127" t="s">
        <v>63</v>
      </c>
      <c r="D531" s="135">
        <v>95</v>
      </c>
      <c r="E531" s="127" t="s">
        <v>1455</v>
      </c>
    </row>
    <row r="532" spans="1:5" ht="15.75" thickBot="1" x14ac:dyDescent="0.3">
      <c r="A532" s="127" t="s">
        <v>3683</v>
      </c>
      <c r="B532" s="135">
        <v>910</v>
      </c>
      <c r="C532" s="127" t="s">
        <v>63</v>
      </c>
      <c r="D532" s="135">
        <v>96</v>
      </c>
      <c r="E532" s="127" t="s">
        <v>1747</v>
      </c>
    </row>
    <row r="533" spans="1:5" ht="15.75" thickBot="1" x14ac:dyDescent="0.3">
      <c r="A533" s="127" t="s">
        <v>3683</v>
      </c>
      <c r="B533" s="135">
        <v>910</v>
      </c>
      <c r="C533" s="127" t="s">
        <v>63</v>
      </c>
      <c r="D533" s="135">
        <v>97</v>
      </c>
      <c r="E533" s="127" t="s">
        <v>1748</v>
      </c>
    </row>
    <row r="534" spans="1:5" ht="15.75" thickBot="1" x14ac:dyDescent="0.3">
      <c r="A534" s="127" t="s">
        <v>3683</v>
      </c>
      <c r="B534" s="135">
        <v>910</v>
      </c>
      <c r="C534" s="127" t="s">
        <v>63</v>
      </c>
      <c r="D534" s="135">
        <v>98</v>
      </c>
      <c r="E534" s="127" t="s">
        <v>1749</v>
      </c>
    </row>
    <row r="535" spans="1:5" ht="15.75" thickBot="1" x14ac:dyDescent="0.3">
      <c r="A535" s="127" t="s">
        <v>3683</v>
      </c>
      <c r="B535" s="135">
        <v>910</v>
      </c>
      <c r="C535" s="127" t="s">
        <v>63</v>
      </c>
      <c r="D535" s="135">
        <v>99</v>
      </c>
      <c r="E535" s="127" t="s">
        <v>1454</v>
      </c>
    </row>
    <row r="536" spans="1:5" ht="15.75" thickBot="1" x14ac:dyDescent="0.3">
      <c r="A536" s="127" t="s">
        <v>3683</v>
      </c>
      <c r="B536" s="135">
        <v>910</v>
      </c>
      <c r="C536" s="127" t="s">
        <v>63</v>
      </c>
      <c r="D536" s="135">
        <v>100</v>
      </c>
      <c r="E536" s="127" t="s">
        <v>1750</v>
      </c>
    </row>
    <row r="537" spans="1:5" ht="15.75" thickBot="1" x14ac:dyDescent="0.3">
      <c r="A537" s="127" t="s">
        <v>3683</v>
      </c>
      <c r="B537" s="135">
        <v>910</v>
      </c>
      <c r="C537" s="127" t="s">
        <v>63</v>
      </c>
      <c r="D537" s="135">
        <v>133</v>
      </c>
      <c r="E537" s="127" t="s">
        <v>1753</v>
      </c>
    </row>
    <row r="538" spans="1:5" ht="15.75" thickBot="1" x14ac:dyDescent="0.3">
      <c r="A538" s="127" t="s">
        <v>3683</v>
      </c>
      <c r="B538" s="135">
        <v>910</v>
      </c>
      <c r="C538" s="127" t="s">
        <v>63</v>
      </c>
      <c r="D538" s="135">
        <v>135</v>
      </c>
      <c r="E538" s="127" t="s">
        <v>1755</v>
      </c>
    </row>
    <row r="539" spans="1:5" ht="15.75" thickBot="1" x14ac:dyDescent="0.3">
      <c r="A539" s="127" t="s">
        <v>3683</v>
      </c>
      <c r="B539" s="135">
        <v>910</v>
      </c>
      <c r="C539" s="127" t="s">
        <v>63</v>
      </c>
      <c r="D539" s="135">
        <v>136</v>
      </c>
      <c r="E539" s="127" t="s">
        <v>1756</v>
      </c>
    </row>
    <row r="540" spans="1:5" ht="15.75" thickBot="1" x14ac:dyDescent="0.3">
      <c r="A540" s="127" t="s">
        <v>3683</v>
      </c>
      <c r="B540" s="135">
        <v>910</v>
      </c>
      <c r="C540" s="127" t="s">
        <v>63</v>
      </c>
      <c r="D540" s="135">
        <v>134</v>
      </c>
      <c r="E540" s="127" t="s">
        <v>1754</v>
      </c>
    </row>
    <row r="541" spans="1:5" ht="15.75" thickBot="1" x14ac:dyDescent="0.3">
      <c r="A541" s="127" t="s">
        <v>3683</v>
      </c>
      <c r="B541" s="135">
        <v>910</v>
      </c>
      <c r="C541" s="127" t="s">
        <v>63</v>
      </c>
      <c r="D541" s="135">
        <v>643</v>
      </c>
      <c r="E541" s="127" t="s">
        <v>1799</v>
      </c>
    </row>
    <row r="542" spans="1:5" ht="15.75" thickBot="1" x14ac:dyDescent="0.3">
      <c r="A542" s="127" t="s">
        <v>3683</v>
      </c>
      <c r="B542" s="135">
        <v>910</v>
      </c>
      <c r="C542" s="127" t="s">
        <v>63</v>
      </c>
      <c r="D542" s="135">
        <v>177</v>
      </c>
      <c r="E542" s="127" t="s">
        <v>1757</v>
      </c>
    </row>
    <row r="543" spans="1:5" ht="15.75" thickBot="1" x14ac:dyDescent="0.3">
      <c r="A543" s="127" t="s">
        <v>3683</v>
      </c>
      <c r="B543" s="135">
        <v>910</v>
      </c>
      <c r="C543" s="127" t="s">
        <v>63</v>
      </c>
      <c r="D543" s="135">
        <v>178</v>
      </c>
      <c r="E543" s="127" t="s">
        <v>1758</v>
      </c>
    </row>
    <row r="544" spans="1:5" ht="15.75" thickBot="1" x14ac:dyDescent="0.3">
      <c r="A544" s="127" t="s">
        <v>3683</v>
      </c>
      <c r="B544" s="135">
        <v>910</v>
      </c>
      <c r="C544" s="127" t="s">
        <v>63</v>
      </c>
      <c r="D544" s="135">
        <v>184</v>
      </c>
      <c r="E544" s="127" t="s">
        <v>1763</v>
      </c>
    </row>
    <row r="545" spans="1:5" ht="15.75" thickBot="1" x14ac:dyDescent="0.3">
      <c r="A545" s="127" t="s">
        <v>3683</v>
      </c>
      <c r="B545" s="135">
        <v>910</v>
      </c>
      <c r="C545" s="127" t="s">
        <v>63</v>
      </c>
      <c r="D545" s="135">
        <v>181</v>
      </c>
      <c r="E545" s="127" t="s">
        <v>1761</v>
      </c>
    </row>
    <row r="546" spans="1:5" ht="15.75" thickBot="1" x14ac:dyDescent="0.3">
      <c r="A546" s="127" t="s">
        <v>3683</v>
      </c>
      <c r="B546" s="135">
        <v>910</v>
      </c>
      <c r="C546" s="127" t="s">
        <v>63</v>
      </c>
      <c r="D546" s="135">
        <v>179</v>
      </c>
      <c r="E546" s="127" t="s">
        <v>1759</v>
      </c>
    </row>
    <row r="547" spans="1:5" ht="15.75" thickBot="1" x14ac:dyDescent="0.3">
      <c r="A547" s="127" t="s">
        <v>3683</v>
      </c>
      <c r="B547" s="135">
        <v>910</v>
      </c>
      <c r="C547" s="127" t="s">
        <v>63</v>
      </c>
      <c r="D547" s="135">
        <v>180</v>
      </c>
      <c r="E547" s="127" t="s">
        <v>1760</v>
      </c>
    </row>
    <row r="548" spans="1:5" ht="15.75" thickBot="1" x14ac:dyDescent="0.3">
      <c r="A548" s="127" t="s">
        <v>3683</v>
      </c>
      <c r="B548" s="135">
        <v>910</v>
      </c>
      <c r="C548" s="127" t="s">
        <v>63</v>
      </c>
      <c r="D548" s="135">
        <v>185</v>
      </c>
      <c r="E548" s="127" t="s">
        <v>1764</v>
      </c>
    </row>
    <row r="549" spans="1:5" ht="15.75" thickBot="1" x14ac:dyDescent="0.3">
      <c r="A549" s="127" t="s">
        <v>3683</v>
      </c>
      <c r="B549" s="135">
        <v>910</v>
      </c>
      <c r="C549" s="127" t="s">
        <v>63</v>
      </c>
      <c r="D549" s="135">
        <v>186</v>
      </c>
      <c r="E549" s="127" t="s">
        <v>1136</v>
      </c>
    </row>
    <row r="550" spans="1:5" ht="15.75" thickBot="1" x14ac:dyDescent="0.3">
      <c r="A550" s="127" t="s">
        <v>3683</v>
      </c>
      <c r="B550" s="135">
        <v>910</v>
      </c>
      <c r="C550" s="127" t="s">
        <v>63</v>
      </c>
      <c r="D550" s="135">
        <v>183</v>
      </c>
      <c r="E550" s="127" t="s">
        <v>1333</v>
      </c>
    </row>
    <row r="551" spans="1:5" ht="15.75" thickBot="1" x14ac:dyDescent="0.3">
      <c r="A551" s="127" t="s">
        <v>3683</v>
      </c>
      <c r="B551" s="135">
        <v>910</v>
      </c>
      <c r="C551" s="127" t="s">
        <v>63</v>
      </c>
      <c r="D551" s="135">
        <v>182</v>
      </c>
      <c r="E551" s="127" t="s">
        <v>1762</v>
      </c>
    </row>
    <row r="552" spans="1:5" ht="15.75" thickBot="1" x14ac:dyDescent="0.3">
      <c r="A552" s="127" t="s">
        <v>3683</v>
      </c>
      <c r="B552" s="135">
        <v>910</v>
      </c>
      <c r="C552" s="127" t="s">
        <v>63</v>
      </c>
      <c r="D552" s="135">
        <v>221</v>
      </c>
      <c r="E552" s="127" t="s">
        <v>1765</v>
      </c>
    </row>
    <row r="553" spans="1:5" ht="15.75" thickBot="1" x14ac:dyDescent="0.3">
      <c r="A553" s="127" t="s">
        <v>3683</v>
      </c>
      <c r="B553" s="135">
        <v>910</v>
      </c>
      <c r="C553" s="127" t="s">
        <v>63</v>
      </c>
      <c r="D553" s="135">
        <v>226</v>
      </c>
      <c r="E553" s="127" t="s">
        <v>1768</v>
      </c>
    </row>
    <row r="554" spans="1:5" ht="15.75" thickBot="1" x14ac:dyDescent="0.3">
      <c r="A554" s="127" t="s">
        <v>3683</v>
      </c>
      <c r="B554" s="135">
        <v>910</v>
      </c>
      <c r="C554" s="127" t="s">
        <v>63</v>
      </c>
      <c r="D554" s="135">
        <v>229</v>
      </c>
      <c r="E554" s="127" t="s">
        <v>1771</v>
      </c>
    </row>
    <row r="555" spans="1:5" ht="15.75" thickBot="1" x14ac:dyDescent="0.3">
      <c r="A555" s="127" t="s">
        <v>3683</v>
      </c>
      <c r="B555" s="135">
        <v>910</v>
      </c>
      <c r="C555" s="127" t="s">
        <v>63</v>
      </c>
      <c r="D555" s="135">
        <v>227</v>
      </c>
      <c r="E555" s="127" t="s">
        <v>1769</v>
      </c>
    </row>
    <row r="556" spans="1:5" ht="15.75" thickBot="1" x14ac:dyDescent="0.3">
      <c r="A556" s="127" t="s">
        <v>3683</v>
      </c>
      <c r="B556" s="135">
        <v>910</v>
      </c>
      <c r="C556" s="127" t="s">
        <v>63</v>
      </c>
      <c r="D556" s="135">
        <v>222</v>
      </c>
      <c r="E556" s="127" t="s">
        <v>1477</v>
      </c>
    </row>
    <row r="557" spans="1:5" ht="15.75" thickBot="1" x14ac:dyDescent="0.3">
      <c r="A557" s="127" t="s">
        <v>3683</v>
      </c>
      <c r="B557" s="135">
        <v>910</v>
      </c>
      <c r="C557" s="127" t="s">
        <v>63</v>
      </c>
      <c r="D557" s="135">
        <v>225</v>
      </c>
      <c r="E557" s="127" t="s">
        <v>991</v>
      </c>
    </row>
    <row r="558" spans="1:5" ht="15.75" thickBot="1" x14ac:dyDescent="0.3">
      <c r="A558" s="127" t="s">
        <v>3683</v>
      </c>
      <c r="B558" s="135">
        <v>910</v>
      </c>
      <c r="C558" s="127" t="s">
        <v>63</v>
      </c>
      <c r="D558" s="135">
        <v>223</v>
      </c>
      <c r="E558" s="127" t="s">
        <v>1766</v>
      </c>
    </row>
    <row r="559" spans="1:5" ht="15.75" thickBot="1" x14ac:dyDescent="0.3">
      <c r="A559" s="127" t="s">
        <v>3683</v>
      </c>
      <c r="B559" s="135">
        <v>910</v>
      </c>
      <c r="C559" s="127" t="s">
        <v>63</v>
      </c>
      <c r="D559" s="135">
        <v>228</v>
      </c>
      <c r="E559" s="127" t="s">
        <v>1770</v>
      </c>
    </row>
    <row r="560" spans="1:5" ht="15.75" thickBot="1" x14ac:dyDescent="0.3">
      <c r="A560" s="127" t="s">
        <v>3683</v>
      </c>
      <c r="B560" s="135">
        <v>910</v>
      </c>
      <c r="C560" s="127" t="s">
        <v>63</v>
      </c>
      <c r="D560" s="135">
        <v>224</v>
      </c>
      <c r="E560" s="127" t="s">
        <v>1767</v>
      </c>
    </row>
    <row r="561" spans="1:5" ht="15.75" thickBot="1" x14ac:dyDescent="0.3">
      <c r="A561" s="127" t="s">
        <v>3683</v>
      </c>
      <c r="B561" s="135">
        <v>910</v>
      </c>
      <c r="C561" s="127" t="s">
        <v>63</v>
      </c>
      <c r="D561" s="135">
        <v>265</v>
      </c>
      <c r="E561" s="127" t="s">
        <v>1772</v>
      </c>
    </row>
    <row r="562" spans="1:5" ht="15.75" thickBot="1" x14ac:dyDescent="0.3">
      <c r="A562" s="127" t="s">
        <v>3683</v>
      </c>
      <c r="B562" s="135">
        <v>910</v>
      </c>
      <c r="C562" s="127" t="s">
        <v>63</v>
      </c>
      <c r="D562" s="135">
        <v>269</v>
      </c>
      <c r="E562" s="127" t="s">
        <v>1775</v>
      </c>
    </row>
    <row r="563" spans="1:5" ht="15.75" thickBot="1" x14ac:dyDescent="0.3">
      <c r="A563" s="127" t="s">
        <v>3683</v>
      </c>
      <c r="B563" s="135">
        <v>910</v>
      </c>
      <c r="C563" s="127" t="s">
        <v>63</v>
      </c>
      <c r="D563" s="135">
        <v>268</v>
      </c>
      <c r="E563" s="127" t="s">
        <v>1774</v>
      </c>
    </row>
    <row r="564" spans="1:5" ht="15.75" thickBot="1" x14ac:dyDescent="0.3">
      <c r="A564" s="127" t="s">
        <v>3683</v>
      </c>
      <c r="B564" s="135">
        <v>910</v>
      </c>
      <c r="C564" s="127" t="s">
        <v>63</v>
      </c>
      <c r="D564" s="135">
        <v>266</v>
      </c>
      <c r="E564" s="127" t="s">
        <v>966</v>
      </c>
    </row>
    <row r="565" spans="1:5" ht="15.75" thickBot="1" x14ac:dyDescent="0.3">
      <c r="A565" s="127" t="s">
        <v>3683</v>
      </c>
      <c r="B565" s="135">
        <v>910</v>
      </c>
      <c r="C565" s="127" t="s">
        <v>63</v>
      </c>
      <c r="D565" s="135">
        <v>267</v>
      </c>
      <c r="E565" s="127" t="s">
        <v>1773</v>
      </c>
    </row>
    <row r="566" spans="1:5" ht="15.75" thickBot="1" x14ac:dyDescent="0.3">
      <c r="A566" s="127" t="s">
        <v>3683</v>
      </c>
      <c r="B566" s="135">
        <v>910</v>
      </c>
      <c r="C566" s="127" t="s">
        <v>63</v>
      </c>
      <c r="D566" s="135">
        <v>353</v>
      </c>
      <c r="E566" s="127" t="s">
        <v>1487</v>
      </c>
    </row>
    <row r="567" spans="1:5" ht="15.75" thickBot="1" x14ac:dyDescent="0.3">
      <c r="A567" s="127" t="s">
        <v>3683</v>
      </c>
      <c r="B567" s="135">
        <v>910</v>
      </c>
      <c r="C567" s="127" t="s">
        <v>63</v>
      </c>
      <c r="D567" s="135">
        <v>397</v>
      </c>
      <c r="E567" s="127" t="s">
        <v>1776</v>
      </c>
    </row>
    <row r="568" spans="1:5" ht="15.75" thickBot="1" x14ac:dyDescent="0.3">
      <c r="A568" s="127" t="s">
        <v>3683</v>
      </c>
      <c r="B568" s="135">
        <v>910</v>
      </c>
      <c r="C568" s="127" t="s">
        <v>63</v>
      </c>
      <c r="D568" s="135">
        <v>445</v>
      </c>
      <c r="E568" s="127" t="s">
        <v>1777</v>
      </c>
    </row>
    <row r="569" spans="1:5" ht="15.75" thickBot="1" x14ac:dyDescent="0.3">
      <c r="A569" s="127" t="s">
        <v>3683</v>
      </c>
      <c r="B569" s="135">
        <v>910</v>
      </c>
      <c r="C569" s="127" t="s">
        <v>63</v>
      </c>
      <c r="D569" s="135">
        <v>456</v>
      </c>
      <c r="E569" s="127" t="s">
        <v>1778</v>
      </c>
    </row>
    <row r="570" spans="1:5" ht="15.75" thickBot="1" x14ac:dyDescent="0.3">
      <c r="A570" s="127" t="s">
        <v>3683</v>
      </c>
      <c r="B570" s="135">
        <v>910</v>
      </c>
      <c r="C570" s="127" t="s">
        <v>63</v>
      </c>
      <c r="D570" s="135">
        <v>457</v>
      </c>
      <c r="E570" s="127" t="s">
        <v>1779</v>
      </c>
    </row>
    <row r="571" spans="1:5" ht="15.75" thickBot="1" x14ac:dyDescent="0.3">
      <c r="A571" s="127" t="s">
        <v>3683</v>
      </c>
      <c r="B571" s="135">
        <v>910</v>
      </c>
      <c r="C571" s="127" t="s">
        <v>63</v>
      </c>
      <c r="D571" s="135">
        <v>505</v>
      </c>
      <c r="E571" s="127" t="s">
        <v>1784</v>
      </c>
    </row>
    <row r="572" spans="1:5" ht="15.75" thickBot="1" x14ac:dyDescent="0.3">
      <c r="A572" s="127" t="s">
        <v>3683</v>
      </c>
      <c r="B572" s="135">
        <v>910</v>
      </c>
      <c r="C572" s="127" t="s">
        <v>63</v>
      </c>
      <c r="D572" s="135">
        <v>500</v>
      </c>
      <c r="E572" s="127" t="s">
        <v>1497</v>
      </c>
    </row>
    <row r="573" spans="1:5" ht="15.75" thickBot="1" x14ac:dyDescent="0.3">
      <c r="A573" s="127" t="s">
        <v>3683</v>
      </c>
      <c r="B573" s="135">
        <v>910</v>
      </c>
      <c r="C573" s="127" t="s">
        <v>63</v>
      </c>
      <c r="D573" s="135">
        <v>507</v>
      </c>
      <c r="E573" s="127" t="s">
        <v>1786</v>
      </c>
    </row>
    <row r="574" spans="1:5" ht="15.75" thickBot="1" x14ac:dyDescent="0.3">
      <c r="A574" s="127" t="s">
        <v>3683</v>
      </c>
      <c r="B574" s="135">
        <v>910</v>
      </c>
      <c r="C574" s="127" t="s">
        <v>63</v>
      </c>
      <c r="D574" s="135">
        <v>508</v>
      </c>
      <c r="E574" s="127" t="s">
        <v>1787</v>
      </c>
    </row>
    <row r="575" spans="1:5" ht="15.75" thickBot="1" x14ac:dyDescent="0.3">
      <c r="A575" s="127" t="s">
        <v>3683</v>
      </c>
      <c r="B575" s="135">
        <v>910</v>
      </c>
      <c r="C575" s="127" t="s">
        <v>63</v>
      </c>
      <c r="D575" s="135">
        <v>501</v>
      </c>
      <c r="E575" s="127" t="s">
        <v>1780</v>
      </c>
    </row>
    <row r="576" spans="1:5" ht="15.75" thickBot="1" x14ac:dyDescent="0.3">
      <c r="A576" s="127" t="s">
        <v>3683</v>
      </c>
      <c r="B576" s="135">
        <v>910</v>
      </c>
      <c r="C576" s="127" t="s">
        <v>63</v>
      </c>
      <c r="D576" s="135">
        <v>502</v>
      </c>
      <c r="E576" s="127" t="s">
        <v>1781</v>
      </c>
    </row>
    <row r="577" spans="1:5" ht="15.75" thickBot="1" x14ac:dyDescent="0.3">
      <c r="A577" s="127" t="s">
        <v>3683</v>
      </c>
      <c r="B577" s="135">
        <v>910</v>
      </c>
      <c r="C577" s="127" t="s">
        <v>63</v>
      </c>
      <c r="D577" s="135">
        <v>509</v>
      </c>
      <c r="E577" s="127" t="s">
        <v>1788</v>
      </c>
    </row>
    <row r="578" spans="1:5" ht="15.75" thickBot="1" x14ac:dyDescent="0.3">
      <c r="A578" s="127" t="s">
        <v>3683</v>
      </c>
      <c r="B578" s="135">
        <v>910</v>
      </c>
      <c r="C578" s="127" t="s">
        <v>63</v>
      </c>
      <c r="D578" s="135">
        <v>503</v>
      </c>
      <c r="E578" s="127" t="s">
        <v>1782</v>
      </c>
    </row>
    <row r="579" spans="1:5" ht="15.75" thickBot="1" x14ac:dyDescent="0.3">
      <c r="A579" s="127" t="s">
        <v>3683</v>
      </c>
      <c r="B579" s="135">
        <v>910</v>
      </c>
      <c r="C579" s="127" t="s">
        <v>63</v>
      </c>
      <c r="D579" s="135">
        <v>506</v>
      </c>
      <c r="E579" s="127" t="s">
        <v>1785</v>
      </c>
    </row>
    <row r="580" spans="1:5" ht="15.75" thickBot="1" x14ac:dyDescent="0.3">
      <c r="A580" s="127" t="s">
        <v>3683</v>
      </c>
      <c r="B580" s="135">
        <v>910</v>
      </c>
      <c r="C580" s="127" t="s">
        <v>63</v>
      </c>
      <c r="D580" s="135">
        <v>504</v>
      </c>
      <c r="E580" s="127" t="s">
        <v>1783</v>
      </c>
    </row>
    <row r="581" spans="1:5" ht="15.75" thickBot="1" x14ac:dyDescent="0.3">
      <c r="A581" s="127" t="s">
        <v>3683</v>
      </c>
      <c r="B581" s="135">
        <v>910</v>
      </c>
      <c r="C581" s="127" t="s">
        <v>63</v>
      </c>
      <c r="D581" s="135">
        <v>632</v>
      </c>
      <c r="E581" s="127" t="s">
        <v>1789</v>
      </c>
    </row>
    <row r="582" spans="1:5" ht="15.75" thickBot="1" x14ac:dyDescent="0.3">
      <c r="A582" s="127" t="s">
        <v>3683</v>
      </c>
      <c r="B582" s="135">
        <v>910</v>
      </c>
      <c r="C582" s="127" t="s">
        <v>63</v>
      </c>
      <c r="D582" s="135">
        <v>641</v>
      </c>
      <c r="E582" s="127" t="s">
        <v>1798</v>
      </c>
    </row>
    <row r="583" spans="1:5" ht="15.75" thickBot="1" x14ac:dyDescent="0.3">
      <c r="A583" s="127" t="s">
        <v>3683</v>
      </c>
      <c r="B583" s="135">
        <v>910</v>
      </c>
      <c r="C583" s="127" t="s">
        <v>63</v>
      </c>
      <c r="D583" s="135">
        <v>633</v>
      </c>
      <c r="E583" s="127" t="s">
        <v>1790</v>
      </c>
    </row>
    <row r="584" spans="1:5" ht="15.75" thickBot="1" x14ac:dyDescent="0.3">
      <c r="A584" s="127" t="s">
        <v>3683</v>
      </c>
      <c r="B584" s="135">
        <v>910</v>
      </c>
      <c r="C584" s="127" t="s">
        <v>63</v>
      </c>
      <c r="D584" s="135">
        <v>640</v>
      </c>
      <c r="E584" s="127" t="s">
        <v>1797</v>
      </c>
    </row>
    <row r="585" spans="1:5" ht="15.75" thickBot="1" x14ac:dyDescent="0.3">
      <c r="A585" s="127" t="s">
        <v>3683</v>
      </c>
      <c r="B585" s="135">
        <v>910</v>
      </c>
      <c r="C585" s="127" t="s">
        <v>63</v>
      </c>
      <c r="D585" s="135">
        <v>634</v>
      </c>
      <c r="E585" s="127" t="s">
        <v>1791</v>
      </c>
    </row>
    <row r="586" spans="1:5" ht="15.75" thickBot="1" x14ac:dyDescent="0.3">
      <c r="A586" s="127" t="s">
        <v>3683</v>
      </c>
      <c r="B586" s="135">
        <v>910</v>
      </c>
      <c r="C586" s="127" t="s">
        <v>63</v>
      </c>
      <c r="D586" s="135">
        <v>635</v>
      </c>
      <c r="E586" s="127" t="s">
        <v>1792</v>
      </c>
    </row>
    <row r="587" spans="1:5" ht="15.75" thickBot="1" x14ac:dyDescent="0.3">
      <c r="A587" s="127" t="s">
        <v>3683</v>
      </c>
      <c r="B587" s="135">
        <v>910</v>
      </c>
      <c r="C587" s="127" t="s">
        <v>63</v>
      </c>
      <c r="D587" s="135">
        <v>636</v>
      </c>
      <c r="E587" s="127" t="s">
        <v>1793</v>
      </c>
    </row>
    <row r="588" spans="1:5" ht="15.75" thickBot="1" x14ac:dyDescent="0.3">
      <c r="A588" s="127" t="s">
        <v>3683</v>
      </c>
      <c r="B588" s="135">
        <v>910</v>
      </c>
      <c r="C588" s="127" t="s">
        <v>63</v>
      </c>
      <c r="D588" s="135">
        <v>637</v>
      </c>
      <c r="E588" s="127" t="s">
        <v>1794</v>
      </c>
    </row>
    <row r="589" spans="1:5" ht="15.75" thickBot="1" x14ac:dyDescent="0.3">
      <c r="A589" s="127" t="s">
        <v>3683</v>
      </c>
      <c r="B589" s="135">
        <v>910</v>
      </c>
      <c r="C589" s="127" t="s">
        <v>63</v>
      </c>
      <c r="D589" s="135">
        <v>638</v>
      </c>
      <c r="E589" s="127" t="s">
        <v>1795</v>
      </c>
    </row>
    <row r="590" spans="1:5" ht="15.75" thickBot="1" x14ac:dyDescent="0.3">
      <c r="A590" s="127" t="s">
        <v>3683</v>
      </c>
      <c r="B590" s="135">
        <v>910</v>
      </c>
      <c r="C590" s="127" t="s">
        <v>63</v>
      </c>
      <c r="D590" s="135">
        <v>639</v>
      </c>
      <c r="E590" s="127" t="s">
        <v>1796</v>
      </c>
    </row>
    <row r="591" spans="1:5" ht="15.75" thickBot="1" x14ac:dyDescent="0.3">
      <c r="A591" s="127" t="s">
        <v>3683</v>
      </c>
      <c r="B591" s="135">
        <v>910</v>
      </c>
      <c r="C591" s="127" t="s">
        <v>63</v>
      </c>
      <c r="D591" s="135">
        <v>691</v>
      </c>
      <c r="E591" s="127" t="s">
        <v>1800</v>
      </c>
    </row>
    <row r="592" spans="1:5" ht="15.75" thickBot="1" x14ac:dyDescent="0.3">
      <c r="A592" s="127" t="s">
        <v>3683</v>
      </c>
      <c r="B592" s="135">
        <v>910</v>
      </c>
      <c r="C592" s="127" t="s">
        <v>63</v>
      </c>
      <c r="D592" s="135">
        <v>693</v>
      </c>
      <c r="E592" s="127" t="s">
        <v>1802</v>
      </c>
    </row>
    <row r="593" spans="1:5" ht="15.75" thickBot="1" x14ac:dyDescent="0.3">
      <c r="A593" s="127" t="s">
        <v>3683</v>
      </c>
      <c r="B593" s="135">
        <v>910</v>
      </c>
      <c r="C593" s="127" t="s">
        <v>63</v>
      </c>
      <c r="D593" s="135">
        <v>694</v>
      </c>
      <c r="E593" s="127" t="s">
        <v>1803</v>
      </c>
    </row>
    <row r="594" spans="1:5" ht="15.75" thickBot="1" x14ac:dyDescent="0.3">
      <c r="A594" s="127" t="s">
        <v>3683</v>
      </c>
      <c r="B594" s="135">
        <v>910</v>
      </c>
      <c r="C594" s="127" t="s">
        <v>63</v>
      </c>
      <c r="D594" s="135">
        <v>692</v>
      </c>
      <c r="E594" s="127" t="s">
        <v>1801</v>
      </c>
    </row>
    <row r="595" spans="1:5" ht="15.75" thickBot="1" x14ac:dyDescent="0.3">
      <c r="A595" s="127" t="s">
        <v>3683</v>
      </c>
      <c r="B595" s="135">
        <v>910</v>
      </c>
      <c r="C595" s="127" t="s">
        <v>63</v>
      </c>
      <c r="D595" s="135">
        <v>735</v>
      </c>
      <c r="E595" s="127" t="s">
        <v>1804</v>
      </c>
    </row>
    <row r="596" spans="1:5" ht="15.75" thickBot="1" x14ac:dyDescent="0.3">
      <c r="A596" s="127" t="s">
        <v>3683</v>
      </c>
      <c r="B596" s="135">
        <v>910</v>
      </c>
      <c r="C596" s="127" t="s">
        <v>63</v>
      </c>
      <c r="D596" s="135">
        <v>736</v>
      </c>
      <c r="E596" s="127" t="s">
        <v>1805</v>
      </c>
    </row>
    <row r="597" spans="1:5" ht="15.75" thickBot="1" x14ac:dyDescent="0.3">
      <c r="A597" s="127" t="s">
        <v>3683</v>
      </c>
      <c r="B597" s="135">
        <v>910</v>
      </c>
      <c r="C597" s="127" t="s">
        <v>63</v>
      </c>
      <c r="D597" s="135">
        <v>737</v>
      </c>
      <c r="E597" s="127" t="s">
        <v>1806</v>
      </c>
    </row>
    <row r="598" spans="1:5" ht="15.75" thickBot="1" x14ac:dyDescent="0.3">
      <c r="A598" s="127" t="s">
        <v>3683</v>
      </c>
      <c r="B598" s="135">
        <v>910</v>
      </c>
      <c r="C598" s="127" t="s">
        <v>63</v>
      </c>
      <c r="D598" s="135">
        <v>779</v>
      </c>
      <c r="E598" s="127" t="s">
        <v>1532</v>
      </c>
    </row>
    <row r="599" spans="1:5" ht="15.75" thickBot="1" x14ac:dyDescent="0.3">
      <c r="A599" s="127" t="s">
        <v>3683</v>
      </c>
      <c r="B599" s="135">
        <v>910</v>
      </c>
      <c r="C599" s="127" t="s">
        <v>63</v>
      </c>
      <c r="D599" s="135">
        <v>781</v>
      </c>
      <c r="E599" s="127" t="s">
        <v>1807</v>
      </c>
    </row>
    <row r="600" spans="1:5" ht="15.75" thickBot="1" x14ac:dyDescent="0.3">
      <c r="A600" s="127" t="s">
        <v>3683</v>
      </c>
      <c r="B600" s="135">
        <v>910</v>
      </c>
      <c r="C600" s="127" t="s">
        <v>63</v>
      </c>
      <c r="D600" s="135">
        <v>780</v>
      </c>
      <c r="E600" s="127" t="s">
        <v>913</v>
      </c>
    </row>
    <row r="601" spans="1:5" ht="15.75" thickBot="1" x14ac:dyDescent="0.3">
      <c r="A601" s="127" t="s">
        <v>3683</v>
      </c>
      <c r="B601" s="135">
        <v>910</v>
      </c>
      <c r="C601" s="127" t="s">
        <v>63</v>
      </c>
      <c r="D601" s="135">
        <v>823</v>
      </c>
      <c r="E601" s="127" t="s">
        <v>1808</v>
      </c>
    </row>
    <row r="602" spans="1:5" ht="15.75" thickBot="1" x14ac:dyDescent="0.3">
      <c r="A602" s="127" t="s">
        <v>3683</v>
      </c>
      <c r="B602" s="135">
        <v>910</v>
      </c>
      <c r="C602" s="127" t="s">
        <v>63</v>
      </c>
      <c r="D602" s="135">
        <v>738</v>
      </c>
      <c r="E602" s="127" t="s">
        <v>1006</v>
      </c>
    </row>
    <row r="603" spans="1:5" ht="15.75" thickBot="1" x14ac:dyDescent="0.3">
      <c r="A603" s="127" t="s">
        <v>3683</v>
      </c>
      <c r="B603" s="135">
        <v>465</v>
      </c>
      <c r="C603" s="127" t="s">
        <v>64</v>
      </c>
      <c r="D603" s="135">
        <v>5</v>
      </c>
      <c r="E603" s="127" t="s">
        <v>1067</v>
      </c>
    </row>
    <row r="604" spans="1:5" ht="15.75" thickBot="1" x14ac:dyDescent="0.3">
      <c r="A604" s="127" t="s">
        <v>3683</v>
      </c>
      <c r="B604" s="135">
        <v>465</v>
      </c>
      <c r="C604" s="127" t="s">
        <v>64</v>
      </c>
      <c r="D604" s="135">
        <v>3</v>
      </c>
      <c r="E604" s="127" t="s">
        <v>1065</v>
      </c>
    </row>
    <row r="605" spans="1:5" ht="15.75" thickBot="1" x14ac:dyDescent="0.3">
      <c r="A605" s="127" t="s">
        <v>3683</v>
      </c>
      <c r="B605" s="135">
        <v>465</v>
      </c>
      <c r="C605" s="127" t="s">
        <v>64</v>
      </c>
      <c r="D605" s="135">
        <v>4</v>
      </c>
      <c r="E605" s="127" t="s">
        <v>1066</v>
      </c>
    </row>
    <row r="606" spans="1:5" ht="15.75" thickBot="1" x14ac:dyDescent="0.3">
      <c r="A606" s="127" t="s">
        <v>3683</v>
      </c>
      <c r="B606" s="135">
        <v>465</v>
      </c>
      <c r="C606" s="127" t="s">
        <v>64</v>
      </c>
      <c r="D606" s="135">
        <v>1</v>
      </c>
      <c r="E606" s="127" t="s">
        <v>1063</v>
      </c>
    </row>
    <row r="607" spans="1:5" ht="15.75" thickBot="1" x14ac:dyDescent="0.3">
      <c r="A607" s="127" t="s">
        <v>3683</v>
      </c>
      <c r="B607" s="135">
        <v>465</v>
      </c>
      <c r="C607" s="127" t="s">
        <v>64</v>
      </c>
      <c r="D607" s="135">
        <v>2</v>
      </c>
      <c r="E607" s="127" t="s">
        <v>1064</v>
      </c>
    </row>
    <row r="608" spans="1:5" ht="15.75" thickBot="1" x14ac:dyDescent="0.3">
      <c r="A608" s="127" t="s">
        <v>3683</v>
      </c>
      <c r="B608" s="135">
        <v>465</v>
      </c>
      <c r="C608" s="127" t="s">
        <v>64</v>
      </c>
      <c r="D608" s="135">
        <v>45</v>
      </c>
      <c r="E608" s="127" t="s">
        <v>830</v>
      </c>
    </row>
    <row r="609" spans="1:5" ht="15.75" thickBot="1" x14ac:dyDescent="0.3">
      <c r="A609" s="127" t="s">
        <v>3683</v>
      </c>
      <c r="B609" s="135">
        <v>465</v>
      </c>
      <c r="C609" s="127" t="s">
        <v>64</v>
      </c>
      <c r="D609" s="135">
        <v>46</v>
      </c>
      <c r="E609" s="127" t="s">
        <v>1069</v>
      </c>
    </row>
    <row r="610" spans="1:5" ht="15.75" thickBot="1" x14ac:dyDescent="0.3">
      <c r="A610" s="127" t="s">
        <v>3683</v>
      </c>
      <c r="B610" s="135">
        <v>465</v>
      </c>
      <c r="C610" s="127" t="s">
        <v>64</v>
      </c>
      <c r="D610" s="135">
        <v>92</v>
      </c>
      <c r="E610" s="127" t="s">
        <v>1072</v>
      </c>
    </row>
    <row r="611" spans="1:5" ht="15.75" thickBot="1" x14ac:dyDescent="0.3">
      <c r="A611" s="127" t="s">
        <v>3683</v>
      </c>
      <c r="B611" s="135">
        <v>465</v>
      </c>
      <c r="C611" s="127" t="s">
        <v>64</v>
      </c>
      <c r="D611" s="135">
        <v>89</v>
      </c>
      <c r="E611" s="127" t="s">
        <v>1070</v>
      </c>
    </row>
    <row r="612" spans="1:5" ht="15.75" thickBot="1" x14ac:dyDescent="0.3">
      <c r="A612" s="127" t="s">
        <v>3683</v>
      </c>
      <c r="B612" s="135">
        <v>465</v>
      </c>
      <c r="C612" s="127" t="s">
        <v>64</v>
      </c>
      <c r="D612" s="135">
        <v>93</v>
      </c>
      <c r="E612" s="127" t="s">
        <v>1073</v>
      </c>
    </row>
    <row r="613" spans="1:5" ht="15.75" thickBot="1" x14ac:dyDescent="0.3">
      <c r="A613" s="127" t="s">
        <v>3683</v>
      </c>
      <c r="B613" s="135">
        <v>465</v>
      </c>
      <c r="C613" s="127" t="s">
        <v>64</v>
      </c>
      <c r="D613" s="135">
        <v>90</v>
      </c>
      <c r="E613" s="127" t="s">
        <v>1071</v>
      </c>
    </row>
    <row r="614" spans="1:5" ht="15.75" thickBot="1" x14ac:dyDescent="0.3">
      <c r="A614" s="127" t="s">
        <v>3683</v>
      </c>
      <c r="B614" s="135">
        <v>465</v>
      </c>
      <c r="C614" s="127" t="s">
        <v>64</v>
      </c>
      <c r="D614" s="135">
        <v>178</v>
      </c>
      <c r="E614" s="127" t="s">
        <v>1075</v>
      </c>
    </row>
    <row r="615" spans="1:5" ht="15.75" thickBot="1" x14ac:dyDescent="0.3">
      <c r="A615" s="127" t="s">
        <v>3683</v>
      </c>
      <c r="B615" s="135">
        <v>465</v>
      </c>
      <c r="C615" s="127" t="s">
        <v>64</v>
      </c>
      <c r="D615" s="135">
        <v>179</v>
      </c>
      <c r="E615" s="127" t="s">
        <v>1076</v>
      </c>
    </row>
    <row r="616" spans="1:5" ht="15.75" thickBot="1" x14ac:dyDescent="0.3">
      <c r="A616" s="127" t="s">
        <v>3683</v>
      </c>
      <c r="B616" s="135">
        <v>465</v>
      </c>
      <c r="C616" s="127" t="s">
        <v>64</v>
      </c>
      <c r="D616" s="135">
        <v>177</v>
      </c>
      <c r="E616" s="127" t="s">
        <v>1074</v>
      </c>
    </row>
    <row r="617" spans="1:5" ht="15.75" thickBot="1" x14ac:dyDescent="0.3">
      <c r="A617" s="127" t="s">
        <v>3683</v>
      </c>
      <c r="B617" s="135">
        <v>465</v>
      </c>
      <c r="C617" s="127" t="s">
        <v>64</v>
      </c>
      <c r="D617" s="135">
        <v>221</v>
      </c>
      <c r="E617" s="127" t="s">
        <v>1077</v>
      </c>
    </row>
    <row r="618" spans="1:5" ht="15.75" thickBot="1" x14ac:dyDescent="0.3">
      <c r="A618" s="127" t="s">
        <v>3683</v>
      </c>
      <c r="B618" s="135">
        <v>465</v>
      </c>
      <c r="C618" s="127" t="s">
        <v>64</v>
      </c>
      <c r="D618" s="135">
        <v>270</v>
      </c>
      <c r="E618" s="127" t="s">
        <v>1078</v>
      </c>
    </row>
    <row r="619" spans="1:5" ht="15.75" thickBot="1" x14ac:dyDescent="0.3">
      <c r="A619" s="127" t="s">
        <v>3683</v>
      </c>
      <c r="B619" s="135">
        <v>465</v>
      </c>
      <c r="C619" s="127" t="s">
        <v>64</v>
      </c>
      <c r="D619" s="135">
        <v>353</v>
      </c>
      <c r="E619" s="127" t="s">
        <v>1079</v>
      </c>
    </row>
    <row r="620" spans="1:5" ht="15.75" thickBot="1" x14ac:dyDescent="0.3">
      <c r="A620" s="127" t="s">
        <v>3683</v>
      </c>
      <c r="B620" s="135">
        <v>465</v>
      </c>
      <c r="C620" s="127" t="s">
        <v>64</v>
      </c>
      <c r="D620" s="135">
        <v>502</v>
      </c>
      <c r="E620" s="127" t="s">
        <v>1083</v>
      </c>
    </row>
    <row r="621" spans="1:5" ht="15.75" thickBot="1" x14ac:dyDescent="0.3">
      <c r="A621" s="127" t="s">
        <v>3683</v>
      </c>
      <c r="B621" s="135">
        <v>465</v>
      </c>
      <c r="C621" s="127" t="s">
        <v>64</v>
      </c>
      <c r="D621" s="135">
        <v>354</v>
      </c>
      <c r="E621" s="127" t="s">
        <v>1080</v>
      </c>
    </row>
    <row r="622" spans="1:5" ht="15.75" thickBot="1" x14ac:dyDescent="0.3">
      <c r="A622" s="127" t="s">
        <v>3683</v>
      </c>
      <c r="B622" s="135">
        <v>465</v>
      </c>
      <c r="C622" s="127" t="s">
        <v>64</v>
      </c>
      <c r="D622" s="135">
        <v>501</v>
      </c>
      <c r="E622" s="127" t="s">
        <v>1082</v>
      </c>
    </row>
    <row r="623" spans="1:5" ht="15.75" thickBot="1" x14ac:dyDescent="0.3">
      <c r="A623" s="127" t="s">
        <v>3683</v>
      </c>
      <c r="B623" s="135">
        <v>465</v>
      </c>
      <c r="C623" s="127" t="s">
        <v>64</v>
      </c>
      <c r="D623" s="135">
        <v>500</v>
      </c>
      <c r="E623" s="127" t="s">
        <v>1081</v>
      </c>
    </row>
    <row r="624" spans="1:5" ht="15.75" thickBot="1" x14ac:dyDescent="0.3">
      <c r="A624" s="127" t="s">
        <v>3683</v>
      </c>
      <c r="B624" s="135">
        <v>465</v>
      </c>
      <c r="C624" s="127" t="s">
        <v>64</v>
      </c>
      <c r="D624" s="135">
        <v>6</v>
      </c>
      <c r="E624" s="127" t="s">
        <v>1068</v>
      </c>
    </row>
    <row r="625" spans="1:5" ht="15.75" thickBot="1" x14ac:dyDescent="0.3">
      <c r="A625" s="127" t="s">
        <v>3683</v>
      </c>
      <c r="B625" s="135">
        <v>465</v>
      </c>
      <c r="C625" s="127" t="s">
        <v>64</v>
      </c>
      <c r="D625" s="135">
        <v>544</v>
      </c>
      <c r="E625" s="127" t="s">
        <v>1084</v>
      </c>
    </row>
    <row r="626" spans="1:5" ht="15.75" thickBot="1" x14ac:dyDescent="0.3">
      <c r="A626" s="127" t="s">
        <v>3683</v>
      </c>
      <c r="B626" s="135">
        <v>465</v>
      </c>
      <c r="C626" s="127" t="s">
        <v>64</v>
      </c>
      <c r="D626" s="135">
        <v>633</v>
      </c>
      <c r="E626" s="127" t="s">
        <v>1085</v>
      </c>
    </row>
    <row r="627" spans="1:5" ht="15.75" thickBot="1" x14ac:dyDescent="0.3">
      <c r="A627" s="127" t="s">
        <v>3683</v>
      </c>
      <c r="B627" s="135">
        <v>465</v>
      </c>
      <c r="C627" s="127" t="s">
        <v>64</v>
      </c>
      <c r="D627" s="135">
        <v>634</v>
      </c>
      <c r="E627" s="127" t="s">
        <v>1086</v>
      </c>
    </row>
    <row r="628" spans="1:5" ht="15.75" thickBot="1" x14ac:dyDescent="0.3">
      <c r="A628" s="127" t="s">
        <v>3683</v>
      </c>
      <c r="B628" s="135">
        <v>465</v>
      </c>
      <c r="C628" s="127" t="s">
        <v>64</v>
      </c>
      <c r="D628" s="135">
        <v>635</v>
      </c>
      <c r="E628" s="127" t="s">
        <v>1087</v>
      </c>
    </row>
    <row r="629" spans="1:5" ht="15.75" thickBot="1" x14ac:dyDescent="0.3">
      <c r="A629" s="127" t="s">
        <v>3683</v>
      </c>
      <c r="B629" s="135">
        <v>465</v>
      </c>
      <c r="C629" s="127" t="s">
        <v>64</v>
      </c>
      <c r="D629" s="135">
        <v>779</v>
      </c>
      <c r="E629" s="127" t="s">
        <v>1088</v>
      </c>
    </row>
    <row r="630" spans="1:5" ht="15.75" thickBot="1" x14ac:dyDescent="0.3">
      <c r="A630" s="127" t="s">
        <v>3683</v>
      </c>
      <c r="B630" s="135">
        <v>465</v>
      </c>
      <c r="C630" s="127" t="s">
        <v>64</v>
      </c>
      <c r="D630" s="135">
        <v>780</v>
      </c>
      <c r="E630" s="127" t="s">
        <v>1089</v>
      </c>
    </row>
    <row r="631" spans="1:5" ht="15.75" thickBot="1" x14ac:dyDescent="0.3">
      <c r="A631" s="127" t="s">
        <v>3683</v>
      </c>
      <c r="B631" s="135">
        <v>465</v>
      </c>
      <c r="C631" s="127" t="s">
        <v>64</v>
      </c>
      <c r="D631" s="135">
        <v>781</v>
      </c>
      <c r="E631" s="127" t="s">
        <v>1090</v>
      </c>
    </row>
    <row r="632" spans="1:5" ht="15.75" thickBot="1" x14ac:dyDescent="0.3">
      <c r="A632" s="127" t="s">
        <v>3683</v>
      </c>
      <c r="B632" s="135">
        <v>465</v>
      </c>
      <c r="C632" s="127" t="s">
        <v>64</v>
      </c>
      <c r="D632" s="135">
        <v>785</v>
      </c>
      <c r="E632" s="127" t="s">
        <v>1091</v>
      </c>
    </row>
    <row r="633" spans="1:5" ht="15.75" thickBot="1" x14ac:dyDescent="0.3">
      <c r="A633" s="127" t="s">
        <v>3683</v>
      </c>
      <c r="B633" s="135">
        <v>2</v>
      </c>
      <c r="C633" s="127" t="s">
        <v>65</v>
      </c>
      <c r="D633" s="135">
        <v>179</v>
      </c>
      <c r="E633" s="127" t="s">
        <v>189</v>
      </c>
    </row>
    <row r="634" spans="1:5" ht="15.75" thickBot="1" x14ac:dyDescent="0.3">
      <c r="A634" s="127" t="s">
        <v>3683</v>
      </c>
      <c r="B634" s="135">
        <v>2</v>
      </c>
      <c r="C634" s="127" t="s">
        <v>65</v>
      </c>
      <c r="D634" s="135">
        <v>177</v>
      </c>
      <c r="E634" s="127" t="s">
        <v>187</v>
      </c>
    </row>
    <row r="635" spans="1:5" ht="15.75" thickBot="1" x14ac:dyDescent="0.3">
      <c r="A635" s="127" t="s">
        <v>3683</v>
      </c>
      <c r="B635" s="135">
        <v>2</v>
      </c>
      <c r="C635" s="127" t="s">
        <v>65</v>
      </c>
      <c r="D635" s="135">
        <v>178</v>
      </c>
      <c r="E635" s="127" t="s">
        <v>188</v>
      </c>
    </row>
    <row r="636" spans="1:5" ht="15.75" thickBot="1" x14ac:dyDescent="0.3">
      <c r="A636" s="127" t="s">
        <v>3683</v>
      </c>
      <c r="B636" s="135">
        <v>2</v>
      </c>
      <c r="C636" s="127" t="s">
        <v>65</v>
      </c>
      <c r="D636" s="135">
        <v>221</v>
      </c>
      <c r="E636" s="127" t="s">
        <v>190</v>
      </c>
    </row>
    <row r="637" spans="1:5" ht="15.75" thickBot="1" x14ac:dyDescent="0.3">
      <c r="A637" s="127" t="s">
        <v>3683</v>
      </c>
      <c r="B637" s="135">
        <v>2</v>
      </c>
      <c r="C637" s="127" t="s">
        <v>65</v>
      </c>
      <c r="D637" s="135">
        <v>518</v>
      </c>
      <c r="E637" s="127" t="s">
        <v>195</v>
      </c>
    </row>
    <row r="638" spans="1:5" ht="15.75" thickBot="1" x14ac:dyDescent="0.3">
      <c r="A638" s="127" t="s">
        <v>3683</v>
      </c>
      <c r="B638" s="135">
        <v>2</v>
      </c>
      <c r="C638" s="127" t="s">
        <v>65</v>
      </c>
      <c r="D638" s="135">
        <v>528</v>
      </c>
      <c r="E638" s="127" t="s">
        <v>198</v>
      </c>
    </row>
    <row r="639" spans="1:5" ht="15.75" thickBot="1" x14ac:dyDescent="0.3">
      <c r="A639" s="127" t="s">
        <v>3683</v>
      </c>
      <c r="B639" s="135">
        <v>2</v>
      </c>
      <c r="C639" s="127" t="s">
        <v>65</v>
      </c>
      <c r="D639" s="135">
        <v>508</v>
      </c>
      <c r="E639" s="127" t="s">
        <v>193</v>
      </c>
    </row>
    <row r="640" spans="1:5" ht="15.75" thickBot="1" x14ac:dyDescent="0.3">
      <c r="A640" s="127" t="s">
        <v>3683</v>
      </c>
      <c r="B640" s="135">
        <v>2</v>
      </c>
      <c r="C640" s="127" t="s">
        <v>65</v>
      </c>
      <c r="D640" s="135">
        <v>526</v>
      </c>
      <c r="E640" s="127" t="s">
        <v>197</v>
      </c>
    </row>
    <row r="641" spans="1:5" ht="15.75" thickBot="1" x14ac:dyDescent="0.3">
      <c r="A641" s="127" t="s">
        <v>3683</v>
      </c>
      <c r="B641" s="135">
        <v>2</v>
      </c>
      <c r="C641" s="127" t="s">
        <v>65</v>
      </c>
      <c r="D641" s="135">
        <v>522</v>
      </c>
      <c r="E641" s="127" t="s">
        <v>196</v>
      </c>
    </row>
    <row r="642" spans="1:5" ht="15.75" thickBot="1" x14ac:dyDescent="0.3">
      <c r="A642" s="127" t="s">
        <v>3683</v>
      </c>
      <c r="B642" s="135">
        <v>2</v>
      </c>
      <c r="C642" s="127" t="s">
        <v>65</v>
      </c>
      <c r="D642" s="135">
        <v>514</v>
      </c>
      <c r="E642" s="127" t="s">
        <v>194</v>
      </c>
    </row>
    <row r="643" spans="1:5" ht="15.75" thickBot="1" x14ac:dyDescent="0.3">
      <c r="A643" s="127" t="s">
        <v>3683</v>
      </c>
      <c r="B643" s="135">
        <v>2</v>
      </c>
      <c r="C643" s="127" t="s">
        <v>65</v>
      </c>
      <c r="D643" s="135">
        <v>504</v>
      </c>
      <c r="E643" s="127" t="s">
        <v>192</v>
      </c>
    </row>
    <row r="644" spans="1:5" ht="15.75" thickBot="1" x14ac:dyDescent="0.3">
      <c r="A644" s="127" t="s">
        <v>3683</v>
      </c>
      <c r="B644" s="135">
        <v>2</v>
      </c>
      <c r="C644" s="127" t="s">
        <v>65</v>
      </c>
      <c r="D644" s="135">
        <v>500</v>
      </c>
      <c r="E644" s="127" t="s">
        <v>191</v>
      </c>
    </row>
    <row r="645" spans="1:5" ht="15.75" thickBot="1" x14ac:dyDescent="0.3">
      <c r="A645" s="127" t="s">
        <v>3683</v>
      </c>
      <c r="B645" s="135">
        <v>2</v>
      </c>
      <c r="C645" s="127" t="s">
        <v>65</v>
      </c>
      <c r="D645" s="135">
        <v>632</v>
      </c>
      <c r="E645" s="127" t="s">
        <v>199</v>
      </c>
    </row>
    <row r="646" spans="1:5" ht="15.75" thickBot="1" x14ac:dyDescent="0.3">
      <c r="A646" s="127" t="s">
        <v>3683</v>
      </c>
      <c r="B646" s="135">
        <v>2</v>
      </c>
      <c r="C646" s="127" t="s">
        <v>65</v>
      </c>
      <c r="D646" s="135">
        <v>89</v>
      </c>
      <c r="E646" s="127" t="s">
        <v>186</v>
      </c>
    </row>
    <row r="647" spans="1:5" ht="15.75" thickBot="1" x14ac:dyDescent="0.3">
      <c r="A647" s="127" t="s">
        <v>3683</v>
      </c>
      <c r="B647" s="135">
        <v>820</v>
      </c>
      <c r="C647" s="127" t="s">
        <v>66</v>
      </c>
      <c r="D647" s="135">
        <v>177</v>
      </c>
      <c r="E647" s="127" t="s">
        <v>1400</v>
      </c>
    </row>
    <row r="648" spans="1:5" ht="15.75" thickBot="1" x14ac:dyDescent="0.3">
      <c r="A648" s="127" t="s">
        <v>3683</v>
      </c>
      <c r="B648" s="135">
        <v>820</v>
      </c>
      <c r="C648" s="127" t="s">
        <v>66</v>
      </c>
      <c r="D648" s="135">
        <v>503</v>
      </c>
      <c r="E648" s="127" t="s">
        <v>1402</v>
      </c>
    </row>
    <row r="649" spans="1:5" ht="15.75" thickBot="1" x14ac:dyDescent="0.3">
      <c r="A649" s="127" t="s">
        <v>3683</v>
      </c>
      <c r="B649" s="135">
        <v>820</v>
      </c>
      <c r="C649" s="127" t="s">
        <v>66</v>
      </c>
      <c r="D649" s="135">
        <v>502</v>
      </c>
      <c r="E649" s="127" t="s">
        <v>1401</v>
      </c>
    </row>
    <row r="650" spans="1:5" ht="15.75" thickBot="1" x14ac:dyDescent="0.3">
      <c r="A650" s="127" t="s">
        <v>3683</v>
      </c>
      <c r="B650" s="135">
        <v>820</v>
      </c>
      <c r="C650" s="127" t="s">
        <v>66</v>
      </c>
      <c r="D650" s="135">
        <v>635</v>
      </c>
      <c r="E650" s="127" t="s">
        <v>1404</v>
      </c>
    </row>
    <row r="651" spans="1:5" ht="15.75" thickBot="1" x14ac:dyDescent="0.3">
      <c r="A651" s="127" t="s">
        <v>3683</v>
      </c>
      <c r="B651" s="135">
        <v>820</v>
      </c>
      <c r="C651" s="127" t="s">
        <v>66</v>
      </c>
      <c r="D651" s="135">
        <v>633</v>
      </c>
      <c r="E651" s="127" t="s">
        <v>1403</v>
      </c>
    </row>
    <row r="652" spans="1:5" ht="15.75" thickBot="1" x14ac:dyDescent="0.3">
      <c r="A652" s="127" t="s">
        <v>3683</v>
      </c>
      <c r="B652" s="135">
        <v>475</v>
      </c>
      <c r="C652" s="127" t="s">
        <v>67</v>
      </c>
      <c r="D652" s="135">
        <v>1</v>
      </c>
      <c r="E652" s="127" t="s">
        <v>1092</v>
      </c>
    </row>
    <row r="653" spans="1:5" ht="15.75" thickBot="1" x14ac:dyDescent="0.3">
      <c r="A653" s="127" t="s">
        <v>3683</v>
      </c>
      <c r="B653" s="135">
        <v>475</v>
      </c>
      <c r="C653" s="127" t="s">
        <v>67</v>
      </c>
      <c r="D653" s="135">
        <v>91</v>
      </c>
      <c r="E653" s="127" t="s">
        <v>1095</v>
      </c>
    </row>
    <row r="654" spans="1:5" ht="15.75" thickBot="1" x14ac:dyDescent="0.3">
      <c r="A654" s="127" t="s">
        <v>3683</v>
      </c>
      <c r="B654" s="135">
        <v>475</v>
      </c>
      <c r="C654" s="127" t="s">
        <v>67</v>
      </c>
      <c r="D654" s="135">
        <v>89</v>
      </c>
      <c r="E654" s="127" t="s">
        <v>1093</v>
      </c>
    </row>
    <row r="655" spans="1:5" ht="15.75" thickBot="1" x14ac:dyDescent="0.3">
      <c r="A655" s="127" t="s">
        <v>3683</v>
      </c>
      <c r="B655" s="135">
        <v>475</v>
      </c>
      <c r="C655" s="127" t="s">
        <v>67</v>
      </c>
      <c r="D655" s="135">
        <v>90</v>
      </c>
      <c r="E655" s="127" t="s">
        <v>1094</v>
      </c>
    </row>
    <row r="656" spans="1:5" ht="15.75" thickBot="1" x14ac:dyDescent="0.3">
      <c r="A656" s="127" t="s">
        <v>3683</v>
      </c>
      <c r="B656" s="135">
        <v>475</v>
      </c>
      <c r="C656" s="127" t="s">
        <v>67</v>
      </c>
      <c r="D656" s="135">
        <v>133</v>
      </c>
      <c r="E656" s="127" t="s">
        <v>1096</v>
      </c>
    </row>
    <row r="657" spans="1:5" ht="15.75" thickBot="1" x14ac:dyDescent="0.3">
      <c r="A657" s="127" t="s">
        <v>3683</v>
      </c>
      <c r="B657" s="135">
        <v>475</v>
      </c>
      <c r="C657" s="127" t="s">
        <v>67</v>
      </c>
      <c r="D657" s="135">
        <v>178</v>
      </c>
      <c r="E657" s="127" t="s">
        <v>1098</v>
      </c>
    </row>
    <row r="658" spans="1:5" ht="15.75" thickBot="1" x14ac:dyDescent="0.3">
      <c r="A658" s="127" t="s">
        <v>3683</v>
      </c>
      <c r="B658" s="135">
        <v>475</v>
      </c>
      <c r="C658" s="127" t="s">
        <v>67</v>
      </c>
      <c r="D658" s="135">
        <v>177</v>
      </c>
      <c r="E658" s="127" t="s">
        <v>1097</v>
      </c>
    </row>
    <row r="659" spans="1:5" ht="15.75" thickBot="1" x14ac:dyDescent="0.3">
      <c r="A659" s="127" t="s">
        <v>3683</v>
      </c>
      <c r="B659" s="135">
        <v>475</v>
      </c>
      <c r="C659" s="127" t="s">
        <v>67</v>
      </c>
      <c r="D659" s="135">
        <v>221</v>
      </c>
      <c r="E659" s="127" t="s">
        <v>1099</v>
      </c>
    </row>
    <row r="660" spans="1:5" ht="15.75" thickBot="1" x14ac:dyDescent="0.3">
      <c r="A660" s="127" t="s">
        <v>3683</v>
      </c>
      <c r="B660" s="135">
        <v>475</v>
      </c>
      <c r="C660" s="127" t="s">
        <v>67</v>
      </c>
      <c r="D660" s="135">
        <v>222</v>
      </c>
      <c r="E660" s="127" t="s">
        <v>1100</v>
      </c>
    </row>
    <row r="661" spans="1:5" ht="15.75" thickBot="1" x14ac:dyDescent="0.3">
      <c r="A661" s="127" t="s">
        <v>3683</v>
      </c>
      <c r="B661" s="135">
        <v>475</v>
      </c>
      <c r="C661" s="127" t="s">
        <v>67</v>
      </c>
      <c r="D661" s="135">
        <v>223</v>
      </c>
      <c r="E661" s="127" t="s">
        <v>1101</v>
      </c>
    </row>
    <row r="662" spans="1:5" ht="15.75" thickBot="1" x14ac:dyDescent="0.3">
      <c r="A662" s="127" t="s">
        <v>3683</v>
      </c>
      <c r="B662" s="135">
        <v>475</v>
      </c>
      <c r="C662" s="127" t="s">
        <v>67</v>
      </c>
      <c r="D662" s="135">
        <v>353</v>
      </c>
      <c r="E662" s="127" t="s">
        <v>1102</v>
      </c>
    </row>
    <row r="663" spans="1:5" ht="15.75" thickBot="1" x14ac:dyDescent="0.3">
      <c r="A663" s="127" t="s">
        <v>3683</v>
      </c>
      <c r="B663" s="135">
        <v>475</v>
      </c>
      <c r="C663" s="127" t="s">
        <v>67</v>
      </c>
      <c r="D663" s="135">
        <v>354</v>
      </c>
      <c r="E663" s="127" t="s">
        <v>1103</v>
      </c>
    </row>
    <row r="664" spans="1:5" ht="15.75" thickBot="1" x14ac:dyDescent="0.3">
      <c r="A664" s="127" t="s">
        <v>3683</v>
      </c>
      <c r="B664" s="135">
        <v>475</v>
      </c>
      <c r="C664" s="127" t="s">
        <v>67</v>
      </c>
      <c r="D664" s="135">
        <v>456</v>
      </c>
      <c r="E664" s="127" t="s">
        <v>1104</v>
      </c>
    </row>
    <row r="665" spans="1:5" ht="15.75" thickBot="1" x14ac:dyDescent="0.3">
      <c r="A665" s="127" t="s">
        <v>3683</v>
      </c>
      <c r="B665" s="135">
        <v>475</v>
      </c>
      <c r="C665" s="127" t="s">
        <v>67</v>
      </c>
      <c r="D665" s="135">
        <v>457</v>
      </c>
      <c r="E665" s="127" t="s">
        <v>1105</v>
      </c>
    </row>
    <row r="666" spans="1:5" ht="15.75" thickBot="1" x14ac:dyDescent="0.3">
      <c r="A666" s="127" t="s">
        <v>3683</v>
      </c>
      <c r="B666" s="135">
        <v>475</v>
      </c>
      <c r="C666" s="127" t="s">
        <v>67</v>
      </c>
      <c r="D666" s="135">
        <v>691</v>
      </c>
      <c r="E666" s="127" t="s">
        <v>1106</v>
      </c>
    </row>
    <row r="667" spans="1:5" ht="15.75" thickBot="1" x14ac:dyDescent="0.3">
      <c r="A667" s="127" t="s">
        <v>3683</v>
      </c>
      <c r="B667" s="135">
        <v>475</v>
      </c>
      <c r="C667" s="127" t="s">
        <v>67</v>
      </c>
      <c r="D667" s="135">
        <v>705</v>
      </c>
      <c r="E667" s="127" t="s">
        <v>1107</v>
      </c>
    </row>
    <row r="668" spans="1:5" ht="15.75" thickBot="1" x14ac:dyDescent="0.3">
      <c r="A668" s="127" t="s">
        <v>3683</v>
      </c>
      <c r="B668" s="135">
        <v>540</v>
      </c>
      <c r="C668" s="127" t="s">
        <v>68</v>
      </c>
      <c r="D668" s="135">
        <v>1</v>
      </c>
      <c r="E668" s="127" t="s">
        <v>1186</v>
      </c>
    </row>
    <row r="669" spans="1:5" ht="15.75" thickBot="1" x14ac:dyDescent="0.3">
      <c r="A669" s="127" t="s">
        <v>3683</v>
      </c>
      <c r="B669" s="135">
        <v>540</v>
      </c>
      <c r="C669" s="127" t="s">
        <v>68</v>
      </c>
      <c r="D669" s="135">
        <v>5</v>
      </c>
      <c r="E669" s="127" t="s">
        <v>1187</v>
      </c>
    </row>
    <row r="670" spans="1:5" ht="15.75" thickBot="1" x14ac:dyDescent="0.3">
      <c r="A670" s="127" t="s">
        <v>3683</v>
      </c>
      <c r="B670" s="135">
        <v>540</v>
      </c>
      <c r="C670" s="127" t="s">
        <v>68</v>
      </c>
      <c r="D670" s="135">
        <v>735</v>
      </c>
      <c r="E670" s="127" t="s">
        <v>1188</v>
      </c>
    </row>
    <row r="671" spans="1:5" ht="15.75" thickBot="1" x14ac:dyDescent="0.3">
      <c r="A671" s="127" t="s">
        <v>3683</v>
      </c>
      <c r="B671" s="135">
        <v>830</v>
      </c>
      <c r="C671" s="127" t="s">
        <v>69</v>
      </c>
      <c r="D671" s="135">
        <v>7</v>
      </c>
      <c r="E671" s="127" t="s">
        <v>1405</v>
      </c>
    </row>
    <row r="672" spans="1:5" ht="15.75" thickBot="1" x14ac:dyDescent="0.3">
      <c r="A672" s="127" t="s">
        <v>3683</v>
      </c>
      <c r="B672" s="135">
        <v>830</v>
      </c>
      <c r="C672" s="127" t="s">
        <v>69</v>
      </c>
      <c r="D672" s="135">
        <v>8</v>
      </c>
      <c r="E672" s="127" t="s">
        <v>1406</v>
      </c>
    </row>
    <row r="673" spans="1:5" ht="15.75" thickBot="1" x14ac:dyDescent="0.3">
      <c r="A673" s="127" t="s">
        <v>3683</v>
      </c>
      <c r="B673" s="135">
        <v>830</v>
      </c>
      <c r="C673" s="127" t="s">
        <v>69</v>
      </c>
      <c r="D673" s="135">
        <v>11</v>
      </c>
      <c r="E673" s="127" t="s">
        <v>1408</v>
      </c>
    </row>
    <row r="674" spans="1:5" ht="15.75" thickBot="1" x14ac:dyDescent="0.3">
      <c r="A674" s="127" t="s">
        <v>3683</v>
      </c>
      <c r="B674" s="135">
        <v>830</v>
      </c>
      <c r="C674" s="127" t="s">
        <v>69</v>
      </c>
      <c r="D674" s="135">
        <v>10</v>
      </c>
      <c r="E674" s="127" t="s">
        <v>1407</v>
      </c>
    </row>
    <row r="675" spans="1:5" ht="15.75" thickBot="1" x14ac:dyDescent="0.3">
      <c r="A675" s="127" t="s">
        <v>3683</v>
      </c>
      <c r="B675" s="135">
        <v>830</v>
      </c>
      <c r="C675" s="127" t="s">
        <v>69</v>
      </c>
      <c r="D675" s="135">
        <v>103</v>
      </c>
      <c r="E675" s="127" t="s">
        <v>1410</v>
      </c>
    </row>
    <row r="676" spans="1:5" ht="15.75" thickBot="1" x14ac:dyDescent="0.3">
      <c r="A676" s="127" t="s">
        <v>3683</v>
      </c>
      <c r="B676" s="135">
        <v>830</v>
      </c>
      <c r="C676" s="127" t="s">
        <v>69</v>
      </c>
      <c r="D676" s="135">
        <v>102</v>
      </c>
      <c r="E676" s="127" t="s">
        <v>1409</v>
      </c>
    </row>
    <row r="677" spans="1:5" ht="15.75" thickBot="1" x14ac:dyDescent="0.3">
      <c r="A677" s="127" t="s">
        <v>3683</v>
      </c>
      <c r="B677" s="135">
        <v>830</v>
      </c>
      <c r="C677" s="127" t="s">
        <v>69</v>
      </c>
      <c r="D677" s="135">
        <v>183</v>
      </c>
      <c r="E677" s="127" t="s">
        <v>1412</v>
      </c>
    </row>
    <row r="678" spans="1:5" ht="15.75" thickBot="1" x14ac:dyDescent="0.3">
      <c r="A678" s="127" t="s">
        <v>3683</v>
      </c>
      <c r="B678" s="135">
        <v>830</v>
      </c>
      <c r="C678" s="127" t="s">
        <v>69</v>
      </c>
      <c r="D678" s="135">
        <v>180</v>
      </c>
      <c r="E678" s="127" t="s">
        <v>1411</v>
      </c>
    </row>
    <row r="679" spans="1:5" ht="15.75" thickBot="1" x14ac:dyDescent="0.3">
      <c r="A679" s="127" t="s">
        <v>3683</v>
      </c>
      <c r="B679" s="135">
        <v>830</v>
      </c>
      <c r="C679" s="127" t="s">
        <v>69</v>
      </c>
      <c r="D679" s="135">
        <v>441</v>
      </c>
      <c r="E679" s="127" t="s">
        <v>1413</v>
      </c>
    </row>
    <row r="680" spans="1:5" ht="15.75" thickBot="1" x14ac:dyDescent="0.3">
      <c r="A680" s="127" t="s">
        <v>3683</v>
      </c>
      <c r="B680" s="135">
        <v>830</v>
      </c>
      <c r="C680" s="127" t="s">
        <v>69</v>
      </c>
      <c r="D680" s="135">
        <v>507</v>
      </c>
      <c r="E680" s="127" t="s">
        <v>1414</v>
      </c>
    </row>
    <row r="681" spans="1:5" ht="15.75" thickBot="1" x14ac:dyDescent="0.3">
      <c r="A681" s="127" t="s">
        <v>3683</v>
      </c>
      <c r="B681" s="135">
        <v>830</v>
      </c>
      <c r="C681" s="127" t="s">
        <v>69</v>
      </c>
      <c r="D681" s="135">
        <v>636</v>
      </c>
      <c r="E681" s="127" t="s">
        <v>1417</v>
      </c>
    </row>
    <row r="682" spans="1:5" ht="15.75" thickBot="1" x14ac:dyDescent="0.3">
      <c r="A682" s="127" t="s">
        <v>3683</v>
      </c>
      <c r="B682" s="135">
        <v>830</v>
      </c>
      <c r="C682" s="127" t="s">
        <v>69</v>
      </c>
      <c r="D682" s="135">
        <v>508</v>
      </c>
      <c r="E682" s="127" t="s">
        <v>1415</v>
      </c>
    </row>
    <row r="683" spans="1:5" ht="15.75" thickBot="1" x14ac:dyDescent="0.3">
      <c r="A683" s="127" t="s">
        <v>3683</v>
      </c>
      <c r="B683" s="135">
        <v>830</v>
      </c>
      <c r="C683" s="127" t="s">
        <v>69</v>
      </c>
      <c r="D683" s="135">
        <v>555</v>
      </c>
      <c r="E683" s="127" t="s">
        <v>1416</v>
      </c>
    </row>
    <row r="684" spans="1:5" ht="15.75" thickBot="1" x14ac:dyDescent="0.3">
      <c r="A684" s="127" t="s">
        <v>3683</v>
      </c>
      <c r="B684" s="135">
        <v>830</v>
      </c>
      <c r="C684" s="127" t="s">
        <v>69</v>
      </c>
      <c r="D684" s="135">
        <v>637</v>
      </c>
      <c r="E684" s="127" t="s">
        <v>1418</v>
      </c>
    </row>
    <row r="685" spans="1:5" ht="15.75" thickBot="1" x14ac:dyDescent="0.3">
      <c r="A685" s="127" t="s">
        <v>3683</v>
      </c>
      <c r="B685" s="135">
        <v>830</v>
      </c>
      <c r="C685" s="127" t="s">
        <v>69</v>
      </c>
      <c r="D685" s="135">
        <v>638</v>
      </c>
      <c r="E685" s="127" t="s">
        <v>1419</v>
      </c>
    </row>
    <row r="686" spans="1:5" ht="15.75" thickBot="1" x14ac:dyDescent="0.3">
      <c r="A686" s="127" t="s">
        <v>3683</v>
      </c>
      <c r="B686" s="135">
        <v>830</v>
      </c>
      <c r="C686" s="127" t="s">
        <v>69</v>
      </c>
      <c r="D686" s="135">
        <v>750</v>
      </c>
      <c r="E686" s="127" t="s">
        <v>1420</v>
      </c>
    </row>
    <row r="687" spans="1:5" ht="15.75" thickBot="1" x14ac:dyDescent="0.3">
      <c r="A687" s="127" t="s">
        <v>3683</v>
      </c>
      <c r="B687" s="135">
        <v>830</v>
      </c>
      <c r="C687" s="127" t="s">
        <v>69</v>
      </c>
      <c r="D687" s="135">
        <v>868</v>
      </c>
      <c r="E687" s="127" t="s">
        <v>1421</v>
      </c>
    </row>
    <row r="688" spans="1:5" ht="15.75" thickBot="1" x14ac:dyDescent="0.3">
      <c r="A688" s="127" t="s">
        <v>3683</v>
      </c>
      <c r="B688" s="135">
        <v>380</v>
      </c>
      <c r="C688" s="127" t="s">
        <v>70</v>
      </c>
      <c r="D688" s="135">
        <v>45</v>
      </c>
      <c r="E688" s="127" t="s">
        <v>830</v>
      </c>
    </row>
    <row r="689" spans="1:5" ht="15.75" thickBot="1" x14ac:dyDescent="0.3">
      <c r="A689" s="127" t="s">
        <v>3683</v>
      </c>
      <c r="B689" s="135">
        <v>380</v>
      </c>
      <c r="C689" s="127" t="s">
        <v>70</v>
      </c>
      <c r="D689" s="135">
        <v>46</v>
      </c>
      <c r="E689" s="127" t="s">
        <v>831</v>
      </c>
    </row>
    <row r="690" spans="1:5" ht="15.75" thickBot="1" x14ac:dyDescent="0.3">
      <c r="A690" s="127" t="s">
        <v>3683</v>
      </c>
      <c r="B690" s="135">
        <v>380</v>
      </c>
      <c r="C690" s="127" t="s">
        <v>70</v>
      </c>
      <c r="D690" s="135">
        <v>635</v>
      </c>
      <c r="E690" s="127" t="s">
        <v>844</v>
      </c>
    </row>
    <row r="691" spans="1:5" ht="15.75" thickBot="1" x14ac:dyDescent="0.3">
      <c r="A691" s="127" t="s">
        <v>3683</v>
      </c>
      <c r="B691" s="135">
        <v>380</v>
      </c>
      <c r="C691" s="127" t="s">
        <v>70</v>
      </c>
      <c r="D691" s="135">
        <v>133</v>
      </c>
      <c r="E691" s="127" t="s">
        <v>832</v>
      </c>
    </row>
    <row r="692" spans="1:5" ht="15.75" thickBot="1" x14ac:dyDescent="0.3">
      <c r="A692" s="127" t="s">
        <v>3683</v>
      </c>
      <c r="B692" s="135">
        <v>380</v>
      </c>
      <c r="C692" s="127" t="s">
        <v>70</v>
      </c>
      <c r="D692" s="135">
        <v>190</v>
      </c>
      <c r="E692" s="127" t="s">
        <v>838</v>
      </c>
    </row>
    <row r="693" spans="1:5" ht="15.75" thickBot="1" x14ac:dyDescent="0.3">
      <c r="A693" s="127" t="s">
        <v>3683</v>
      </c>
      <c r="B693" s="135">
        <v>380</v>
      </c>
      <c r="C693" s="127" t="s">
        <v>70</v>
      </c>
      <c r="D693" s="135">
        <v>181</v>
      </c>
      <c r="E693" s="127" t="s">
        <v>837</v>
      </c>
    </row>
    <row r="694" spans="1:5" ht="15.75" thickBot="1" x14ac:dyDescent="0.3">
      <c r="A694" s="127" t="s">
        <v>3683</v>
      </c>
      <c r="B694" s="135">
        <v>380</v>
      </c>
      <c r="C694" s="127" t="s">
        <v>70</v>
      </c>
      <c r="D694" s="135">
        <v>177</v>
      </c>
      <c r="E694" s="127" t="s">
        <v>833</v>
      </c>
    </row>
    <row r="695" spans="1:5" ht="15.75" thickBot="1" x14ac:dyDescent="0.3">
      <c r="A695" s="127" t="s">
        <v>3683</v>
      </c>
      <c r="B695" s="135">
        <v>380</v>
      </c>
      <c r="C695" s="127" t="s">
        <v>70</v>
      </c>
      <c r="D695" s="135">
        <v>178</v>
      </c>
      <c r="E695" s="127" t="s">
        <v>834</v>
      </c>
    </row>
    <row r="696" spans="1:5" ht="15.75" thickBot="1" x14ac:dyDescent="0.3">
      <c r="A696" s="127" t="s">
        <v>3683</v>
      </c>
      <c r="B696" s="135">
        <v>380</v>
      </c>
      <c r="C696" s="127" t="s">
        <v>70</v>
      </c>
      <c r="D696" s="135">
        <v>179</v>
      </c>
      <c r="E696" s="127" t="s">
        <v>835</v>
      </c>
    </row>
    <row r="697" spans="1:5" ht="15.75" thickBot="1" x14ac:dyDescent="0.3">
      <c r="A697" s="127" t="s">
        <v>3683</v>
      </c>
      <c r="B697" s="135">
        <v>380</v>
      </c>
      <c r="C697" s="127" t="s">
        <v>70</v>
      </c>
      <c r="D697" s="135">
        <v>180</v>
      </c>
      <c r="E697" s="127" t="s">
        <v>836</v>
      </c>
    </row>
    <row r="698" spans="1:5" ht="15.75" thickBot="1" x14ac:dyDescent="0.3">
      <c r="A698" s="127" t="s">
        <v>3683</v>
      </c>
      <c r="B698" s="135">
        <v>380</v>
      </c>
      <c r="C698" s="127" t="s">
        <v>70</v>
      </c>
      <c r="D698" s="135">
        <v>221</v>
      </c>
      <c r="E698" s="127" t="s">
        <v>839</v>
      </c>
    </row>
    <row r="699" spans="1:5" ht="15.75" thickBot="1" x14ac:dyDescent="0.3">
      <c r="A699" s="127" t="s">
        <v>3683</v>
      </c>
      <c r="B699" s="135">
        <v>380</v>
      </c>
      <c r="C699" s="127" t="s">
        <v>70</v>
      </c>
      <c r="D699" s="135">
        <v>456</v>
      </c>
      <c r="E699" s="127" t="s">
        <v>840</v>
      </c>
    </row>
    <row r="700" spans="1:5" ht="15.75" thickBot="1" x14ac:dyDescent="0.3">
      <c r="A700" s="127" t="s">
        <v>3683</v>
      </c>
      <c r="B700" s="135">
        <v>380</v>
      </c>
      <c r="C700" s="127" t="s">
        <v>70</v>
      </c>
      <c r="D700" s="135">
        <v>633</v>
      </c>
      <c r="E700" s="127" t="s">
        <v>842</v>
      </c>
    </row>
    <row r="701" spans="1:5" ht="15.75" thickBot="1" x14ac:dyDescent="0.3">
      <c r="A701" s="127" t="s">
        <v>3683</v>
      </c>
      <c r="B701" s="135">
        <v>380</v>
      </c>
      <c r="C701" s="127" t="s">
        <v>70</v>
      </c>
      <c r="D701" s="135">
        <v>634</v>
      </c>
      <c r="E701" s="127" t="s">
        <v>843</v>
      </c>
    </row>
    <row r="702" spans="1:5" ht="15.75" thickBot="1" x14ac:dyDescent="0.3">
      <c r="A702" s="127" t="s">
        <v>3683</v>
      </c>
      <c r="B702" s="135">
        <v>380</v>
      </c>
      <c r="C702" s="127" t="s">
        <v>70</v>
      </c>
      <c r="D702" s="135">
        <v>632</v>
      </c>
      <c r="E702" s="127" t="s">
        <v>841</v>
      </c>
    </row>
    <row r="703" spans="1:5" ht="15.75" thickBot="1" x14ac:dyDescent="0.3">
      <c r="A703" s="127" t="s">
        <v>3683</v>
      </c>
      <c r="B703" s="135">
        <v>380</v>
      </c>
      <c r="C703" s="127" t="s">
        <v>70</v>
      </c>
      <c r="D703" s="135">
        <v>867</v>
      </c>
      <c r="E703" s="127" t="s">
        <v>845</v>
      </c>
    </row>
    <row r="704" spans="1:5" ht="15.75" thickBot="1" x14ac:dyDescent="0.3">
      <c r="A704" s="127" t="s">
        <v>3683</v>
      </c>
      <c r="B704" s="135">
        <v>270</v>
      </c>
      <c r="C704" s="127" t="s">
        <v>71</v>
      </c>
      <c r="D704" s="135">
        <v>1</v>
      </c>
      <c r="E704" s="127" t="s">
        <v>713</v>
      </c>
    </row>
    <row r="705" spans="1:5" ht="15.75" thickBot="1" x14ac:dyDescent="0.3">
      <c r="A705" s="127" t="s">
        <v>3683</v>
      </c>
      <c r="B705" s="135">
        <v>270</v>
      </c>
      <c r="C705" s="127" t="s">
        <v>71</v>
      </c>
      <c r="D705" s="135">
        <v>89</v>
      </c>
      <c r="E705" s="127" t="s">
        <v>714</v>
      </c>
    </row>
    <row r="706" spans="1:5" ht="15.75" thickBot="1" x14ac:dyDescent="0.3">
      <c r="A706" s="127" t="s">
        <v>3683</v>
      </c>
      <c r="B706" s="135">
        <v>270</v>
      </c>
      <c r="C706" s="127" t="s">
        <v>71</v>
      </c>
      <c r="D706" s="135">
        <v>177</v>
      </c>
      <c r="E706" s="127" t="s">
        <v>715</v>
      </c>
    </row>
    <row r="707" spans="1:5" ht="15.75" thickBot="1" x14ac:dyDescent="0.3">
      <c r="A707" s="127" t="s">
        <v>3683</v>
      </c>
      <c r="B707" s="135">
        <v>270</v>
      </c>
      <c r="C707" s="127" t="s">
        <v>71</v>
      </c>
      <c r="D707" s="135">
        <v>456</v>
      </c>
      <c r="E707" s="127" t="s">
        <v>716</v>
      </c>
    </row>
    <row r="708" spans="1:5" ht="15.75" thickBot="1" x14ac:dyDescent="0.3">
      <c r="A708" s="127" t="s">
        <v>3683</v>
      </c>
      <c r="B708" s="135">
        <v>270</v>
      </c>
      <c r="C708" s="127" t="s">
        <v>71</v>
      </c>
      <c r="D708" s="135">
        <v>500</v>
      </c>
      <c r="E708" s="127" t="s">
        <v>717</v>
      </c>
    </row>
    <row r="709" spans="1:5" ht="15.75" thickBot="1" x14ac:dyDescent="0.3">
      <c r="A709" s="127" t="s">
        <v>3683</v>
      </c>
      <c r="B709" s="135">
        <v>270</v>
      </c>
      <c r="C709" s="127" t="s">
        <v>71</v>
      </c>
      <c r="D709" s="135">
        <v>632</v>
      </c>
      <c r="E709" s="127" t="s">
        <v>718</v>
      </c>
    </row>
    <row r="710" spans="1:5" ht="15.75" thickBot="1" x14ac:dyDescent="0.3">
      <c r="A710" s="127" t="s">
        <v>3683</v>
      </c>
      <c r="B710" s="135">
        <v>270</v>
      </c>
      <c r="C710" s="127" t="s">
        <v>71</v>
      </c>
      <c r="D710" s="135">
        <v>779</v>
      </c>
      <c r="E710" s="127" t="s">
        <v>719</v>
      </c>
    </row>
    <row r="711" spans="1:5" ht="15.75" thickBot="1" x14ac:dyDescent="0.3">
      <c r="A711" s="127" t="s">
        <v>3683</v>
      </c>
      <c r="B711" s="135">
        <v>140</v>
      </c>
      <c r="C711" s="127" t="s">
        <v>72</v>
      </c>
      <c r="D711" s="135">
        <v>50</v>
      </c>
      <c r="E711" s="127" t="s">
        <v>614</v>
      </c>
    </row>
    <row r="712" spans="1:5" ht="15.75" thickBot="1" x14ac:dyDescent="0.3">
      <c r="A712" s="127" t="s">
        <v>3683</v>
      </c>
      <c r="B712" s="135">
        <v>140</v>
      </c>
      <c r="C712" s="127" t="s">
        <v>72</v>
      </c>
      <c r="D712" s="135">
        <v>47</v>
      </c>
      <c r="E712" s="127" t="s">
        <v>612</v>
      </c>
    </row>
    <row r="713" spans="1:5" ht="15.75" thickBot="1" x14ac:dyDescent="0.3">
      <c r="A713" s="127" t="s">
        <v>3683</v>
      </c>
      <c r="B713" s="135">
        <v>140</v>
      </c>
      <c r="C713" s="127" t="s">
        <v>72</v>
      </c>
      <c r="D713" s="135">
        <v>48</v>
      </c>
      <c r="E713" s="127" t="s">
        <v>613</v>
      </c>
    </row>
    <row r="714" spans="1:5" ht="15.75" thickBot="1" x14ac:dyDescent="0.3">
      <c r="A714" s="127" t="s">
        <v>3683</v>
      </c>
      <c r="B714" s="135">
        <v>140</v>
      </c>
      <c r="C714" s="127" t="s">
        <v>72</v>
      </c>
      <c r="D714" s="135">
        <v>45</v>
      </c>
      <c r="E714" s="127" t="s">
        <v>610</v>
      </c>
    </row>
    <row r="715" spans="1:5" ht="15.75" thickBot="1" x14ac:dyDescent="0.3">
      <c r="A715" s="127" t="s">
        <v>3683</v>
      </c>
      <c r="B715" s="135">
        <v>140</v>
      </c>
      <c r="C715" s="127" t="s">
        <v>72</v>
      </c>
      <c r="D715" s="135">
        <v>46</v>
      </c>
      <c r="E715" s="127" t="s">
        <v>611</v>
      </c>
    </row>
    <row r="716" spans="1:5" ht="15.75" thickBot="1" x14ac:dyDescent="0.3">
      <c r="A716" s="127" t="s">
        <v>3683</v>
      </c>
      <c r="B716" s="135">
        <v>140</v>
      </c>
      <c r="C716" s="127" t="s">
        <v>72</v>
      </c>
      <c r="D716" s="135">
        <v>177</v>
      </c>
      <c r="E716" s="127" t="s">
        <v>615</v>
      </c>
    </row>
    <row r="717" spans="1:5" ht="15.75" thickBot="1" x14ac:dyDescent="0.3">
      <c r="A717" s="127" t="s">
        <v>3683</v>
      </c>
      <c r="B717" s="135">
        <v>140</v>
      </c>
      <c r="C717" s="127" t="s">
        <v>72</v>
      </c>
      <c r="D717" s="135">
        <v>456</v>
      </c>
      <c r="E717" s="127" t="s">
        <v>616</v>
      </c>
    </row>
    <row r="718" spans="1:5" ht="15.75" thickBot="1" x14ac:dyDescent="0.3">
      <c r="A718" s="127" t="s">
        <v>3683</v>
      </c>
      <c r="B718" s="135">
        <v>140</v>
      </c>
      <c r="C718" s="127" t="s">
        <v>72</v>
      </c>
      <c r="D718" s="135">
        <v>632</v>
      </c>
      <c r="E718" s="127" t="s">
        <v>617</v>
      </c>
    </row>
    <row r="719" spans="1:5" ht="15.75" thickBot="1" x14ac:dyDescent="0.3">
      <c r="A719" s="127" t="s">
        <v>3683</v>
      </c>
      <c r="B719" s="135">
        <v>295</v>
      </c>
      <c r="C719" s="127" t="s">
        <v>73</v>
      </c>
      <c r="D719" s="135">
        <v>2</v>
      </c>
      <c r="E719" s="127" t="s">
        <v>738</v>
      </c>
    </row>
    <row r="720" spans="1:5" ht="15.75" thickBot="1" x14ac:dyDescent="0.3">
      <c r="A720" s="127" t="s">
        <v>3683</v>
      </c>
      <c r="B720" s="135">
        <v>295</v>
      </c>
      <c r="C720" s="127" t="s">
        <v>73</v>
      </c>
      <c r="D720" s="135">
        <v>89</v>
      </c>
      <c r="E720" s="127" t="s">
        <v>739</v>
      </c>
    </row>
    <row r="721" spans="1:5" ht="15.75" thickBot="1" x14ac:dyDescent="0.3">
      <c r="A721" s="127" t="s">
        <v>3683</v>
      </c>
      <c r="B721" s="135">
        <v>295</v>
      </c>
      <c r="C721" s="127" t="s">
        <v>73</v>
      </c>
      <c r="D721" s="135">
        <v>95</v>
      </c>
      <c r="E721" s="127" t="s">
        <v>740</v>
      </c>
    </row>
    <row r="722" spans="1:5" ht="15.75" thickBot="1" x14ac:dyDescent="0.3">
      <c r="A722" s="127" t="s">
        <v>3683</v>
      </c>
      <c r="B722" s="135">
        <v>295</v>
      </c>
      <c r="C722" s="127" t="s">
        <v>73</v>
      </c>
      <c r="D722" s="135">
        <v>105</v>
      </c>
      <c r="E722" s="127" t="s">
        <v>741</v>
      </c>
    </row>
    <row r="723" spans="1:5" ht="15.75" thickBot="1" x14ac:dyDescent="0.3">
      <c r="A723" s="127" t="s">
        <v>3683</v>
      </c>
      <c r="B723" s="135">
        <v>295</v>
      </c>
      <c r="C723" s="127" t="s">
        <v>73</v>
      </c>
      <c r="D723" s="135">
        <v>595</v>
      </c>
      <c r="E723" s="127" t="s">
        <v>745</v>
      </c>
    </row>
    <row r="724" spans="1:5" ht="15.75" thickBot="1" x14ac:dyDescent="0.3">
      <c r="A724" s="127" t="s">
        <v>3683</v>
      </c>
      <c r="B724" s="135">
        <v>295</v>
      </c>
      <c r="C724" s="127" t="s">
        <v>73</v>
      </c>
      <c r="D724" s="135">
        <v>510</v>
      </c>
      <c r="E724" s="127" t="s">
        <v>743</v>
      </c>
    </row>
    <row r="725" spans="1:5" ht="15.75" thickBot="1" x14ac:dyDescent="0.3">
      <c r="A725" s="127" t="s">
        <v>3683</v>
      </c>
      <c r="B725" s="135">
        <v>295</v>
      </c>
      <c r="C725" s="127" t="s">
        <v>73</v>
      </c>
      <c r="D725" s="135">
        <v>500</v>
      </c>
      <c r="E725" s="127" t="s">
        <v>742</v>
      </c>
    </row>
    <row r="726" spans="1:5" ht="15.75" thickBot="1" x14ac:dyDescent="0.3">
      <c r="A726" s="127" t="s">
        <v>3683</v>
      </c>
      <c r="B726" s="135">
        <v>295</v>
      </c>
      <c r="C726" s="127" t="s">
        <v>73</v>
      </c>
      <c r="D726" s="135">
        <v>589</v>
      </c>
      <c r="E726" s="127" t="s">
        <v>744</v>
      </c>
    </row>
    <row r="727" spans="1:5" ht="15.75" thickBot="1" x14ac:dyDescent="0.3">
      <c r="A727" s="127" t="s">
        <v>3683</v>
      </c>
      <c r="B727" s="135">
        <v>295</v>
      </c>
      <c r="C727" s="127" t="s">
        <v>73</v>
      </c>
      <c r="D727" s="135">
        <v>633</v>
      </c>
      <c r="E727" s="127" t="s">
        <v>747</v>
      </c>
    </row>
    <row r="728" spans="1:5" ht="15.75" thickBot="1" x14ac:dyDescent="0.3">
      <c r="A728" s="127" t="s">
        <v>3683</v>
      </c>
      <c r="B728" s="135">
        <v>295</v>
      </c>
      <c r="C728" s="127" t="s">
        <v>73</v>
      </c>
      <c r="D728" s="135">
        <v>632</v>
      </c>
      <c r="E728" s="127" t="s">
        <v>746</v>
      </c>
    </row>
    <row r="729" spans="1:5" ht="15.75" thickBot="1" x14ac:dyDescent="0.3">
      <c r="A729" s="127" t="s">
        <v>3683</v>
      </c>
      <c r="B729" s="135">
        <v>295</v>
      </c>
      <c r="C729" s="127" t="s">
        <v>73</v>
      </c>
      <c r="D729" s="135">
        <v>735</v>
      </c>
      <c r="E729" s="127" t="s">
        <v>748</v>
      </c>
    </row>
    <row r="730" spans="1:5" ht="15.75" thickBot="1" x14ac:dyDescent="0.3">
      <c r="A730" s="127" t="s">
        <v>3683</v>
      </c>
      <c r="B730" s="135">
        <v>295</v>
      </c>
      <c r="C730" s="127" t="s">
        <v>73</v>
      </c>
      <c r="D730" s="135">
        <v>779</v>
      </c>
      <c r="E730" s="127" t="s">
        <v>749</v>
      </c>
    </row>
    <row r="731" spans="1:5" ht="15.75" thickBot="1" x14ac:dyDescent="0.3">
      <c r="A731" s="127" t="s">
        <v>3683</v>
      </c>
      <c r="B731" s="135">
        <v>295</v>
      </c>
      <c r="C731" s="127" t="s">
        <v>73</v>
      </c>
      <c r="D731" s="135">
        <v>868</v>
      </c>
      <c r="E731" s="127" t="s">
        <v>751</v>
      </c>
    </row>
    <row r="732" spans="1:5" ht="15.75" thickBot="1" x14ac:dyDescent="0.3">
      <c r="A732" s="127" t="s">
        <v>3683</v>
      </c>
      <c r="B732" s="135">
        <v>295</v>
      </c>
      <c r="C732" s="127" t="s">
        <v>73</v>
      </c>
      <c r="D732" s="135">
        <v>867</v>
      </c>
      <c r="E732" s="127" t="s">
        <v>750</v>
      </c>
    </row>
    <row r="733" spans="1:5" ht="15.75" thickBot="1" x14ac:dyDescent="0.3">
      <c r="A733" s="127" t="s">
        <v>3683</v>
      </c>
      <c r="B733" s="135">
        <v>350</v>
      </c>
      <c r="C733" s="127" t="s">
        <v>74</v>
      </c>
      <c r="D733" s="135">
        <v>1</v>
      </c>
      <c r="E733" s="127" t="s">
        <v>774</v>
      </c>
    </row>
    <row r="734" spans="1:5" ht="15.75" thickBot="1" x14ac:dyDescent="0.3">
      <c r="A734" s="127" t="s">
        <v>3683</v>
      </c>
      <c r="B734" s="135">
        <v>350</v>
      </c>
      <c r="C734" s="127" t="s">
        <v>74</v>
      </c>
      <c r="D734" s="135">
        <v>2</v>
      </c>
      <c r="E734" s="127" t="s">
        <v>775</v>
      </c>
    </row>
    <row r="735" spans="1:5" ht="15.75" thickBot="1" x14ac:dyDescent="0.3">
      <c r="A735" s="127" t="s">
        <v>3683</v>
      </c>
      <c r="B735" s="135">
        <v>350</v>
      </c>
      <c r="C735" s="127" t="s">
        <v>74</v>
      </c>
      <c r="D735" s="135">
        <v>45</v>
      </c>
      <c r="E735" s="127" t="s">
        <v>776</v>
      </c>
    </row>
    <row r="736" spans="1:5" ht="15.75" thickBot="1" x14ac:dyDescent="0.3">
      <c r="A736" s="127" t="s">
        <v>3683</v>
      </c>
      <c r="B736" s="135">
        <v>350</v>
      </c>
      <c r="C736" s="127" t="s">
        <v>74</v>
      </c>
      <c r="D736" s="135">
        <v>89</v>
      </c>
      <c r="E736" s="127" t="s">
        <v>777</v>
      </c>
    </row>
    <row r="737" spans="1:5" ht="15.75" thickBot="1" x14ac:dyDescent="0.3">
      <c r="A737" s="127" t="s">
        <v>3683</v>
      </c>
      <c r="B737" s="135">
        <v>350</v>
      </c>
      <c r="C737" s="127" t="s">
        <v>74</v>
      </c>
      <c r="D737" s="135">
        <v>92</v>
      </c>
      <c r="E737" s="127" t="s">
        <v>780</v>
      </c>
    </row>
    <row r="738" spans="1:5" ht="15.75" thickBot="1" x14ac:dyDescent="0.3">
      <c r="A738" s="127" t="s">
        <v>3683</v>
      </c>
      <c r="B738" s="135">
        <v>350</v>
      </c>
      <c r="C738" s="127" t="s">
        <v>74</v>
      </c>
      <c r="D738" s="135">
        <v>90</v>
      </c>
      <c r="E738" s="127" t="s">
        <v>778</v>
      </c>
    </row>
    <row r="739" spans="1:5" ht="15.75" thickBot="1" x14ac:dyDescent="0.3">
      <c r="A739" s="127" t="s">
        <v>3683</v>
      </c>
      <c r="B739" s="135">
        <v>350</v>
      </c>
      <c r="C739" s="127" t="s">
        <v>74</v>
      </c>
      <c r="D739" s="135">
        <v>91</v>
      </c>
      <c r="E739" s="127" t="s">
        <v>779</v>
      </c>
    </row>
    <row r="740" spans="1:5" ht="15.75" thickBot="1" x14ac:dyDescent="0.3">
      <c r="A740" s="127" t="s">
        <v>3683</v>
      </c>
      <c r="B740" s="135">
        <v>350</v>
      </c>
      <c r="C740" s="127" t="s">
        <v>74</v>
      </c>
      <c r="D740" s="135">
        <v>133</v>
      </c>
      <c r="E740" s="127" t="s">
        <v>781</v>
      </c>
    </row>
    <row r="741" spans="1:5" ht="15.75" thickBot="1" x14ac:dyDescent="0.3">
      <c r="A741" s="127" t="s">
        <v>3683</v>
      </c>
      <c r="B741" s="135">
        <v>350</v>
      </c>
      <c r="C741" s="127" t="s">
        <v>74</v>
      </c>
      <c r="D741" s="135">
        <v>177</v>
      </c>
      <c r="E741" s="127" t="s">
        <v>783</v>
      </c>
    </row>
    <row r="742" spans="1:5" ht="15.75" thickBot="1" x14ac:dyDescent="0.3">
      <c r="A742" s="127" t="s">
        <v>3683</v>
      </c>
      <c r="B742" s="135">
        <v>350</v>
      </c>
      <c r="C742" s="127" t="s">
        <v>74</v>
      </c>
      <c r="D742" s="135">
        <v>178</v>
      </c>
      <c r="E742" s="127" t="s">
        <v>784</v>
      </c>
    </row>
    <row r="743" spans="1:5" ht="15.75" thickBot="1" x14ac:dyDescent="0.3">
      <c r="A743" s="127" t="s">
        <v>3683</v>
      </c>
      <c r="B743" s="135">
        <v>350</v>
      </c>
      <c r="C743" s="127" t="s">
        <v>74</v>
      </c>
      <c r="D743" s="135">
        <v>585</v>
      </c>
      <c r="E743" s="127" t="s">
        <v>795</v>
      </c>
    </row>
    <row r="744" spans="1:5" ht="15.75" thickBot="1" x14ac:dyDescent="0.3">
      <c r="A744" s="127" t="s">
        <v>3683</v>
      </c>
      <c r="B744" s="135">
        <v>350</v>
      </c>
      <c r="C744" s="127" t="s">
        <v>74</v>
      </c>
      <c r="D744" s="135">
        <v>180</v>
      </c>
      <c r="E744" s="127" t="s">
        <v>786</v>
      </c>
    </row>
    <row r="745" spans="1:5" ht="15.75" thickBot="1" x14ac:dyDescent="0.3">
      <c r="A745" s="127" t="s">
        <v>3683</v>
      </c>
      <c r="B745" s="135">
        <v>350</v>
      </c>
      <c r="C745" s="127" t="s">
        <v>74</v>
      </c>
      <c r="D745" s="135">
        <v>182</v>
      </c>
      <c r="E745" s="127" t="s">
        <v>788</v>
      </c>
    </row>
    <row r="746" spans="1:5" ht="15.75" thickBot="1" x14ac:dyDescent="0.3">
      <c r="A746" s="127" t="s">
        <v>3683</v>
      </c>
      <c r="B746" s="135">
        <v>350</v>
      </c>
      <c r="C746" s="127" t="s">
        <v>74</v>
      </c>
      <c r="D746" s="135">
        <v>300</v>
      </c>
      <c r="E746" s="127" t="s">
        <v>790</v>
      </c>
    </row>
    <row r="747" spans="1:5" ht="15.75" thickBot="1" x14ac:dyDescent="0.3">
      <c r="A747" s="127" t="s">
        <v>3683</v>
      </c>
      <c r="B747" s="135">
        <v>350</v>
      </c>
      <c r="C747" s="127" t="s">
        <v>74</v>
      </c>
      <c r="D747" s="135">
        <v>181</v>
      </c>
      <c r="E747" s="127" t="s">
        <v>787</v>
      </c>
    </row>
    <row r="748" spans="1:5" ht="15.75" thickBot="1" x14ac:dyDescent="0.3">
      <c r="A748" s="127" t="s">
        <v>3683</v>
      </c>
      <c r="B748" s="135">
        <v>350</v>
      </c>
      <c r="C748" s="127" t="s">
        <v>74</v>
      </c>
      <c r="D748" s="135">
        <v>179</v>
      </c>
      <c r="E748" s="127" t="s">
        <v>785</v>
      </c>
    </row>
    <row r="749" spans="1:5" ht="15.75" thickBot="1" x14ac:dyDescent="0.3">
      <c r="A749" s="127" t="s">
        <v>3683</v>
      </c>
      <c r="B749" s="135">
        <v>350</v>
      </c>
      <c r="C749" s="127" t="s">
        <v>74</v>
      </c>
      <c r="D749" s="135">
        <v>187</v>
      </c>
      <c r="E749" s="127" t="s">
        <v>789</v>
      </c>
    </row>
    <row r="750" spans="1:5" ht="15.75" thickBot="1" x14ac:dyDescent="0.3">
      <c r="A750" s="127" t="s">
        <v>3683</v>
      </c>
      <c r="B750" s="135">
        <v>350</v>
      </c>
      <c r="C750" s="127" t="s">
        <v>74</v>
      </c>
      <c r="D750" s="135">
        <v>221</v>
      </c>
      <c r="E750" s="127" t="s">
        <v>728</v>
      </c>
    </row>
    <row r="751" spans="1:5" ht="15.75" thickBot="1" x14ac:dyDescent="0.3">
      <c r="A751" s="127" t="s">
        <v>3683</v>
      </c>
      <c r="B751" s="135">
        <v>350</v>
      </c>
      <c r="C751" s="127" t="s">
        <v>74</v>
      </c>
      <c r="D751" s="135">
        <v>501</v>
      </c>
      <c r="E751" s="127" t="s">
        <v>792</v>
      </c>
    </row>
    <row r="752" spans="1:5" ht="15.75" thickBot="1" x14ac:dyDescent="0.3">
      <c r="A752" s="127" t="s">
        <v>3683</v>
      </c>
      <c r="B752" s="135">
        <v>350</v>
      </c>
      <c r="C752" s="127" t="s">
        <v>74</v>
      </c>
      <c r="D752" s="135">
        <v>521</v>
      </c>
      <c r="E752" s="127" t="s">
        <v>794</v>
      </c>
    </row>
    <row r="753" spans="1:5" ht="15.75" thickBot="1" x14ac:dyDescent="0.3">
      <c r="A753" s="127" t="s">
        <v>3683</v>
      </c>
      <c r="B753" s="135">
        <v>350</v>
      </c>
      <c r="C753" s="127" t="s">
        <v>74</v>
      </c>
      <c r="D753" s="135">
        <v>500</v>
      </c>
      <c r="E753" s="127" t="s">
        <v>791</v>
      </c>
    </row>
    <row r="754" spans="1:5" ht="15.75" thickBot="1" x14ac:dyDescent="0.3">
      <c r="A754" s="127" t="s">
        <v>3683</v>
      </c>
      <c r="B754" s="135">
        <v>350</v>
      </c>
      <c r="C754" s="127" t="s">
        <v>74</v>
      </c>
      <c r="D754" s="135">
        <v>502</v>
      </c>
      <c r="E754" s="127" t="s">
        <v>793</v>
      </c>
    </row>
    <row r="755" spans="1:5" ht="15.75" thickBot="1" x14ac:dyDescent="0.3">
      <c r="A755" s="127" t="s">
        <v>3683</v>
      </c>
      <c r="B755" s="135">
        <v>350</v>
      </c>
      <c r="C755" s="127" t="s">
        <v>74</v>
      </c>
      <c r="D755" s="135">
        <v>632</v>
      </c>
      <c r="E755" s="127" t="s">
        <v>796</v>
      </c>
    </row>
    <row r="756" spans="1:5" ht="15.75" thickBot="1" x14ac:dyDescent="0.3">
      <c r="A756" s="127" t="s">
        <v>3683</v>
      </c>
      <c r="B756" s="135">
        <v>350</v>
      </c>
      <c r="C756" s="127" t="s">
        <v>74</v>
      </c>
      <c r="D756" s="135">
        <v>888</v>
      </c>
      <c r="E756" s="127" t="s">
        <v>801</v>
      </c>
    </row>
    <row r="757" spans="1:5" ht="15.75" thickBot="1" x14ac:dyDescent="0.3">
      <c r="A757" s="127" t="s">
        <v>3683</v>
      </c>
      <c r="B757" s="135">
        <v>350</v>
      </c>
      <c r="C757" s="127" t="s">
        <v>74</v>
      </c>
      <c r="D757" s="135">
        <v>702</v>
      </c>
      <c r="E757" s="127" t="s">
        <v>797</v>
      </c>
    </row>
    <row r="758" spans="1:5" ht="15.75" thickBot="1" x14ac:dyDescent="0.3">
      <c r="A758" s="127" t="s">
        <v>3683</v>
      </c>
      <c r="B758" s="135">
        <v>350</v>
      </c>
      <c r="C758" s="127" t="s">
        <v>74</v>
      </c>
      <c r="D758" s="135">
        <v>999</v>
      </c>
      <c r="E758" s="127" t="s">
        <v>802</v>
      </c>
    </row>
    <row r="759" spans="1:5" ht="15.75" thickBot="1" x14ac:dyDescent="0.3">
      <c r="A759" s="127" t="s">
        <v>3683</v>
      </c>
      <c r="B759" s="135">
        <v>350</v>
      </c>
      <c r="C759" s="127" t="s">
        <v>74</v>
      </c>
      <c r="D759" s="135">
        <v>171</v>
      </c>
      <c r="E759" s="127" t="s">
        <v>782</v>
      </c>
    </row>
    <row r="760" spans="1:5" ht="15.75" thickBot="1" x14ac:dyDescent="0.3">
      <c r="A760" s="127" t="s">
        <v>3683</v>
      </c>
      <c r="B760" s="135">
        <v>350</v>
      </c>
      <c r="C760" s="127" t="s">
        <v>74</v>
      </c>
      <c r="D760" s="135">
        <v>735</v>
      </c>
      <c r="E760" s="127" t="s">
        <v>798</v>
      </c>
    </row>
    <row r="761" spans="1:5" ht="15.75" thickBot="1" x14ac:dyDescent="0.3">
      <c r="A761" s="127" t="s">
        <v>3683</v>
      </c>
      <c r="B761" s="135">
        <v>350</v>
      </c>
      <c r="C761" s="127" t="s">
        <v>74</v>
      </c>
      <c r="D761" s="135">
        <v>825</v>
      </c>
      <c r="E761" s="127" t="s">
        <v>799</v>
      </c>
    </row>
    <row r="762" spans="1:5" ht="15.75" thickBot="1" x14ac:dyDescent="0.3">
      <c r="A762" s="127" t="s">
        <v>3683</v>
      </c>
      <c r="B762" s="135">
        <v>350</v>
      </c>
      <c r="C762" s="127" t="s">
        <v>74</v>
      </c>
      <c r="D762" s="135">
        <v>867</v>
      </c>
      <c r="E762" s="127" t="s">
        <v>800</v>
      </c>
    </row>
    <row r="763" spans="1:5" ht="15.75" thickBot="1" x14ac:dyDescent="0.3">
      <c r="A763" s="127" t="s">
        <v>3683</v>
      </c>
      <c r="B763" s="135">
        <v>930</v>
      </c>
      <c r="C763" s="127" t="s">
        <v>75</v>
      </c>
      <c r="D763" s="135">
        <v>4</v>
      </c>
      <c r="E763" s="127" t="s">
        <v>1811</v>
      </c>
    </row>
    <row r="764" spans="1:5" ht="15.75" thickBot="1" x14ac:dyDescent="0.3">
      <c r="A764" s="127" t="s">
        <v>3683</v>
      </c>
      <c r="B764" s="135">
        <v>930</v>
      </c>
      <c r="C764" s="127" t="s">
        <v>75</v>
      </c>
      <c r="D764" s="135">
        <v>3</v>
      </c>
      <c r="E764" s="127" t="s">
        <v>1810</v>
      </c>
    </row>
    <row r="765" spans="1:5" ht="15.75" thickBot="1" x14ac:dyDescent="0.3">
      <c r="A765" s="127" t="s">
        <v>3683</v>
      </c>
      <c r="B765" s="135">
        <v>930</v>
      </c>
      <c r="C765" s="127" t="s">
        <v>75</v>
      </c>
      <c r="D765" s="135">
        <v>2</v>
      </c>
      <c r="E765" s="127" t="s">
        <v>1809</v>
      </c>
    </row>
    <row r="766" spans="1:5" ht="15.75" thickBot="1" x14ac:dyDescent="0.3">
      <c r="A766" s="127" t="s">
        <v>3683</v>
      </c>
      <c r="B766" s="135">
        <v>930</v>
      </c>
      <c r="C766" s="127" t="s">
        <v>75</v>
      </c>
      <c r="D766" s="135">
        <v>90</v>
      </c>
      <c r="E766" s="127" t="s">
        <v>1812</v>
      </c>
    </row>
    <row r="767" spans="1:5" ht="15.75" thickBot="1" x14ac:dyDescent="0.3">
      <c r="A767" s="127" t="s">
        <v>3683</v>
      </c>
      <c r="B767" s="135">
        <v>930</v>
      </c>
      <c r="C767" s="127" t="s">
        <v>75</v>
      </c>
      <c r="D767" s="135">
        <v>91</v>
      </c>
      <c r="E767" s="127" t="s">
        <v>1813</v>
      </c>
    </row>
    <row r="768" spans="1:5" ht="15.75" thickBot="1" x14ac:dyDescent="0.3">
      <c r="A768" s="127" t="s">
        <v>3683</v>
      </c>
      <c r="B768" s="135">
        <v>930</v>
      </c>
      <c r="C768" s="127" t="s">
        <v>75</v>
      </c>
      <c r="D768" s="135">
        <v>177</v>
      </c>
      <c r="E768" s="127" t="s">
        <v>1814</v>
      </c>
    </row>
    <row r="769" spans="1:5" ht="15.75" thickBot="1" x14ac:dyDescent="0.3">
      <c r="A769" s="127" t="s">
        <v>3683</v>
      </c>
      <c r="B769" s="135">
        <v>930</v>
      </c>
      <c r="C769" s="127" t="s">
        <v>75</v>
      </c>
      <c r="D769" s="135">
        <v>501</v>
      </c>
      <c r="E769" s="127" t="s">
        <v>1816</v>
      </c>
    </row>
    <row r="770" spans="1:5" ht="15.75" thickBot="1" x14ac:dyDescent="0.3">
      <c r="A770" s="127" t="s">
        <v>3683</v>
      </c>
      <c r="B770" s="135">
        <v>930</v>
      </c>
      <c r="C770" s="127" t="s">
        <v>75</v>
      </c>
      <c r="D770" s="135">
        <v>500</v>
      </c>
      <c r="E770" s="127" t="s">
        <v>1815</v>
      </c>
    </row>
    <row r="771" spans="1:5" ht="15.75" thickBot="1" x14ac:dyDescent="0.3">
      <c r="A771" s="127" t="s">
        <v>3683</v>
      </c>
      <c r="B771" s="135">
        <v>930</v>
      </c>
      <c r="C771" s="127" t="s">
        <v>75</v>
      </c>
      <c r="D771" s="135">
        <v>691</v>
      </c>
      <c r="E771" s="127" t="s">
        <v>1817</v>
      </c>
    </row>
    <row r="772" spans="1:5" ht="15.75" thickBot="1" x14ac:dyDescent="0.3">
      <c r="A772" s="127" t="s">
        <v>3683</v>
      </c>
      <c r="B772" s="135">
        <v>930</v>
      </c>
      <c r="C772" s="127" t="s">
        <v>75</v>
      </c>
      <c r="D772" s="135">
        <v>740</v>
      </c>
      <c r="E772" s="127" t="s">
        <v>1818</v>
      </c>
    </row>
    <row r="773" spans="1:5" ht="15.75" thickBot="1" x14ac:dyDescent="0.3">
      <c r="A773" s="127" t="s">
        <v>3683</v>
      </c>
      <c r="B773" s="135">
        <v>548</v>
      </c>
      <c r="C773" s="127" t="s">
        <v>76</v>
      </c>
      <c r="D773" s="135">
        <v>345</v>
      </c>
      <c r="E773" s="127" t="s">
        <v>1191</v>
      </c>
    </row>
    <row r="774" spans="1:5" ht="15.75" thickBot="1" x14ac:dyDescent="0.3">
      <c r="A774" s="127" t="s">
        <v>3683</v>
      </c>
      <c r="B774" s="135">
        <v>548</v>
      </c>
      <c r="C774" s="127" t="s">
        <v>76</v>
      </c>
      <c r="D774" s="135">
        <v>177</v>
      </c>
      <c r="E774" s="127" t="s">
        <v>1189</v>
      </c>
    </row>
    <row r="775" spans="1:5" ht="15.75" thickBot="1" x14ac:dyDescent="0.3">
      <c r="A775" s="127" t="s">
        <v>3683</v>
      </c>
      <c r="B775" s="135">
        <v>548</v>
      </c>
      <c r="C775" s="127" t="s">
        <v>76</v>
      </c>
      <c r="D775" s="135">
        <v>178</v>
      </c>
      <c r="E775" s="127" t="s">
        <v>1190</v>
      </c>
    </row>
    <row r="776" spans="1:5" ht="15.75" thickBot="1" x14ac:dyDescent="0.3">
      <c r="A776" s="127" t="s">
        <v>3683</v>
      </c>
      <c r="B776" s="135">
        <v>548</v>
      </c>
      <c r="C776" s="127" t="s">
        <v>76</v>
      </c>
      <c r="D776" s="135">
        <v>500</v>
      </c>
      <c r="E776" s="127" t="s">
        <v>1192</v>
      </c>
    </row>
    <row r="777" spans="1:5" ht="15.75" thickBot="1" x14ac:dyDescent="0.3">
      <c r="A777" s="127" t="s">
        <v>3683</v>
      </c>
      <c r="B777" s="135">
        <v>550</v>
      </c>
      <c r="C777" s="127" t="s">
        <v>77</v>
      </c>
      <c r="D777" s="135">
        <v>630</v>
      </c>
      <c r="E777" s="127" t="s">
        <v>1193</v>
      </c>
    </row>
    <row r="778" spans="1:5" ht="15.75" thickBot="1" x14ac:dyDescent="0.3">
      <c r="A778" s="127" t="s">
        <v>3683</v>
      </c>
      <c r="B778" s="135">
        <v>550</v>
      </c>
      <c r="C778" s="127" t="s">
        <v>77</v>
      </c>
      <c r="D778" s="135">
        <v>632</v>
      </c>
      <c r="E778" s="127" t="s">
        <v>1194</v>
      </c>
    </row>
    <row r="779" spans="1:5" ht="15.75" thickBot="1" x14ac:dyDescent="0.3">
      <c r="A779" s="127" t="s">
        <v>3683</v>
      </c>
      <c r="B779" s="135">
        <v>550</v>
      </c>
      <c r="C779" s="127" t="s">
        <v>77</v>
      </c>
      <c r="D779" s="135">
        <v>634</v>
      </c>
      <c r="E779" s="127" t="s">
        <v>1195</v>
      </c>
    </row>
    <row r="780" spans="1:5" ht="15.75" thickBot="1" x14ac:dyDescent="0.3">
      <c r="A780" s="127" t="s">
        <v>3683</v>
      </c>
      <c r="B780" s="135">
        <v>685</v>
      </c>
      <c r="C780" s="127" t="s">
        <v>78</v>
      </c>
      <c r="D780" s="135">
        <v>89</v>
      </c>
      <c r="E780" s="127" t="s">
        <v>1260</v>
      </c>
    </row>
    <row r="781" spans="1:5" ht="15.75" thickBot="1" x14ac:dyDescent="0.3">
      <c r="A781" s="127" t="s">
        <v>3683</v>
      </c>
      <c r="B781" s="135">
        <v>685</v>
      </c>
      <c r="C781" s="127" t="s">
        <v>78</v>
      </c>
      <c r="D781" s="135">
        <v>92</v>
      </c>
      <c r="E781" s="127" t="s">
        <v>1263</v>
      </c>
    </row>
    <row r="782" spans="1:5" ht="15.75" thickBot="1" x14ac:dyDescent="0.3">
      <c r="A782" s="127" t="s">
        <v>3683</v>
      </c>
      <c r="B782" s="135">
        <v>685</v>
      </c>
      <c r="C782" s="127" t="s">
        <v>78</v>
      </c>
      <c r="D782" s="135">
        <v>90</v>
      </c>
      <c r="E782" s="127" t="s">
        <v>1261</v>
      </c>
    </row>
    <row r="783" spans="1:5" ht="15.75" thickBot="1" x14ac:dyDescent="0.3">
      <c r="A783" s="127" t="s">
        <v>3683</v>
      </c>
      <c r="B783" s="135">
        <v>685</v>
      </c>
      <c r="C783" s="127" t="s">
        <v>78</v>
      </c>
      <c r="D783" s="135">
        <v>91</v>
      </c>
      <c r="E783" s="127" t="s">
        <v>1262</v>
      </c>
    </row>
    <row r="784" spans="1:5" ht="15.75" thickBot="1" x14ac:dyDescent="0.3">
      <c r="A784" s="127" t="s">
        <v>3683</v>
      </c>
      <c r="B784" s="135">
        <v>685</v>
      </c>
      <c r="C784" s="127" t="s">
        <v>78</v>
      </c>
      <c r="D784" s="135">
        <v>133</v>
      </c>
      <c r="E784" s="127" t="s">
        <v>1264</v>
      </c>
    </row>
    <row r="785" spans="1:5" ht="15.75" thickBot="1" x14ac:dyDescent="0.3">
      <c r="A785" s="127" t="s">
        <v>3683</v>
      </c>
      <c r="B785" s="135">
        <v>685</v>
      </c>
      <c r="C785" s="127" t="s">
        <v>78</v>
      </c>
      <c r="D785" s="135">
        <v>177</v>
      </c>
      <c r="E785" s="127" t="s">
        <v>1269</v>
      </c>
    </row>
    <row r="786" spans="1:5" ht="15.75" thickBot="1" x14ac:dyDescent="0.3">
      <c r="A786" s="127" t="s">
        <v>3683</v>
      </c>
      <c r="B786" s="135">
        <v>685</v>
      </c>
      <c r="C786" s="127" t="s">
        <v>78</v>
      </c>
      <c r="D786" s="135">
        <v>738</v>
      </c>
      <c r="E786" s="127" t="s">
        <v>1285</v>
      </c>
    </row>
    <row r="787" spans="1:5" ht="15.75" thickBot="1" x14ac:dyDescent="0.3">
      <c r="A787" s="127" t="s">
        <v>3683</v>
      </c>
      <c r="B787" s="135">
        <v>685</v>
      </c>
      <c r="C787" s="127" t="s">
        <v>78</v>
      </c>
      <c r="D787" s="135">
        <v>180</v>
      </c>
      <c r="E787" s="127" t="s">
        <v>1272</v>
      </c>
    </row>
    <row r="788" spans="1:5" ht="15.75" thickBot="1" x14ac:dyDescent="0.3">
      <c r="A788" s="127" t="s">
        <v>3683</v>
      </c>
      <c r="B788" s="135">
        <v>685</v>
      </c>
      <c r="C788" s="127" t="s">
        <v>78</v>
      </c>
      <c r="D788" s="135">
        <v>179</v>
      </c>
      <c r="E788" s="127" t="s">
        <v>1271</v>
      </c>
    </row>
    <row r="789" spans="1:5" ht="15.75" thickBot="1" x14ac:dyDescent="0.3">
      <c r="A789" s="127" t="s">
        <v>3683</v>
      </c>
      <c r="B789" s="135">
        <v>685</v>
      </c>
      <c r="C789" s="127" t="s">
        <v>78</v>
      </c>
      <c r="D789" s="135">
        <v>176</v>
      </c>
      <c r="E789" s="127" t="s">
        <v>1268</v>
      </c>
    </row>
    <row r="790" spans="1:5" ht="15.75" thickBot="1" x14ac:dyDescent="0.3">
      <c r="A790" s="127" t="s">
        <v>3683</v>
      </c>
      <c r="B790" s="135">
        <v>685</v>
      </c>
      <c r="C790" s="127" t="s">
        <v>78</v>
      </c>
      <c r="D790" s="135">
        <v>183</v>
      </c>
      <c r="E790" s="127" t="s">
        <v>1274</v>
      </c>
    </row>
    <row r="791" spans="1:5" ht="15.75" thickBot="1" x14ac:dyDescent="0.3">
      <c r="A791" s="127" t="s">
        <v>3683</v>
      </c>
      <c r="B791" s="135">
        <v>685</v>
      </c>
      <c r="C791" s="127" t="s">
        <v>78</v>
      </c>
      <c r="D791" s="135">
        <v>173</v>
      </c>
      <c r="E791" s="127" t="s">
        <v>1265</v>
      </c>
    </row>
    <row r="792" spans="1:5" ht="15.75" thickBot="1" x14ac:dyDescent="0.3">
      <c r="A792" s="127" t="s">
        <v>3683</v>
      </c>
      <c r="B792" s="135">
        <v>685</v>
      </c>
      <c r="C792" s="127" t="s">
        <v>78</v>
      </c>
      <c r="D792" s="135">
        <v>175</v>
      </c>
      <c r="E792" s="127" t="s">
        <v>1267</v>
      </c>
    </row>
    <row r="793" spans="1:5" ht="15.75" thickBot="1" x14ac:dyDescent="0.3">
      <c r="A793" s="127" t="s">
        <v>3683</v>
      </c>
      <c r="B793" s="135">
        <v>685</v>
      </c>
      <c r="C793" s="127" t="s">
        <v>78</v>
      </c>
      <c r="D793" s="135">
        <v>174</v>
      </c>
      <c r="E793" s="127" t="s">
        <v>1266</v>
      </c>
    </row>
    <row r="794" spans="1:5" ht="15.75" thickBot="1" x14ac:dyDescent="0.3">
      <c r="A794" s="127" t="s">
        <v>3683</v>
      </c>
      <c r="B794" s="135">
        <v>685</v>
      </c>
      <c r="C794" s="127" t="s">
        <v>78</v>
      </c>
      <c r="D794" s="135">
        <v>181</v>
      </c>
      <c r="E794" s="127" t="s">
        <v>1273</v>
      </c>
    </row>
    <row r="795" spans="1:5" ht="15.75" thickBot="1" x14ac:dyDescent="0.3">
      <c r="A795" s="127" t="s">
        <v>3683</v>
      </c>
      <c r="B795" s="135">
        <v>685</v>
      </c>
      <c r="C795" s="127" t="s">
        <v>78</v>
      </c>
      <c r="D795" s="135">
        <v>178</v>
      </c>
      <c r="E795" s="127" t="s">
        <v>1270</v>
      </c>
    </row>
    <row r="796" spans="1:5" ht="15.75" thickBot="1" x14ac:dyDescent="0.3">
      <c r="A796" s="127" t="s">
        <v>3683</v>
      </c>
      <c r="B796" s="135">
        <v>685</v>
      </c>
      <c r="C796" s="127" t="s">
        <v>78</v>
      </c>
      <c r="D796" s="135">
        <v>265</v>
      </c>
      <c r="E796" s="127" t="s">
        <v>1275</v>
      </c>
    </row>
    <row r="797" spans="1:5" ht="15.75" thickBot="1" x14ac:dyDescent="0.3">
      <c r="A797" s="127" t="s">
        <v>3683</v>
      </c>
      <c r="B797" s="135">
        <v>685</v>
      </c>
      <c r="C797" s="127" t="s">
        <v>78</v>
      </c>
      <c r="D797" s="135">
        <v>501</v>
      </c>
      <c r="E797" s="127" t="s">
        <v>1277</v>
      </c>
    </row>
    <row r="798" spans="1:5" ht="15.75" thickBot="1" x14ac:dyDescent="0.3">
      <c r="A798" s="127" t="s">
        <v>3683</v>
      </c>
      <c r="B798" s="135">
        <v>685</v>
      </c>
      <c r="C798" s="127" t="s">
        <v>78</v>
      </c>
      <c r="D798" s="135">
        <v>701</v>
      </c>
      <c r="E798" s="127" t="s">
        <v>1283</v>
      </c>
    </row>
    <row r="799" spans="1:5" ht="15.75" thickBot="1" x14ac:dyDescent="0.3">
      <c r="A799" s="127" t="s">
        <v>3683</v>
      </c>
      <c r="B799" s="135">
        <v>685</v>
      </c>
      <c r="C799" s="127" t="s">
        <v>78</v>
      </c>
      <c r="D799" s="135">
        <v>502</v>
      </c>
      <c r="E799" s="127" t="s">
        <v>1278</v>
      </c>
    </row>
    <row r="800" spans="1:5" ht="15.75" thickBot="1" x14ac:dyDescent="0.3">
      <c r="A800" s="127" t="s">
        <v>3683</v>
      </c>
      <c r="B800" s="135">
        <v>685</v>
      </c>
      <c r="C800" s="127" t="s">
        <v>78</v>
      </c>
      <c r="D800" s="135">
        <v>500</v>
      </c>
      <c r="E800" s="127" t="s">
        <v>1276</v>
      </c>
    </row>
    <row r="801" spans="1:5" ht="15.75" thickBot="1" x14ac:dyDescent="0.3">
      <c r="A801" s="127" t="s">
        <v>3683</v>
      </c>
      <c r="B801" s="135">
        <v>685</v>
      </c>
      <c r="C801" s="127" t="s">
        <v>78</v>
      </c>
      <c r="D801" s="135">
        <v>693</v>
      </c>
      <c r="E801" s="127" t="s">
        <v>1282</v>
      </c>
    </row>
    <row r="802" spans="1:5" ht="15.75" thickBot="1" x14ac:dyDescent="0.3">
      <c r="A802" s="127" t="s">
        <v>3683</v>
      </c>
      <c r="B802" s="135">
        <v>685</v>
      </c>
      <c r="C802" s="127" t="s">
        <v>78</v>
      </c>
      <c r="D802" s="135">
        <v>632</v>
      </c>
      <c r="E802" s="127" t="s">
        <v>1279</v>
      </c>
    </row>
    <row r="803" spans="1:5" ht="15.75" thickBot="1" x14ac:dyDescent="0.3">
      <c r="A803" s="127" t="s">
        <v>3683</v>
      </c>
      <c r="B803" s="135">
        <v>685</v>
      </c>
      <c r="C803" s="127" t="s">
        <v>78</v>
      </c>
      <c r="D803" s="135">
        <v>633</v>
      </c>
      <c r="E803" s="127" t="s">
        <v>1280</v>
      </c>
    </row>
    <row r="804" spans="1:5" ht="15.75" thickBot="1" x14ac:dyDescent="0.3">
      <c r="A804" s="127" t="s">
        <v>3683</v>
      </c>
      <c r="B804" s="135">
        <v>685</v>
      </c>
      <c r="C804" s="127" t="s">
        <v>78</v>
      </c>
      <c r="D804" s="135">
        <v>692</v>
      </c>
      <c r="E804" s="127" t="s">
        <v>1281</v>
      </c>
    </row>
    <row r="805" spans="1:5" ht="15.75" thickBot="1" x14ac:dyDescent="0.3">
      <c r="A805" s="127" t="s">
        <v>3683</v>
      </c>
      <c r="B805" s="135">
        <v>685</v>
      </c>
      <c r="C805" s="127" t="s">
        <v>78</v>
      </c>
      <c r="D805" s="135">
        <v>735</v>
      </c>
      <c r="E805" s="127" t="s">
        <v>1284</v>
      </c>
    </row>
    <row r="806" spans="1:5" ht="15.75" thickBot="1" x14ac:dyDescent="0.3">
      <c r="A806" s="127" t="s">
        <v>3683</v>
      </c>
      <c r="B806" s="135">
        <v>685</v>
      </c>
      <c r="C806" s="127" t="s">
        <v>78</v>
      </c>
      <c r="D806" s="135">
        <v>780</v>
      </c>
      <c r="E806" s="127" t="s">
        <v>1287</v>
      </c>
    </row>
    <row r="807" spans="1:5" ht="15.75" thickBot="1" x14ac:dyDescent="0.3">
      <c r="A807" s="127" t="s">
        <v>3683</v>
      </c>
      <c r="B807" s="135">
        <v>685</v>
      </c>
      <c r="C807" s="127" t="s">
        <v>78</v>
      </c>
      <c r="D807" s="135">
        <v>779</v>
      </c>
      <c r="E807" s="127" t="s">
        <v>1286</v>
      </c>
    </row>
    <row r="808" spans="1:5" ht="15.75" thickBot="1" x14ac:dyDescent="0.3">
      <c r="A808" s="127" t="s">
        <v>3683</v>
      </c>
      <c r="B808" s="135">
        <v>685</v>
      </c>
      <c r="C808" s="127" t="s">
        <v>78</v>
      </c>
      <c r="D808" s="135">
        <v>795</v>
      </c>
      <c r="E808" s="127" t="s">
        <v>1288</v>
      </c>
    </row>
    <row r="809" spans="1:5" ht="15.75" thickBot="1" x14ac:dyDescent="0.3">
      <c r="A809" s="127" t="s">
        <v>3683</v>
      </c>
      <c r="B809" s="135">
        <v>580</v>
      </c>
      <c r="C809" s="127" t="s">
        <v>79</v>
      </c>
      <c r="D809" s="135">
        <v>2</v>
      </c>
      <c r="E809" s="127" t="s">
        <v>1212</v>
      </c>
    </row>
    <row r="810" spans="1:5" ht="15.75" thickBot="1" x14ac:dyDescent="0.3">
      <c r="A810" s="127" t="s">
        <v>3683</v>
      </c>
      <c r="B810" s="135">
        <v>580</v>
      </c>
      <c r="C810" s="127" t="s">
        <v>79</v>
      </c>
      <c r="D810" s="135">
        <v>1</v>
      </c>
      <c r="E810" s="127" t="s">
        <v>1211</v>
      </c>
    </row>
    <row r="811" spans="1:5" ht="15.75" thickBot="1" x14ac:dyDescent="0.3">
      <c r="A811" s="127" t="s">
        <v>3683</v>
      </c>
      <c r="B811" s="135">
        <v>580</v>
      </c>
      <c r="C811" s="127" t="s">
        <v>79</v>
      </c>
      <c r="D811" s="135">
        <v>65</v>
      </c>
      <c r="E811" s="127" t="s">
        <v>1214</v>
      </c>
    </row>
    <row r="812" spans="1:5" ht="15.75" thickBot="1" x14ac:dyDescent="0.3">
      <c r="A812" s="127" t="s">
        <v>3683</v>
      </c>
      <c r="B812" s="135">
        <v>580</v>
      </c>
      <c r="C812" s="127" t="s">
        <v>79</v>
      </c>
      <c r="D812" s="135">
        <v>225</v>
      </c>
      <c r="E812" s="127" t="s">
        <v>1216</v>
      </c>
    </row>
    <row r="813" spans="1:5" ht="15.75" thickBot="1" x14ac:dyDescent="0.3">
      <c r="A813" s="127" t="s">
        <v>3683</v>
      </c>
      <c r="B813" s="135">
        <v>580</v>
      </c>
      <c r="C813" s="127" t="s">
        <v>79</v>
      </c>
      <c r="D813" s="135">
        <v>999</v>
      </c>
      <c r="E813" s="127" t="s">
        <v>79</v>
      </c>
    </row>
    <row r="814" spans="1:5" ht="15.75" thickBot="1" x14ac:dyDescent="0.3">
      <c r="A814" s="127" t="s">
        <v>3683</v>
      </c>
      <c r="B814" s="135">
        <v>580</v>
      </c>
      <c r="C814" s="127" t="s">
        <v>79</v>
      </c>
      <c r="D814" s="135">
        <v>221</v>
      </c>
      <c r="E814" s="127" t="s">
        <v>1215</v>
      </c>
    </row>
    <row r="815" spans="1:5" ht="15.75" thickBot="1" x14ac:dyDescent="0.3">
      <c r="A815" s="127" t="s">
        <v>3683</v>
      </c>
      <c r="B815" s="135">
        <v>580</v>
      </c>
      <c r="C815" s="127" t="s">
        <v>79</v>
      </c>
      <c r="D815" s="135">
        <v>500</v>
      </c>
      <c r="E815" s="127" t="s">
        <v>1217</v>
      </c>
    </row>
    <row r="816" spans="1:5" ht="15.75" thickBot="1" x14ac:dyDescent="0.3">
      <c r="A816" s="127" t="s">
        <v>3683</v>
      </c>
      <c r="B816" s="135">
        <v>580</v>
      </c>
      <c r="C816" s="127" t="s">
        <v>79</v>
      </c>
      <c r="D816" s="135">
        <v>5</v>
      </c>
      <c r="E816" s="127" t="s">
        <v>1213</v>
      </c>
    </row>
    <row r="817" spans="1:5" ht="15.75" thickBot="1" x14ac:dyDescent="0.3">
      <c r="A817" s="127" t="s">
        <v>3683</v>
      </c>
      <c r="B817" s="135">
        <v>580</v>
      </c>
      <c r="C817" s="127" t="s">
        <v>79</v>
      </c>
      <c r="D817" s="135">
        <v>691</v>
      </c>
      <c r="E817" s="127" t="s">
        <v>1218</v>
      </c>
    </row>
    <row r="818" spans="1:5" ht="15.75" thickBot="1" x14ac:dyDescent="0.3">
      <c r="A818" s="127" t="s">
        <v>3683</v>
      </c>
      <c r="B818" s="135">
        <v>580</v>
      </c>
      <c r="C818" s="127" t="s">
        <v>79</v>
      </c>
      <c r="D818" s="135">
        <v>779</v>
      </c>
      <c r="E818" s="127" t="s">
        <v>1220</v>
      </c>
    </row>
    <row r="819" spans="1:5" ht="15.75" thickBot="1" x14ac:dyDescent="0.3">
      <c r="A819" s="127" t="s">
        <v>3683</v>
      </c>
      <c r="B819" s="135">
        <v>580</v>
      </c>
      <c r="C819" s="127" t="s">
        <v>79</v>
      </c>
      <c r="D819" s="135">
        <v>705</v>
      </c>
      <c r="E819" s="127" t="s">
        <v>1219</v>
      </c>
    </row>
    <row r="820" spans="1:5" ht="15.75" thickBot="1" x14ac:dyDescent="0.3">
      <c r="A820" s="127" t="s">
        <v>3683</v>
      </c>
      <c r="B820" s="135">
        <v>555</v>
      </c>
      <c r="C820" s="127" t="s">
        <v>80</v>
      </c>
      <c r="D820" s="135">
        <v>89</v>
      </c>
      <c r="E820" s="127" t="s">
        <v>1196</v>
      </c>
    </row>
    <row r="821" spans="1:5" ht="15.75" thickBot="1" x14ac:dyDescent="0.3">
      <c r="A821" s="127" t="s">
        <v>3683</v>
      </c>
      <c r="B821" s="135">
        <v>555</v>
      </c>
      <c r="C821" s="127" t="s">
        <v>80</v>
      </c>
      <c r="D821" s="135">
        <v>177</v>
      </c>
      <c r="E821" s="127" t="s">
        <v>1197</v>
      </c>
    </row>
    <row r="822" spans="1:5" ht="15.75" thickBot="1" x14ac:dyDescent="0.3">
      <c r="A822" s="127" t="s">
        <v>3683</v>
      </c>
      <c r="B822" s="135">
        <v>555</v>
      </c>
      <c r="C822" s="127" t="s">
        <v>80</v>
      </c>
      <c r="D822" s="135">
        <v>221</v>
      </c>
      <c r="E822" s="127" t="s">
        <v>1198</v>
      </c>
    </row>
    <row r="823" spans="1:5" ht="15.75" thickBot="1" x14ac:dyDescent="0.3">
      <c r="A823" s="127" t="s">
        <v>3683</v>
      </c>
      <c r="B823" s="135">
        <v>555</v>
      </c>
      <c r="C823" s="127" t="s">
        <v>80</v>
      </c>
      <c r="D823" s="135">
        <v>500</v>
      </c>
      <c r="E823" s="127" t="s">
        <v>1199</v>
      </c>
    </row>
    <row r="824" spans="1:5" ht="15.75" thickBot="1" x14ac:dyDescent="0.3">
      <c r="A824" s="127" t="s">
        <v>3683</v>
      </c>
      <c r="B824" s="135">
        <v>555</v>
      </c>
      <c r="C824" s="127" t="s">
        <v>80</v>
      </c>
      <c r="D824" s="135">
        <v>501</v>
      </c>
      <c r="E824" s="127" t="s">
        <v>1200</v>
      </c>
    </row>
    <row r="825" spans="1:5" ht="15.75" thickBot="1" x14ac:dyDescent="0.3">
      <c r="A825" s="127" t="s">
        <v>3683</v>
      </c>
      <c r="B825" s="135">
        <v>555</v>
      </c>
      <c r="C825" s="127" t="s">
        <v>80</v>
      </c>
      <c r="D825" s="135">
        <v>635</v>
      </c>
      <c r="E825" s="127" t="s">
        <v>1203</v>
      </c>
    </row>
    <row r="826" spans="1:5" ht="15.75" thickBot="1" x14ac:dyDescent="0.3">
      <c r="A826" s="127" t="s">
        <v>3683</v>
      </c>
      <c r="B826" s="135">
        <v>555</v>
      </c>
      <c r="C826" s="127" t="s">
        <v>80</v>
      </c>
      <c r="D826" s="135">
        <v>601</v>
      </c>
      <c r="E826" s="127" t="s">
        <v>1201</v>
      </c>
    </row>
    <row r="827" spans="1:5" ht="15.75" thickBot="1" x14ac:dyDescent="0.3">
      <c r="A827" s="127" t="s">
        <v>3683</v>
      </c>
      <c r="B827" s="135">
        <v>555</v>
      </c>
      <c r="C827" s="127" t="s">
        <v>80</v>
      </c>
      <c r="D827" s="135">
        <v>632</v>
      </c>
      <c r="E827" s="127" t="s">
        <v>1202</v>
      </c>
    </row>
    <row r="828" spans="1:5" ht="15.75" thickBot="1" x14ac:dyDescent="0.3">
      <c r="A828" s="127" t="s">
        <v>3683</v>
      </c>
      <c r="B828" s="135">
        <v>555</v>
      </c>
      <c r="C828" s="127" t="s">
        <v>80</v>
      </c>
      <c r="D828" s="135">
        <v>691</v>
      </c>
      <c r="E828" s="127" t="s">
        <v>1204</v>
      </c>
    </row>
    <row r="829" spans="1:5" ht="15.75" thickBot="1" x14ac:dyDescent="0.3">
      <c r="A829" s="127" t="s">
        <v>3683</v>
      </c>
      <c r="B829" s="135">
        <v>555</v>
      </c>
      <c r="C829" s="127" t="s">
        <v>80</v>
      </c>
      <c r="D829" s="135">
        <v>735</v>
      </c>
      <c r="E829" s="127" t="s">
        <v>1205</v>
      </c>
    </row>
    <row r="830" spans="1:5" ht="15.75" thickBot="1" x14ac:dyDescent="0.3">
      <c r="A830" s="127" t="s">
        <v>3683</v>
      </c>
      <c r="B830" s="135">
        <v>555</v>
      </c>
      <c r="C830" s="127" t="s">
        <v>80</v>
      </c>
      <c r="D830" s="135">
        <v>779</v>
      </c>
      <c r="E830" s="127" t="s">
        <v>1206</v>
      </c>
    </row>
    <row r="831" spans="1:5" ht="15.75" thickBot="1" x14ac:dyDescent="0.3">
      <c r="A831" s="127" t="s">
        <v>3683</v>
      </c>
      <c r="B831" s="135">
        <v>748</v>
      </c>
      <c r="C831" s="127" t="s">
        <v>81</v>
      </c>
      <c r="D831" s="135">
        <v>46</v>
      </c>
      <c r="E831" s="127" t="s">
        <v>1299</v>
      </c>
    </row>
    <row r="832" spans="1:5" ht="15.75" thickBot="1" x14ac:dyDescent="0.3">
      <c r="A832" s="127" t="s">
        <v>3683</v>
      </c>
      <c r="B832" s="135">
        <v>748</v>
      </c>
      <c r="C832" s="127" t="s">
        <v>81</v>
      </c>
      <c r="D832" s="135">
        <v>47</v>
      </c>
      <c r="E832" s="127" t="s">
        <v>1300</v>
      </c>
    </row>
    <row r="833" spans="1:5" ht="15.75" thickBot="1" x14ac:dyDescent="0.3">
      <c r="A833" s="127" t="s">
        <v>3683</v>
      </c>
      <c r="B833" s="135">
        <v>748</v>
      </c>
      <c r="C833" s="127" t="s">
        <v>81</v>
      </c>
      <c r="D833" s="135">
        <v>89</v>
      </c>
      <c r="E833" s="127" t="s">
        <v>1301</v>
      </c>
    </row>
    <row r="834" spans="1:5" ht="15.75" thickBot="1" x14ac:dyDescent="0.3">
      <c r="A834" s="127" t="s">
        <v>3683</v>
      </c>
      <c r="B834" s="135">
        <v>748</v>
      </c>
      <c r="C834" s="127" t="s">
        <v>81</v>
      </c>
      <c r="D834" s="135">
        <v>90</v>
      </c>
      <c r="E834" s="127" t="s">
        <v>1302</v>
      </c>
    </row>
    <row r="835" spans="1:5" ht="15.75" thickBot="1" x14ac:dyDescent="0.3">
      <c r="A835" s="127" t="s">
        <v>3683</v>
      </c>
      <c r="B835" s="135">
        <v>748</v>
      </c>
      <c r="C835" s="127" t="s">
        <v>81</v>
      </c>
      <c r="D835" s="135">
        <v>133</v>
      </c>
      <c r="E835" s="127" t="s">
        <v>1303</v>
      </c>
    </row>
    <row r="836" spans="1:5" ht="15.75" thickBot="1" x14ac:dyDescent="0.3">
      <c r="A836" s="127" t="s">
        <v>3683</v>
      </c>
      <c r="B836" s="135">
        <v>748</v>
      </c>
      <c r="C836" s="127" t="s">
        <v>81</v>
      </c>
      <c r="D836" s="135">
        <v>456</v>
      </c>
      <c r="E836" s="127" t="s">
        <v>1304</v>
      </c>
    </row>
    <row r="837" spans="1:5" ht="15.75" thickBot="1" x14ac:dyDescent="0.3">
      <c r="A837" s="127" t="s">
        <v>3683</v>
      </c>
      <c r="B837" s="135">
        <v>748</v>
      </c>
      <c r="C837" s="127" t="s">
        <v>81</v>
      </c>
      <c r="D837" s="135">
        <v>500</v>
      </c>
      <c r="E837" s="127" t="s">
        <v>1305</v>
      </c>
    </row>
    <row r="838" spans="1:5" ht="15.75" thickBot="1" x14ac:dyDescent="0.3">
      <c r="A838" s="127" t="s">
        <v>3683</v>
      </c>
      <c r="B838" s="135">
        <v>748</v>
      </c>
      <c r="C838" s="127" t="s">
        <v>81</v>
      </c>
      <c r="D838" s="135">
        <v>632</v>
      </c>
      <c r="E838" s="127" t="s">
        <v>1306</v>
      </c>
    </row>
    <row r="839" spans="1:5" ht="15.75" thickBot="1" x14ac:dyDescent="0.3">
      <c r="A839" s="127" t="s">
        <v>3683</v>
      </c>
      <c r="B839" s="135">
        <v>600</v>
      </c>
      <c r="C839" s="127" t="s">
        <v>82</v>
      </c>
      <c r="D839" s="135">
        <v>37</v>
      </c>
      <c r="E839" s="127" t="s">
        <v>1238</v>
      </c>
    </row>
    <row r="840" spans="1:5" ht="15.75" thickBot="1" x14ac:dyDescent="0.3">
      <c r="A840" s="127" t="s">
        <v>3683</v>
      </c>
      <c r="B840" s="135">
        <v>600</v>
      </c>
      <c r="C840" s="127" t="s">
        <v>82</v>
      </c>
      <c r="D840" s="135">
        <v>45</v>
      </c>
      <c r="E840" s="127" t="s">
        <v>1239</v>
      </c>
    </row>
    <row r="841" spans="1:5" ht="15.75" thickBot="1" x14ac:dyDescent="0.3">
      <c r="A841" s="127" t="s">
        <v>3683</v>
      </c>
      <c r="B841" s="135">
        <v>600</v>
      </c>
      <c r="C841" s="127" t="s">
        <v>82</v>
      </c>
      <c r="D841" s="135">
        <v>46</v>
      </c>
      <c r="E841" s="127" t="s">
        <v>1240</v>
      </c>
    </row>
    <row r="842" spans="1:5" ht="15.75" thickBot="1" x14ac:dyDescent="0.3">
      <c r="A842" s="127" t="s">
        <v>3683</v>
      </c>
      <c r="B842" s="135">
        <v>600</v>
      </c>
      <c r="C842" s="127" t="s">
        <v>82</v>
      </c>
      <c r="D842" s="135">
        <v>89</v>
      </c>
      <c r="E842" s="127" t="s">
        <v>1241</v>
      </c>
    </row>
    <row r="843" spans="1:5" ht="15.75" thickBot="1" x14ac:dyDescent="0.3">
      <c r="A843" s="127" t="s">
        <v>3683</v>
      </c>
      <c r="B843" s="135">
        <v>600</v>
      </c>
      <c r="C843" s="127" t="s">
        <v>82</v>
      </c>
      <c r="D843" s="135">
        <v>95</v>
      </c>
      <c r="E843" s="127" t="s">
        <v>1242</v>
      </c>
    </row>
    <row r="844" spans="1:5" ht="15.75" thickBot="1" x14ac:dyDescent="0.3">
      <c r="A844" s="127" t="s">
        <v>3683</v>
      </c>
      <c r="B844" s="135">
        <v>600</v>
      </c>
      <c r="C844" s="127" t="s">
        <v>82</v>
      </c>
      <c r="D844" s="135">
        <v>133</v>
      </c>
      <c r="E844" s="127" t="s">
        <v>1243</v>
      </c>
    </row>
    <row r="845" spans="1:5" ht="15.75" thickBot="1" x14ac:dyDescent="0.3">
      <c r="A845" s="127" t="s">
        <v>3683</v>
      </c>
      <c r="B845" s="135">
        <v>600</v>
      </c>
      <c r="C845" s="127" t="s">
        <v>82</v>
      </c>
      <c r="D845" s="135">
        <v>140</v>
      </c>
      <c r="E845" s="127" t="s">
        <v>1244</v>
      </c>
    </row>
    <row r="846" spans="1:5" ht="15.75" thickBot="1" x14ac:dyDescent="0.3">
      <c r="A846" s="127" t="s">
        <v>3683</v>
      </c>
      <c r="B846" s="135">
        <v>600</v>
      </c>
      <c r="C846" s="127" t="s">
        <v>82</v>
      </c>
      <c r="D846" s="135">
        <v>177</v>
      </c>
      <c r="E846" s="127" t="s">
        <v>1245</v>
      </c>
    </row>
    <row r="847" spans="1:5" ht="15.75" thickBot="1" x14ac:dyDescent="0.3">
      <c r="A847" s="127" t="s">
        <v>3683</v>
      </c>
      <c r="B847" s="135">
        <v>600</v>
      </c>
      <c r="C847" s="127" t="s">
        <v>82</v>
      </c>
      <c r="D847" s="135">
        <v>183</v>
      </c>
      <c r="E847" s="127" t="s">
        <v>1246</v>
      </c>
    </row>
    <row r="848" spans="1:5" ht="15.75" thickBot="1" x14ac:dyDescent="0.3">
      <c r="A848" s="127" t="s">
        <v>3683</v>
      </c>
      <c r="B848" s="135">
        <v>600</v>
      </c>
      <c r="C848" s="127" t="s">
        <v>82</v>
      </c>
      <c r="D848" s="135">
        <v>221</v>
      </c>
      <c r="E848" s="127" t="s">
        <v>1247</v>
      </c>
    </row>
    <row r="849" spans="1:5" ht="15.75" thickBot="1" x14ac:dyDescent="0.3">
      <c r="A849" s="127" t="s">
        <v>3683</v>
      </c>
      <c r="B849" s="135">
        <v>600</v>
      </c>
      <c r="C849" s="127" t="s">
        <v>82</v>
      </c>
      <c r="D849" s="135">
        <v>227</v>
      </c>
      <c r="E849" s="127" t="s">
        <v>1248</v>
      </c>
    </row>
    <row r="850" spans="1:5" ht="15.75" thickBot="1" x14ac:dyDescent="0.3">
      <c r="A850" s="127" t="s">
        <v>3683</v>
      </c>
      <c r="B850" s="135">
        <v>600</v>
      </c>
      <c r="C850" s="127" t="s">
        <v>82</v>
      </c>
      <c r="D850" s="135">
        <v>645</v>
      </c>
      <c r="E850" s="127" t="s">
        <v>1253</v>
      </c>
    </row>
    <row r="851" spans="1:5" ht="15.75" thickBot="1" x14ac:dyDescent="0.3">
      <c r="A851" s="127" t="s">
        <v>3683</v>
      </c>
      <c r="B851" s="135">
        <v>600</v>
      </c>
      <c r="C851" s="127" t="s">
        <v>82</v>
      </c>
      <c r="D851" s="135">
        <v>500</v>
      </c>
      <c r="E851" s="127" t="s">
        <v>1249</v>
      </c>
    </row>
    <row r="852" spans="1:5" ht="15.75" thickBot="1" x14ac:dyDescent="0.3">
      <c r="A852" s="127" t="s">
        <v>3683</v>
      </c>
      <c r="B852" s="135">
        <v>600</v>
      </c>
      <c r="C852" s="127" t="s">
        <v>82</v>
      </c>
      <c r="D852" s="135">
        <v>505</v>
      </c>
      <c r="E852" s="127" t="s">
        <v>1250</v>
      </c>
    </row>
    <row r="853" spans="1:5" ht="15.75" thickBot="1" x14ac:dyDescent="0.3">
      <c r="A853" s="127" t="s">
        <v>3683</v>
      </c>
      <c r="B853" s="135">
        <v>600</v>
      </c>
      <c r="C853" s="127" t="s">
        <v>82</v>
      </c>
      <c r="D853" s="135">
        <v>999</v>
      </c>
      <c r="E853" s="127" t="s">
        <v>1259</v>
      </c>
    </row>
    <row r="854" spans="1:5" ht="15.75" thickBot="1" x14ac:dyDescent="0.3">
      <c r="A854" s="127" t="s">
        <v>3683</v>
      </c>
      <c r="B854" s="135">
        <v>600</v>
      </c>
      <c r="C854" s="127" t="s">
        <v>82</v>
      </c>
      <c r="D854" s="135">
        <v>634</v>
      </c>
      <c r="E854" s="127" t="s">
        <v>1252</v>
      </c>
    </row>
    <row r="855" spans="1:5" ht="15.75" thickBot="1" x14ac:dyDescent="0.3">
      <c r="A855" s="127" t="s">
        <v>3683</v>
      </c>
      <c r="B855" s="135">
        <v>600</v>
      </c>
      <c r="C855" s="127" t="s">
        <v>82</v>
      </c>
      <c r="D855" s="135">
        <v>632</v>
      </c>
      <c r="E855" s="127" t="s">
        <v>1251</v>
      </c>
    </row>
    <row r="856" spans="1:5" ht="15.75" thickBot="1" x14ac:dyDescent="0.3">
      <c r="A856" s="127" t="s">
        <v>3683</v>
      </c>
      <c r="B856" s="135">
        <v>600</v>
      </c>
      <c r="C856" s="127" t="s">
        <v>82</v>
      </c>
      <c r="D856" s="135">
        <v>691</v>
      </c>
      <c r="E856" s="127" t="s">
        <v>1254</v>
      </c>
    </row>
    <row r="857" spans="1:5" ht="15.75" thickBot="1" x14ac:dyDescent="0.3">
      <c r="A857" s="127" t="s">
        <v>3683</v>
      </c>
      <c r="B857" s="135">
        <v>600</v>
      </c>
      <c r="C857" s="127" t="s">
        <v>82</v>
      </c>
      <c r="D857" s="135">
        <v>701</v>
      </c>
      <c r="E857" s="127" t="s">
        <v>1255</v>
      </c>
    </row>
    <row r="858" spans="1:5" ht="15.75" thickBot="1" x14ac:dyDescent="0.3">
      <c r="A858" s="127" t="s">
        <v>3683</v>
      </c>
      <c r="B858" s="135">
        <v>600</v>
      </c>
      <c r="C858" s="127" t="s">
        <v>82</v>
      </c>
      <c r="D858" s="135">
        <v>735</v>
      </c>
      <c r="E858" s="127" t="s">
        <v>1256</v>
      </c>
    </row>
    <row r="859" spans="1:5" ht="15.75" thickBot="1" x14ac:dyDescent="0.3">
      <c r="A859" s="127" t="s">
        <v>3683</v>
      </c>
      <c r="B859" s="135">
        <v>600</v>
      </c>
      <c r="C859" s="127" t="s">
        <v>82</v>
      </c>
      <c r="D859" s="135">
        <v>740</v>
      </c>
      <c r="E859" s="127" t="s">
        <v>1257</v>
      </c>
    </row>
    <row r="860" spans="1:5" ht="15.75" thickBot="1" x14ac:dyDescent="0.3">
      <c r="A860" s="127" t="s">
        <v>3683</v>
      </c>
      <c r="B860" s="135">
        <v>600</v>
      </c>
      <c r="C860" s="127" t="s">
        <v>82</v>
      </c>
      <c r="D860" s="135">
        <v>779</v>
      </c>
      <c r="E860" s="127" t="s">
        <v>1258</v>
      </c>
    </row>
    <row r="861" spans="1:5" ht="15.75" thickBot="1" x14ac:dyDescent="0.3">
      <c r="A861" s="127" t="s">
        <v>3683</v>
      </c>
      <c r="B861" s="135">
        <v>480</v>
      </c>
      <c r="C861" s="127" t="s">
        <v>83</v>
      </c>
      <c r="D861" s="135">
        <v>2</v>
      </c>
      <c r="E861" s="127" t="s">
        <v>1109</v>
      </c>
    </row>
    <row r="862" spans="1:5" ht="15.75" thickBot="1" x14ac:dyDescent="0.3">
      <c r="A862" s="127" t="s">
        <v>3683</v>
      </c>
      <c r="B862" s="135">
        <v>480</v>
      </c>
      <c r="C862" s="127" t="s">
        <v>83</v>
      </c>
      <c r="D862" s="135">
        <v>1</v>
      </c>
      <c r="E862" s="127" t="s">
        <v>1108</v>
      </c>
    </row>
    <row r="863" spans="1:5" ht="15.75" thickBot="1" x14ac:dyDescent="0.3">
      <c r="A863" s="127" t="s">
        <v>3683</v>
      </c>
      <c r="B863" s="135">
        <v>480</v>
      </c>
      <c r="C863" s="127" t="s">
        <v>83</v>
      </c>
      <c r="D863" s="135">
        <v>45</v>
      </c>
      <c r="E863" s="127" t="s">
        <v>1110</v>
      </c>
    </row>
    <row r="864" spans="1:5" ht="15.75" thickBot="1" x14ac:dyDescent="0.3">
      <c r="A864" s="127" t="s">
        <v>3683</v>
      </c>
      <c r="B864" s="135">
        <v>480</v>
      </c>
      <c r="C864" s="127" t="s">
        <v>83</v>
      </c>
      <c r="D864" s="135">
        <v>89</v>
      </c>
      <c r="E864" s="127" t="s">
        <v>1111</v>
      </c>
    </row>
    <row r="865" spans="1:5" ht="15.75" thickBot="1" x14ac:dyDescent="0.3">
      <c r="A865" s="127" t="s">
        <v>3683</v>
      </c>
      <c r="B865" s="135">
        <v>480</v>
      </c>
      <c r="C865" s="127" t="s">
        <v>83</v>
      </c>
      <c r="D865" s="135">
        <v>97</v>
      </c>
      <c r="E865" s="127" t="s">
        <v>1119</v>
      </c>
    </row>
    <row r="866" spans="1:5" ht="15.75" thickBot="1" x14ac:dyDescent="0.3">
      <c r="A866" s="127" t="s">
        <v>3683</v>
      </c>
      <c r="B866" s="135">
        <v>480</v>
      </c>
      <c r="C866" s="127" t="s">
        <v>83</v>
      </c>
      <c r="D866" s="135">
        <v>90</v>
      </c>
      <c r="E866" s="127" t="s">
        <v>1112</v>
      </c>
    </row>
    <row r="867" spans="1:5" ht="15.75" thickBot="1" x14ac:dyDescent="0.3">
      <c r="A867" s="127" t="s">
        <v>3683</v>
      </c>
      <c r="B867" s="135">
        <v>480</v>
      </c>
      <c r="C867" s="127" t="s">
        <v>83</v>
      </c>
      <c r="D867" s="135">
        <v>95</v>
      </c>
      <c r="E867" s="127" t="s">
        <v>1117</v>
      </c>
    </row>
    <row r="868" spans="1:5" ht="15.75" thickBot="1" x14ac:dyDescent="0.3">
      <c r="A868" s="127" t="s">
        <v>3683</v>
      </c>
      <c r="B868" s="135">
        <v>480</v>
      </c>
      <c r="C868" s="127" t="s">
        <v>83</v>
      </c>
      <c r="D868" s="135">
        <v>91</v>
      </c>
      <c r="E868" s="127" t="s">
        <v>1113</v>
      </c>
    </row>
    <row r="869" spans="1:5" ht="15.75" thickBot="1" x14ac:dyDescent="0.3">
      <c r="A869" s="127" t="s">
        <v>3683</v>
      </c>
      <c r="B869" s="135">
        <v>480</v>
      </c>
      <c r="C869" s="127" t="s">
        <v>83</v>
      </c>
      <c r="D869" s="135">
        <v>92</v>
      </c>
      <c r="E869" s="127" t="s">
        <v>1114</v>
      </c>
    </row>
    <row r="870" spans="1:5" ht="15.75" thickBot="1" x14ac:dyDescent="0.3">
      <c r="A870" s="127" t="s">
        <v>3683</v>
      </c>
      <c r="B870" s="135">
        <v>480</v>
      </c>
      <c r="C870" s="127" t="s">
        <v>83</v>
      </c>
      <c r="D870" s="135">
        <v>94</v>
      </c>
      <c r="E870" s="127" t="s">
        <v>1116</v>
      </c>
    </row>
    <row r="871" spans="1:5" ht="15.75" thickBot="1" x14ac:dyDescent="0.3">
      <c r="A871" s="127" t="s">
        <v>3683</v>
      </c>
      <c r="B871" s="135">
        <v>480</v>
      </c>
      <c r="C871" s="127" t="s">
        <v>83</v>
      </c>
      <c r="D871" s="135">
        <v>93</v>
      </c>
      <c r="E871" s="127" t="s">
        <v>1115</v>
      </c>
    </row>
    <row r="872" spans="1:5" ht="15.75" thickBot="1" x14ac:dyDescent="0.3">
      <c r="A872" s="127" t="s">
        <v>3683</v>
      </c>
      <c r="B872" s="135">
        <v>480</v>
      </c>
      <c r="C872" s="127" t="s">
        <v>83</v>
      </c>
      <c r="D872" s="135">
        <v>96</v>
      </c>
      <c r="E872" s="127" t="s">
        <v>1118</v>
      </c>
    </row>
    <row r="873" spans="1:5" ht="15.75" thickBot="1" x14ac:dyDescent="0.3">
      <c r="A873" s="127" t="s">
        <v>3683</v>
      </c>
      <c r="B873" s="135">
        <v>480</v>
      </c>
      <c r="C873" s="127" t="s">
        <v>83</v>
      </c>
      <c r="D873" s="135">
        <v>221</v>
      </c>
      <c r="E873" s="127" t="s">
        <v>1121</v>
      </c>
    </row>
    <row r="874" spans="1:5" ht="15.75" thickBot="1" x14ac:dyDescent="0.3">
      <c r="A874" s="127" t="s">
        <v>3683</v>
      </c>
      <c r="B874" s="135">
        <v>480</v>
      </c>
      <c r="C874" s="127" t="s">
        <v>83</v>
      </c>
      <c r="D874" s="135">
        <v>222</v>
      </c>
      <c r="E874" s="127" t="s">
        <v>1122</v>
      </c>
    </row>
    <row r="875" spans="1:5" ht="15.75" thickBot="1" x14ac:dyDescent="0.3">
      <c r="A875" s="127" t="s">
        <v>3683</v>
      </c>
      <c r="B875" s="135">
        <v>480</v>
      </c>
      <c r="C875" s="127" t="s">
        <v>83</v>
      </c>
      <c r="D875" s="135">
        <v>456</v>
      </c>
      <c r="E875" s="127" t="s">
        <v>1123</v>
      </c>
    </row>
    <row r="876" spans="1:5" ht="15.75" thickBot="1" x14ac:dyDescent="0.3">
      <c r="A876" s="127" t="s">
        <v>3683</v>
      </c>
      <c r="B876" s="135">
        <v>480</v>
      </c>
      <c r="C876" s="127" t="s">
        <v>83</v>
      </c>
      <c r="D876" s="135">
        <v>98</v>
      </c>
      <c r="E876" s="127" t="s">
        <v>1120</v>
      </c>
    </row>
    <row r="877" spans="1:5" ht="15.75" thickBot="1" x14ac:dyDescent="0.3">
      <c r="A877" s="127" t="s">
        <v>3683</v>
      </c>
      <c r="B877" s="135">
        <v>480</v>
      </c>
      <c r="C877" s="127" t="s">
        <v>83</v>
      </c>
      <c r="D877" s="135">
        <v>632</v>
      </c>
      <c r="E877" s="127" t="s">
        <v>1124</v>
      </c>
    </row>
    <row r="878" spans="1:5" ht="15.75" thickBot="1" x14ac:dyDescent="0.3">
      <c r="A878" s="127" t="s">
        <v>3683</v>
      </c>
      <c r="B878" s="135">
        <v>480</v>
      </c>
      <c r="C878" s="127" t="s">
        <v>83</v>
      </c>
      <c r="D878" s="135">
        <v>700</v>
      </c>
      <c r="E878" s="127" t="s">
        <v>1128</v>
      </c>
    </row>
    <row r="879" spans="1:5" ht="15.75" thickBot="1" x14ac:dyDescent="0.3">
      <c r="A879" s="127" t="s">
        <v>3683</v>
      </c>
      <c r="B879" s="135">
        <v>480</v>
      </c>
      <c r="C879" s="127" t="s">
        <v>83</v>
      </c>
      <c r="D879" s="135">
        <v>691</v>
      </c>
      <c r="E879" s="127" t="s">
        <v>1125</v>
      </c>
    </row>
    <row r="880" spans="1:5" ht="15.75" thickBot="1" x14ac:dyDescent="0.3">
      <c r="A880" s="127" t="s">
        <v>3683</v>
      </c>
      <c r="B880" s="135">
        <v>480</v>
      </c>
      <c r="C880" s="127" t="s">
        <v>83</v>
      </c>
      <c r="D880" s="135">
        <v>692</v>
      </c>
      <c r="E880" s="127" t="s">
        <v>1126</v>
      </c>
    </row>
    <row r="881" spans="1:5" ht="15.75" thickBot="1" x14ac:dyDescent="0.3">
      <c r="A881" s="127" t="s">
        <v>3683</v>
      </c>
      <c r="B881" s="135">
        <v>480</v>
      </c>
      <c r="C881" s="127" t="s">
        <v>83</v>
      </c>
      <c r="D881" s="135">
        <v>784</v>
      </c>
      <c r="E881" s="127" t="s">
        <v>1134</v>
      </c>
    </row>
    <row r="882" spans="1:5" ht="15.75" thickBot="1" x14ac:dyDescent="0.3">
      <c r="A882" s="127" t="s">
        <v>3683</v>
      </c>
      <c r="B882" s="135">
        <v>480</v>
      </c>
      <c r="C882" s="127" t="s">
        <v>83</v>
      </c>
      <c r="D882" s="135">
        <v>779</v>
      </c>
      <c r="E882" s="127" t="s">
        <v>1129</v>
      </c>
    </row>
    <row r="883" spans="1:5" ht="15.75" thickBot="1" x14ac:dyDescent="0.3">
      <c r="A883" s="127" t="s">
        <v>3683</v>
      </c>
      <c r="B883" s="135">
        <v>480</v>
      </c>
      <c r="C883" s="127" t="s">
        <v>83</v>
      </c>
      <c r="D883" s="135">
        <v>695</v>
      </c>
      <c r="E883" s="127" t="s">
        <v>1127</v>
      </c>
    </row>
    <row r="884" spans="1:5" ht="15.75" thickBot="1" x14ac:dyDescent="0.3">
      <c r="A884" s="127" t="s">
        <v>3683</v>
      </c>
      <c r="B884" s="135">
        <v>480</v>
      </c>
      <c r="C884" s="127" t="s">
        <v>83</v>
      </c>
      <c r="D884" s="135">
        <v>783</v>
      </c>
      <c r="E884" s="127" t="s">
        <v>1133</v>
      </c>
    </row>
    <row r="885" spans="1:5" ht="15.75" thickBot="1" x14ac:dyDescent="0.3">
      <c r="A885" s="127" t="s">
        <v>3683</v>
      </c>
      <c r="B885" s="135">
        <v>480</v>
      </c>
      <c r="C885" s="127" t="s">
        <v>83</v>
      </c>
      <c r="D885" s="135">
        <v>782</v>
      </c>
      <c r="E885" s="127" t="s">
        <v>1132</v>
      </c>
    </row>
    <row r="886" spans="1:5" ht="15.75" thickBot="1" x14ac:dyDescent="0.3">
      <c r="A886" s="127" t="s">
        <v>3683</v>
      </c>
      <c r="B886" s="135">
        <v>480</v>
      </c>
      <c r="C886" s="127" t="s">
        <v>83</v>
      </c>
      <c r="D886" s="135">
        <v>780</v>
      </c>
      <c r="E886" s="127" t="s">
        <v>1130</v>
      </c>
    </row>
    <row r="887" spans="1:5" ht="15.75" thickBot="1" x14ac:dyDescent="0.3">
      <c r="A887" s="127" t="s">
        <v>3683</v>
      </c>
      <c r="B887" s="135">
        <v>480</v>
      </c>
      <c r="C887" s="127" t="s">
        <v>83</v>
      </c>
      <c r="D887" s="135">
        <v>781</v>
      </c>
      <c r="E887" s="127" t="s">
        <v>1131</v>
      </c>
    </row>
    <row r="888" spans="1:5" ht="15.75" thickBot="1" x14ac:dyDescent="0.3">
      <c r="A888" s="127" t="s">
        <v>3683</v>
      </c>
      <c r="B888" s="135">
        <v>480</v>
      </c>
      <c r="C888" s="127" t="s">
        <v>83</v>
      </c>
      <c r="D888" s="135">
        <v>867</v>
      </c>
      <c r="E888" s="127" t="s">
        <v>1135</v>
      </c>
    </row>
    <row r="889" spans="1:5" ht="15.75" thickBot="1" x14ac:dyDescent="0.3">
      <c r="A889" s="127" t="s">
        <v>3683</v>
      </c>
      <c r="B889" s="135">
        <v>440</v>
      </c>
      <c r="C889" s="127" t="s">
        <v>84</v>
      </c>
      <c r="D889" s="135">
        <v>1</v>
      </c>
      <c r="E889" s="127" t="s">
        <v>948</v>
      </c>
    </row>
    <row r="890" spans="1:5" ht="15.75" thickBot="1" x14ac:dyDescent="0.3">
      <c r="A890" s="127" t="s">
        <v>3683</v>
      </c>
      <c r="B890" s="135">
        <v>440</v>
      </c>
      <c r="C890" s="127" t="s">
        <v>84</v>
      </c>
      <c r="D890" s="135">
        <v>2</v>
      </c>
      <c r="E890" s="127" t="s">
        <v>949</v>
      </c>
    </row>
    <row r="891" spans="1:5" ht="15.75" thickBot="1" x14ac:dyDescent="0.3">
      <c r="A891" s="127" t="s">
        <v>3683</v>
      </c>
      <c r="B891" s="135">
        <v>440</v>
      </c>
      <c r="C891" s="127" t="s">
        <v>84</v>
      </c>
      <c r="D891" s="135">
        <v>45</v>
      </c>
      <c r="E891" s="127" t="s">
        <v>950</v>
      </c>
    </row>
    <row r="892" spans="1:5" ht="15.75" thickBot="1" x14ac:dyDescent="0.3">
      <c r="A892" s="127" t="s">
        <v>3683</v>
      </c>
      <c r="B892" s="135">
        <v>440</v>
      </c>
      <c r="C892" s="127" t="s">
        <v>84</v>
      </c>
      <c r="D892" s="135">
        <v>46</v>
      </c>
      <c r="E892" s="127" t="s">
        <v>951</v>
      </c>
    </row>
    <row r="893" spans="1:5" ht="15.75" thickBot="1" x14ac:dyDescent="0.3">
      <c r="A893" s="127" t="s">
        <v>3683</v>
      </c>
      <c r="B893" s="135">
        <v>440</v>
      </c>
      <c r="C893" s="127" t="s">
        <v>84</v>
      </c>
      <c r="D893" s="135">
        <v>92</v>
      </c>
      <c r="E893" s="127" t="s">
        <v>955</v>
      </c>
    </row>
    <row r="894" spans="1:5" ht="15.75" thickBot="1" x14ac:dyDescent="0.3">
      <c r="A894" s="127" t="s">
        <v>3683</v>
      </c>
      <c r="B894" s="135">
        <v>440</v>
      </c>
      <c r="C894" s="127" t="s">
        <v>84</v>
      </c>
      <c r="D894" s="135">
        <v>89</v>
      </c>
      <c r="E894" s="127" t="s">
        <v>952</v>
      </c>
    </row>
    <row r="895" spans="1:5" ht="15.75" thickBot="1" x14ac:dyDescent="0.3">
      <c r="A895" s="127" t="s">
        <v>3683</v>
      </c>
      <c r="B895" s="135">
        <v>440</v>
      </c>
      <c r="C895" s="127" t="s">
        <v>84</v>
      </c>
      <c r="D895" s="135">
        <v>91</v>
      </c>
      <c r="E895" s="127" t="s">
        <v>954</v>
      </c>
    </row>
    <row r="896" spans="1:5" ht="15.75" thickBot="1" x14ac:dyDescent="0.3">
      <c r="A896" s="127" t="s">
        <v>3683</v>
      </c>
      <c r="B896" s="135">
        <v>440</v>
      </c>
      <c r="C896" s="127" t="s">
        <v>84</v>
      </c>
      <c r="D896" s="135">
        <v>90</v>
      </c>
      <c r="E896" s="127" t="s">
        <v>953</v>
      </c>
    </row>
    <row r="897" spans="1:5" ht="15.75" thickBot="1" x14ac:dyDescent="0.3">
      <c r="A897" s="127" t="s">
        <v>3683</v>
      </c>
      <c r="B897" s="135">
        <v>440</v>
      </c>
      <c r="C897" s="127" t="s">
        <v>84</v>
      </c>
      <c r="D897" s="135">
        <v>133</v>
      </c>
      <c r="E897" s="127" t="s">
        <v>956</v>
      </c>
    </row>
    <row r="898" spans="1:5" ht="15.75" thickBot="1" x14ac:dyDescent="0.3">
      <c r="A898" s="127" t="s">
        <v>3683</v>
      </c>
      <c r="B898" s="135">
        <v>440</v>
      </c>
      <c r="C898" s="127" t="s">
        <v>84</v>
      </c>
      <c r="D898" s="135">
        <v>177</v>
      </c>
      <c r="E898" s="127" t="s">
        <v>957</v>
      </c>
    </row>
    <row r="899" spans="1:5" ht="15.75" thickBot="1" x14ac:dyDescent="0.3">
      <c r="A899" s="127" t="s">
        <v>3683</v>
      </c>
      <c r="B899" s="135">
        <v>440</v>
      </c>
      <c r="C899" s="127" t="s">
        <v>84</v>
      </c>
      <c r="D899" s="135">
        <v>221</v>
      </c>
      <c r="E899" s="127" t="s">
        <v>958</v>
      </c>
    </row>
    <row r="900" spans="1:5" ht="15.75" thickBot="1" x14ac:dyDescent="0.3">
      <c r="A900" s="127" t="s">
        <v>3683</v>
      </c>
      <c r="B900" s="135">
        <v>440</v>
      </c>
      <c r="C900" s="127" t="s">
        <v>84</v>
      </c>
      <c r="D900" s="135">
        <v>227</v>
      </c>
      <c r="E900" s="127" t="s">
        <v>964</v>
      </c>
    </row>
    <row r="901" spans="1:5" ht="15.75" thickBot="1" x14ac:dyDescent="0.3">
      <c r="A901" s="127" t="s">
        <v>3683</v>
      </c>
      <c r="B901" s="135">
        <v>440</v>
      </c>
      <c r="C901" s="127" t="s">
        <v>84</v>
      </c>
      <c r="D901" s="135">
        <v>222</v>
      </c>
      <c r="E901" s="127" t="s">
        <v>959</v>
      </c>
    </row>
    <row r="902" spans="1:5" ht="15.75" thickBot="1" x14ac:dyDescent="0.3">
      <c r="A902" s="127" t="s">
        <v>3683</v>
      </c>
      <c r="B902" s="135">
        <v>440</v>
      </c>
      <c r="C902" s="127" t="s">
        <v>84</v>
      </c>
      <c r="D902" s="135">
        <v>223</v>
      </c>
      <c r="E902" s="127" t="s">
        <v>960</v>
      </c>
    </row>
    <row r="903" spans="1:5" ht="15.75" thickBot="1" x14ac:dyDescent="0.3">
      <c r="A903" s="127" t="s">
        <v>3683</v>
      </c>
      <c r="B903" s="135">
        <v>440</v>
      </c>
      <c r="C903" s="127" t="s">
        <v>84</v>
      </c>
      <c r="D903" s="135">
        <v>226</v>
      </c>
      <c r="E903" s="127" t="s">
        <v>963</v>
      </c>
    </row>
    <row r="904" spans="1:5" ht="15.75" thickBot="1" x14ac:dyDescent="0.3">
      <c r="A904" s="127" t="s">
        <v>3683</v>
      </c>
      <c r="B904" s="135">
        <v>440</v>
      </c>
      <c r="C904" s="127" t="s">
        <v>84</v>
      </c>
      <c r="D904" s="135">
        <v>225</v>
      </c>
      <c r="E904" s="127" t="s">
        <v>962</v>
      </c>
    </row>
    <row r="905" spans="1:5" ht="15.75" thickBot="1" x14ac:dyDescent="0.3">
      <c r="A905" s="127" t="s">
        <v>3683</v>
      </c>
      <c r="B905" s="135">
        <v>440</v>
      </c>
      <c r="C905" s="127" t="s">
        <v>84</v>
      </c>
      <c r="D905" s="135">
        <v>224</v>
      </c>
      <c r="E905" s="127" t="s">
        <v>961</v>
      </c>
    </row>
    <row r="906" spans="1:5" ht="15.75" thickBot="1" x14ac:dyDescent="0.3">
      <c r="A906" s="127" t="s">
        <v>3683</v>
      </c>
      <c r="B906" s="135">
        <v>440</v>
      </c>
      <c r="C906" s="127" t="s">
        <v>84</v>
      </c>
      <c r="D906" s="135">
        <v>265</v>
      </c>
      <c r="E906" s="127" t="s">
        <v>965</v>
      </c>
    </row>
    <row r="907" spans="1:5" ht="15.75" thickBot="1" x14ac:dyDescent="0.3">
      <c r="A907" s="127" t="s">
        <v>3683</v>
      </c>
      <c r="B907" s="135">
        <v>440</v>
      </c>
      <c r="C907" s="127" t="s">
        <v>84</v>
      </c>
      <c r="D907" s="135">
        <v>266</v>
      </c>
      <c r="E907" s="127" t="s">
        <v>966</v>
      </c>
    </row>
    <row r="908" spans="1:5" ht="15.75" thickBot="1" x14ac:dyDescent="0.3">
      <c r="A908" s="127" t="s">
        <v>3683</v>
      </c>
      <c r="B908" s="135">
        <v>440</v>
      </c>
      <c r="C908" s="127" t="s">
        <v>84</v>
      </c>
      <c r="D908" s="135">
        <v>456</v>
      </c>
      <c r="E908" s="127" t="s">
        <v>967</v>
      </c>
    </row>
    <row r="909" spans="1:5" ht="15.75" thickBot="1" x14ac:dyDescent="0.3">
      <c r="A909" s="127" t="s">
        <v>3683</v>
      </c>
      <c r="B909" s="135">
        <v>440</v>
      </c>
      <c r="C909" s="127" t="s">
        <v>84</v>
      </c>
      <c r="D909" s="135">
        <v>503</v>
      </c>
      <c r="E909" s="127" t="s">
        <v>971</v>
      </c>
    </row>
    <row r="910" spans="1:5" ht="15.75" thickBot="1" x14ac:dyDescent="0.3">
      <c r="A910" s="127" t="s">
        <v>3683</v>
      </c>
      <c r="B910" s="135">
        <v>440</v>
      </c>
      <c r="C910" s="127" t="s">
        <v>84</v>
      </c>
      <c r="D910" s="135">
        <v>502</v>
      </c>
      <c r="E910" s="127" t="s">
        <v>970</v>
      </c>
    </row>
    <row r="911" spans="1:5" ht="15.75" thickBot="1" x14ac:dyDescent="0.3">
      <c r="A911" s="127" t="s">
        <v>3683</v>
      </c>
      <c r="B911" s="135">
        <v>440</v>
      </c>
      <c r="C911" s="127" t="s">
        <v>84</v>
      </c>
      <c r="D911" s="135">
        <v>500</v>
      </c>
      <c r="E911" s="127" t="s">
        <v>968</v>
      </c>
    </row>
    <row r="912" spans="1:5" ht="15.75" thickBot="1" x14ac:dyDescent="0.3">
      <c r="A912" s="127" t="s">
        <v>3683</v>
      </c>
      <c r="B912" s="135">
        <v>440</v>
      </c>
      <c r="C912" s="127" t="s">
        <v>84</v>
      </c>
      <c r="D912" s="135">
        <v>501</v>
      </c>
      <c r="E912" s="127" t="s">
        <v>969</v>
      </c>
    </row>
    <row r="913" spans="1:5" ht="15.75" thickBot="1" x14ac:dyDescent="0.3">
      <c r="A913" s="127" t="s">
        <v>3683</v>
      </c>
      <c r="B913" s="135">
        <v>440</v>
      </c>
      <c r="C913" s="127" t="s">
        <v>84</v>
      </c>
      <c r="D913" s="135">
        <v>504</v>
      </c>
      <c r="E913" s="127" t="s">
        <v>972</v>
      </c>
    </row>
    <row r="914" spans="1:5" ht="15.75" thickBot="1" x14ac:dyDescent="0.3">
      <c r="A914" s="127" t="s">
        <v>3683</v>
      </c>
      <c r="B914" s="135">
        <v>440</v>
      </c>
      <c r="C914" s="127" t="s">
        <v>84</v>
      </c>
      <c r="D914" s="135">
        <v>632</v>
      </c>
      <c r="E914" s="127" t="s">
        <v>973</v>
      </c>
    </row>
    <row r="915" spans="1:5" ht="15.75" thickBot="1" x14ac:dyDescent="0.3">
      <c r="A915" s="127" t="s">
        <v>3683</v>
      </c>
      <c r="B915" s="135">
        <v>440</v>
      </c>
      <c r="C915" s="127" t="s">
        <v>84</v>
      </c>
      <c r="D915" s="135">
        <v>633</v>
      </c>
      <c r="E915" s="127" t="s">
        <v>974</v>
      </c>
    </row>
    <row r="916" spans="1:5" ht="15.75" thickBot="1" x14ac:dyDescent="0.3">
      <c r="A916" s="127" t="s">
        <v>3683</v>
      </c>
      <c r="B916" s="135">
        <v>440</v>
      </c>
      <c r="C916" s="127" t="s">
        <v>84</v>
      </c>
      <c r="D916" s="135">
        <v>634</v>
      </c>
      <c r="E916" s="127" t="s">
        <v>975</v>
      </c>
    </row>
    <row r="917" spans="1:5" ht="15.75" thickBot="1" x14ac:dyDescent="0.3">
      <c r="A917" s="127" t="s">
        <v>3683</v>
      </c>
      <c r="B917" s="135">
        <v>440</v>
      </c>
      <c r="C917" s="127" t="s">
        <v>84</v>
      </c>
      <c r="D917" s="135">
        <v>636</v>
      </c>
      <c r="E917" s="127" t="s">
        <v>977</v>
      </c>
    </row>
    <row r="918" spans="1:5" ht="15.75" thickBot="1" x14ac:dyDescent="0.3">
      <c r="A918" s="127" t="s">
        <v>3683</v>
      </c>
      <c r="B918" s="135">
        <v>440</v>
      </c>
      <c r="C918" s="127" t="s">
        <v>84</v>
      </c>
      <c r="D918" s="135">
        <v>637</v>
      </c>
      <c r="E918" s="127" t="s">
        <v>978</v>
      </c>
    </row>
    <row r="919" spans="1:5" ht="15.75" thickBot="1" x14ac:dyDescent="0.3">
      <c r="A919" s="127" t="s">
        <v>3683</v>
      </c>
      <c r="B919" s="135">
        <v>440</v>
      </c>
      <c r="C919" s="127" t="s">
        <v>84</v>
      </c>
      <c r="D919" s="135">
        <v>635</v>
      </c>
      <c r="E919" s="127" t="s">
        <v>976</v>
      </c>
    </row>
    <row r="920" spans="1:5" ht="15.75" thickBot="1" x14ac:dyDescent="0.3">
      <c r="A920" s="127" t="s">
        <v>3683</v>
      </c>
      <c r="B920" s="135">
        <v>440</v>
      </c>
      <c r="C920" s="127" t="s">
        <v>84</v>
      </c>
      <c r="D920" s="135">
        <v>691</v>
      </c>
      <c r="E920" s="127" t="s">
        <v>979</v>
      </c>
    </row>
    <row r="921" spans="1:5" ht="15.75" thickBot="1" x14ac:dyDescent="0.3">
      <c r="A921" s="127" t="s">
        <v>3683</v>
      </c>
      <c r="B921" s="135">
        <v>440</v>
      </c>
      <c r="C921" s="127" t="s">
        <v>84</v>
      </c>
      <c r="D921" s="135">
        <v>735</v>
      </c>
      <c r="E921" s="127" t="s">
        <v>980</v>
      </c>
    </row>
    <row r="922" spans="1:5" ht="15.75" thickBot="1" x14ac:dyDescent="0.3">
      <c r="A922" s="127" t="s">
        <v>3683</v>
      </c>
      <c r="B922" s="135">
        <v>440</v>
      </c>
      <c r="C922" s="127" t="s">
        <v>84</v>
      </c>
      <c r="D922" s="135">
        <v>736</v>
      </c>
      <c r="E922" s="127" t="s">
        <v>981</v>
      </c>
    </row>
    <row r="923" spans="1:5" ht="15.75" thickBot="1" x14ac:dyDescent="0.3">
      <c r="A923" s="127" t="s">
        <v>3683</v>
      </c>
      <c r="B923" s="135">
        <v>440</v>
      </c>
      <c r="C923" s="127" t="s">
        <v>84</v>
      </c>
      <c r="D923" s="135">
        <v>779</v>
      </c>
      <c r="E923" s="127" t="s">
        <v>982</v>
      </c>
    </row>
    <row r="924" spans="1:5" ht="15.75" thickBot="1" x14ac:dyDescent="0.3">
      <c r="A924" s="127" t="s">
        <v>3683</v>
      </c>
      <c r="B924" s="135">
        <v>440</v>
      </c>
      <c r="C924" s="127" t="s">
        <v>84</v>
      </c>
      <c r="D924" s="135">
        <v>782</v>
      </c>
      <c r="E924" s="127" t="s">
        <v>985</v>
      </c>
    </row>
    <row r="925" spans="1:5" ht="15.75" thickBot="1" x14ac:dyDescent="0.3">
      <c r="A925" s="127" t="s">
        <v>3683</v>
      </c>
      <c r="B925" s="135">
        <v>440</v>
      </c>
      <c r="C925" s="127" t="s">
        <v>84</v>
      </c>
      <c r="D925" s="135">
        <v>780</v>
      </c>
      <c r="E925" s="127" t="s">
        <v>983</v>
      </c>
    </row>
    <row r="926" spans="1:5" ht="15.75" thickBot="1" x14ac:dyDescent="0.3">
      <c r="A926" s="127" t="s">
        <v>3683</v>
      </c>
      <c r="B926" s="135">
        <v>440</v>
      </c>
      <c r="C926" s="127" t="s">
        <v>84</v>
      </c>
      <c r="D926" s="135">
        <v>781</v>
      </c>
      <c r="E926" s="127" t="s">
        <v>984</v>
      </c>
    </row>
    <row r="927" spans="1:5" ht="15.75" thickBot="1" x14ac:dyDescent="0.3">
      <c r="A927" s="127" t="s">
        <v>3683</v>
      </c>
      <c r="B927" s="135">
        <v>450</v>
      </c>
      <c r="C927" s="127" t="s">
        <v>85</v>
      </c>
      <c r="D927" s="135">
        <v>1</v>
      </c>
      <c r="E927" s="127" t="s">
        <v>1007</v>
      </c>
    </row>
    <row r="928" spans="1:5" ht="15.75" thickBot="1" x14ac:dyDescent="0.3">
      <c r="A928" s="127" t="s">
        <v>3683</v>
      </c>
      <c r="B928" s="135">
        <v>450</v>
      </c>
      <c r="C928" s="127" t="s">
        <v>85</v>
      </c>
      <c r="D928" s="135">
        <v>2</v>
      </c>
      <c r="E928" s="127" t="s">
        <v>1008</v>
      </c>
    </row>
    <row r="929" spans="1:5" ht="15.75" thickBot="1" x14ac:dyDescent="0.3">
      <c r="A929" s="127" t="s">
        <v>3683</v>
      </c>
      <c r="B929" s="135">
        <v>450</v>
      </c>
      <c r="C929" s="127" t="s">
        <v>85</v>
      </c>
      <c r="D929" s="135">
        <v>49</v>
      </c>
      <c r="E929" s="127" t="s">
        <v>1011</v>
      </c>
    </row>
    <row r="930" spans="1:5" ht="15.75" thickBot="1" x14ac:dyDescent="0.3">
      <c r="A930" s="127" t="s">
        <v>3683</v>
      </c>
      <c r="B930" s="135">
        <v>450</v>
      </c>
      <c r="C930" s="127" t="s">
        <v>85</v>
      </c>
      <c r="D930" s="135">
        <v>50</v>
      </c>
      <c r="E930" s="127" t="s">
        <v>1012</v>
      </c>
    </row>
    <row r="931" spans="1:5" ht="15.75" thickBot="1" x14ac:dyDescent="0.3">
      <c r="A931" s="127" t="s">
        <v>3683</v>
      </c>
      <c r="B931" s="135">
        <v>450</v>
      </c>
      <c r="C931" s="127" t="s">
        <v>85</v>
      </c>
      <c r="D931" s="135">
        <v>51</v>
      </c>
      <c r="E931" s="127" t="s">
        <v>1013</v>
      </c>
    </row>
    <row r="932" spans="1:5" ht="15.75" thickBot="1" x14ac:dyDescent="0.3">
      <c r="A932" s="127" t="s">
        <v>3683</v>
      </c>
      <c r="B932" s="135">
        <v>450</v>
      </c>
      <c r="C932" s="127" t="s">
        <v>85</v>
      </c>
      <c r="D932" s="135">
        <v>47</v>
      </c>
      <c r="E932" s="127" t="s">
        <v>1009</v>
      </c>
    </row>
    <row r="933" spans="1:5" ht="15.75" thickBot="1" x14ac:dyDescent="0.3">
      <c r="A933" s="127" t="s">
        <v>3683</v>
      </c>
      <c r="B933" s="135">
        <v>450</v>
      </c>
      <c r="C933" s="127" t="s">
        <v>85</v>
      </c>
      <c r="D933" s="135">
        <v>48</v>
      </c>
      <c r="E933" s="127" t="s">
        <v>1010</v>
      </c>
    </row>
    <row r="934" spans="1:5" ht="15.75" thickBot="1" x14ac:dyDescent="0.3">
      <c r="A934" s="127" t="s">
        <v>3683</v>
      </c>
      <c r="B934" s="135">
        <v>450</v>
      </c>
      <c r="C934" s="127" t="s">
        <v>85</v>
      </c>
      <c r="D934" s="135">
        <v>55</v>
      </c>
      <c r="E934" s="127" t="s">
        <v>1014</v>
      </c>
    </row>
    <row r="935" spans="1:5" ht="15.75" thickBot="1" x14ac:dyDescent="0.3">
      <c r="A935" s="127" t="s">
        <v>3683</v>
      </c>
      <c r="B935" s="135">
        <v>450</v>
      </c>
      <c r="C935" s="127" t="s">
        <v>85</v>
      </c>
      <c r="D935" s="135">
        <v>90</v>
      </c>
      <c r="E935" s="127" t="s">
        <v>1015</v>
      </c>
    </row>
    <row r="936" spans="1:5" ht="15.75" thickBot="1" x14ac:dyDescent="0.3">
      <c r="A936" s="127" t="s">
        <v>3683</v>
      </c>
      <c r="B936" s="135">
        <v>450</v>
      </c>
      <c r="C936" s="127" t="s">
        <v>85</v>
      </c>
      <c r="D936" s="135">
        <v>133</v>
      </c>
      <c r="E936" s="127" t="s">
        <v>1016</v>
      </c>
    </row>
    <row r="937" spans="1:5" ht="15.75" thickBot="1" x14ac:dyDescent="0.3">
      <c r="A937" s="127" t="s">
        <v>3683</v>
      </c>
      <c r="B937" s="135">
        <v>450</v>
      </c>
      <c r="C937" s="127" t="s">
        <v>85</v>
      </c>
      <c r="D937" s="135">
        <v>221</v>
      </c>
      <c r="E937" s="127" t="s">
        <v>1017</v>
      </c>
    </row>
    <row r="938" spans="1:5" ht="15.75" thickBot="1" x14ac:dyDescent="0.3">
      <c r="A938" s="127" t="s">
        <v>3683</v>
      </c>
      <c r="B938" s="135">
        <v>450</v>
      </c>
      <c r="C938" s="127" t="s">
        <v>85</v>
      </c>
      <c r="D938" s="135">
        <v>222</v>
      </c>
      <c r="E938" s="127" t="s">
        <v>1018</v>
      </c>
    </row>
    <row r="939" spans="1:5" ht="15.75" thickBot="1" x14ac:dyDescent="0.3">
      <c r="A939" s="127" t="s">
        <v>3683</v>
      </c>
      <c r="B939" s="135">
        <v>450</v>
      </c>
      <c r="C939" s="127" t="s">
        <v>85</v>
      </c>
      <c r="D939" s="135">
        <v>266</v>
      </c>
      <c r="E939" s="127" t="s">
        <v>1019</v>
      </c>
    </row>
    <row r="940" spans="1:5" ht="15.75" thickBot="1" x14ac:dyDescent="0.3">
      <c r="A940" s="127" t="s">
        <v>3683</v>
      </c>
      <c r="B940" s="135">
        <v>450</v>
      </c>
      <c r="C940" s="127" t="s">
        <v>85</v>
      </c>
      <c r="D940" s="135">
        <v>458</v>
      </c>
      <c r="E940" s="127" t="s">
        <v>1020</v>
      </c>
    </row>
    <row r="941" spans="1:5" ht="15.75" thickBot="1" x14ac:dyDescent="0.3">
      <c r="A941" s="127" t="s">
        <v>3683</v>
      </c>
      <c r="B941" s="135">
        <v>450</v>
      </c>
      <c r="C941" s="127" t="s">
        <v>85</v>
      </c>
      <c r="D941" s="135">
        <v>501</v>
      </c>
      <c r="E941" s="127" t="s">
        <v>1021</v>
      </c>
    </row>
    <row r="942" spans="1:5" ht="15.75" thickBot="1" x14ac:dyDescent="0.3">
      <c r="A942" s="127" t="s">
        <v>3683</v>
      </c>
      <c r="B942" s="135">
        <v>450</v>
      </c>
      <c r="C942" s="127" t="s">
        <v>85</v>
      </c>
      <c r="D942" s="135">
        <v>505</v>
      </c>
      <c r="E942" s="127" t="s">
        <v>1025</v>
      </c>
    </row>
    <row r="943" spans="1:5" ht="15.75" thickBot="1" x14ac:dyDescent="0.3">
      <c r="A943" s="127" t="s">
        <v>3683</v>
      </c>
      <c r="B943" s="135">
        <v>450</v>
      </c>
      <c r="C943" s="127" t="s">
        <v>85</v>
      </c>
      <c r="D943" s="135">
        <v>503</v>
      </c>
      <c r="E943" s="127" t="s">
        <v>1023</v>
      </c>
    </row>
    <row r="944" spans="1:5" ht="15.75" thickBot="1" x14ac:dyDescent="0.3">
      <c r="A944" s="127" t="s">
        <v>3683</v>
      </c>
      <c r="B944" s="135">
        <v>450</v>
      </c>
      <c r="C944" s="127" t="s">
        <v>85</v>
      </c>
      <c r="D944" s="135">
        <v>504</v>
      </c>
      <c r="E944" s="127" t="s">
        <v>1024</v>
      </c>
    </row>
    <row r="945" spans="1:5" ht="15.75" thickBot="1" x14ac:dyDescent="0.3">
      <c r="A945" s="127" t="s">
        <v>3683</v>
      </c>
      <c r="B945" s="135">
        <v>450</v>
      </c>
      <c r="C945" s="127" t="s">
        <v>85</v>
      </c>
      <c r="D945" s="135">
        <v>502</v>
      </c>
      <c r="E945" s="127" t="s">
        <v>1022</v>
      </c>
    </row>
    <row r="946" spans="1:5" ht="15.75" thickBot="1" x14ac:dyDescent="0.3">
      <c r="A946" s="127" t="s">
        <v>3683</v>
      </c>
      <c r="B946" s="135">
        <v>450</v>
      </c>
      <c r="C946" s="127" t="s">
        <v>85</v>
      </c>
      <c r="D946" s="135">
        <v>632</v>
      </c>
      <c r="E946" s="127" t="s">
        <v>1026</v>
      </c>
    </row>
    <row r="947" spans="1:5" ht="15.75" thickBot="1" x14ac:dyDescent="0.3">
      <c r="A947" s="127" t="s">
        <v>3683</v>
      </c>
      <c r="B947" s="135">
        <v>450</v>
      </c>
      <c r="C947" s="127" t="s">
        <v>85</v>
      </c>
      <c r="D947" s="135">
        <v>634</v>
      </c>
      <c r="E947" s="127" t="s">
        <v>1028</v>
      </c>
    </row>
    <row r="948" spans="1:5" ht="15.75" thickBot="1" x14ac:dyDescent="0.3">
      <c r="A948" s="127" t="s">
        <v>3683</v>
      </c>
      <c r="B948" s="135">
        <v>450</v>
      </c>
      <c r="C948" s="127" t="s">
        <v>85</v>
      </c>
      <c r="D948" s="135">
        <v>633</v>
      </c>
      <c r="E948" s="127" t="s">
        <v>1027</v>
      </c>
    </row>
    <row r="949" spans="1:5" ht="15.75" thickBot="1" x14ac:dyDescent="0.3">
      <c r="A949" s="127" t="s">
        <v>3683</v>
      </c>
      <c r="B949" s="135">
        <v>450</v>
      </c>
      <c r="C949" s="127" t="s">
        <v>85</v>
      </c>
      <c r="D949" s="135">
        <v>635</v>
      </c>
      <c r="E949" s="127" t="s">
        <v>1029</v>
      </c>
    </row>
    <row r="950" spans="1:5" ht="15.75" thickBot="1" x14ac:dyDescent="0.3">
      <c r="A950" s="127" t="s">
        <v>3683</v>
      </c>
      <c r="B950" s="135">
        <v>450</v>
      </c>
      <c r="C950" s="127" t="s">
        <v>85</v>
      </c>
      <c r="D950" s="135">
        <v>691</v>
      </c>
      <c r="E950" s="127" t="s">
        <v>1030</v>
      </c>
    </row>
    <row r="951" spans="1:5" ht="15.75" thickBot="1" x14ac:dyDescent="0.3">
      <c r="A951" s="127" t="s">
        <v>3683</v>
      </c>
      <c r="B951" s="135">
        <v>450</v>
      </c>
      <c r="C951" s="127" t="s">
        <v>85</v>
      </c>
      <c r="D951" s="135">
        <v>735</v>
      </c>
      <c r="E951" s="127" t="s">
        <v>1031</v>
      </c>
    </row>
    <row r="952" spans="1:5" ht="15.75" thickBot="1" x14ac:dyDescent="0.3">
      <c r="A952" s="127" t="s">
        <v>3683</v>
      </c>
      <c r="B952" s="135">
        <v>450</v>
      </c>
      <c r="C952" s="127" t="s">
        <v>85</v>
      </c>
      <c r="D952" s="135">
        <v>779</v>
      </c>
      <c r="E952" s="127" t="s">
        <v>1032</v>
      </c>
    </row>
    <row r="953" spans="1:5" ht="15.75" thickBot="1" x14ac:dyDescent="0.3">
      <c r="A953" s="127" t="s">
        <v>3683</v>
      </c>
      <c r="B953" s="135">
        <v>960</v>
      </c>
      <c r="C953" s="127" t="s">
        <v>86</v>
      </c>
      <c r="D953" s="135">
        <v>2</v>
      </c>
      <c r="E953" s="127" t="s">
        <v>1825</v>
      </c>
    </row>
    <row r="954" spans="1:5" ht="15.75" thickBot="1" x14ac:dyDescent="0.3">
      <c r="A954" s="127" t="s">
        <v>3683</v>
      </c>
      <c r="B954" s="135">
        <v>960</v>
      </c>
      <c r="C954" s="127" t="s">
        <v>86</v>
      </c>
      <c r="D954" s="135">
        <v>1</v>
      </c>
      <c r="E954" s="127" t="s">
        <v>1367</v>
      </c>
    </row>
    <row r="955" spans="1:5" ht="15.75" thickBot="1" x14ac:dyDescent="0.3">
      <c r="A955" s="127" t="s">
        <v>3683</v>
      </c>
      <c r="B955" s="135">
        <v>960</v>
      </c>
      <c r="C955" s="127" t="s">
        <v>86</v>
      </c>
      <c r="D955" s="135">
        <v>3</v>
      </c>
      <c r="E955" s="127" t="s">
        <v>1826</v>
      </c>
    </row>
    <row r="956" spans="1:5" ht="15.75" thickBot="1" x14ac:dyDescent="0.3">
      <c r="A956" s="127" t="s">
        <v>3683</v>
      </c>
      <c r="B956" s="135">
        <v>960</v>
      </c>
      <c r="C956" s="127" t="s">
        <v>86</v>
      </c>
      <c r="D956" s="135">
        <v>89</v>
      </c>
      <c r="E956" s="127" t="s">
        <v>1827</v>
      </c>
    </row>
    <row r="957" spans="1:5" ht="15.75" thickBot="1" x14ac:dyDescent="0.3">
      <c r="A957" s="127" t="s">
        <v>3683</v>
      </c>
      <c r="B957" s="135">
        <v>960</v>
      </c>
      <c r="C957" s="127" t="s">
        <v>86</v>
      </c>
      <c r="D957" s="135">
        <v>177</v>
      </c>
      <c r="E957" s="127" t="s">
        <v>1828</v>
      </c>
    </row>
    <row r="958" spans="1:5" ht="15.75" thickBot="1" x14ac:dyDescent="0.3">
      <c r="A958" s="127" t="s">
        <v>3683</v>
      </c>
      <c r="B958" s="135">
        <v>960</v>
      </c>
      <c r="C958" s="127" t="s">
        <v>86</v>
      </c>
      <c r="D958" s="135">
        <v>221</v>
      </c>
      <c r="E958" s="127" t="s">
        <v>1829</v>
      </c>
    </row>
    <row r="959" spans="1:5" ht="15.75" thickBot="1" x14ac:dyDescent="0.3">
      <c r="A959" s="127" t="s">
        <v>3683</v>
      </c>
      <c r="B959" s="135">
        <v>960</v>
      </c>
      <c r="C959" s="127" t="s">
        <v>86</v>
      </c>
      <c r="D959" s="135">
        <v>691</v>
      </c>
      <c r="E959" s="127" t="s">
        <v>1830</v>
      </c>
    </row>
    <row r="960" spans="1:5" ht="15.75" thickBot="1" x14ac:dyDescent="0.3">
      <c r="A960" s="127" t="s">
        <v>3683</v>
      </c>
      <c r="B960" s="135">
        <v>960</v>
      </c>
      <c r="C960" s="127" t="s">
        <v>86</v>
      </c>
      <c r="D960" s="135">
        <v>735</v>
      </c>
      <c r="E960" s="127" t="s">
        <v>1831</v>
      </c>
    </row>
    <row r="961" spans="1:5" ht="15.75" thickBot="1" x14ac:dyDescent="0.3">
      <c r="A961" s="127" t="s">
        <v>3683</v>
      </c>
      <c r="B961" s="135">
        <v>960</v>
      </c>
      <c r="C961" s="127" t="s">
        <v>86</v>
      </c>
      <c r="D961" s="135">
        <v>736</v>
      </c>
      <c r="E961" s="127" t="s">
        <v>1832</v>
      </c>
    </row>
    <row r="962" spans="1:5" ht="15.75" thickBot="1" x14ac:dyDescent="0.3">
      <c r="A962" s="127" t="s">
        <v>3683</v>
      </c>
      <c r="B962" s="135">
        <v>150</v>
      </c>
      <c r="C962" s="127" t="s">
        <v>87</v>
      </c>
      <c r="D962" s="135">
        <v>45</v>
      </c>
      <c r="E962" s="127" t="s">
        <v>618</v>
      </c>
    </row>
    <row r="963" spans="1:5" ht="15.75" thickBot="1" x14ac:dyDescent="0.3">
      <c r="A963" s="127" t="s">
        <v>3683</v>
      </c>
      <c r="B963" s="135">
        <v>150</v>
      </c>
      <c r="C963" s="127" t="s">
        <v>87</v>
      </c>
      <c r="D963" s="135">
        <v>89</v>
      </c>
      <c r="E963" s="127" t="s">
        <v>619</v>
      </c>
    </row>
    <row r="964" spans="1:5" ht="15.75" thickBot="1" x14ac:dyDescent="0.3">
      <c r="A964" s="127" t="s">
        <v>3683</v>
      </c>
      <c r="B964" s="135">
        <v>150</v>
      </c>
      <c r="C964" s="127" t="s">
        <v>87</v>
      </c>
      <c r="D964" s="135">
        <v>353</v>
      </c>
      <c r="E964" s="127" t="s">
        <v>620</v>
      </c>
    </row>
    <row r="965" spans="1:5" ht="15.75" thickBot="1" x14ac:dyDescent="0.3">
      <c r="A965" s="127" t="s">
        <v>3683</v>
      </c>
      <c r="B965" s="135">
        <v>150</v>
      </c>
      <c r="C965" s="127" t="s">
        <v>87</v>
      </c>
      <c r="D965" s="135">
        <v>354</v>
      </c>
      <c r="E965" s="127" t="s">
        <v>621</v>
      </c>
    </row>
    <row r="966" spans="1:5" ht="15.75" thickBot="1" x14ac:dyDescent="0.3">
      <c r="A966" s="127" t="s">
        <v>3683</v>
      </c>
      <c r="B966" s="135">
        <v>150</v>
      </c>
      <c r="C966" s="127" t="s">
        <v>87</v>
      </c>
      <c r="D966" s="135">
        <v>355</v>
      </c>
      <c r="E966" s="127" t="s">
        <v>622</v>
      </c>
    </row>
    <row r="967" spans="1:5" ht="15.75" thickBot="1" x14ac:dyDescent="0.3">
      <c r="A967" s="127" t="s">
        <v>3683</v>
      </c>
      <c r="B967" s="135">
        <v>150</v>
      </c>
      <c r="C967" s="127" t="s">
        <v>87</v>
      </c>
      <c r="D967" s="135">
        <v>360</v>
      </c>
      <c r="E967" s="127" t="s">
        <v>623</v>
      </c>
    </row>
    <row r="968" spans="1:5" ht="15.75" thickBot="1" x14ac:dyDescent="0.3">
      <c r="A968" s="127" t="s">
        <v>3683</v>
      </c>
      <c r="B968" s="135">
        <v>105</v>
      </c>
      <c r="C968" s="127" t="s">
        <v>88</v>
      </c>
      <c r="D968" s="135">
        <v>1</v>
      </c>
      <c r="E968" s="127" t="s">
        <v>542</v>
      </c>
    </row>
    <row r="969" spans="1:5" ht="15.75" thickBot="1" x14ac:dyDescent="0.3">
      <c r="A969" s="127" t="s">
        <v>3683</v>
      </c>
      <c r="B969" s="135">
        <v>105</v>
      </c>
      <c r="C969" s="127" t="s">
        <v>88</v>
      </c>
      <c r="D969" s="135">
        <v>89</v>
      </c>
      <c r="E969" s="127" t="s">
        <v>543</v>
      </c>
    </row>
    <row r="970" spans="1:5" ht="15.75" thickBot="1" x14ac:dyDescent="0.3">
      <c r="A970" s="127" t="s">
        <v>3683</v>
      </c>
      <c r="B970" s="135">
        <v>105</v>
      </c>
      <c r="C970" s="127" t="s">
        <v>88</v>
      </c>
      <c r="D970" s="135">
        <v>133</v>
      </c>
      <c r="E970" s="127" t="s">
        <v>544</v>
      </c>
    </row>
    <row r="971" spans="1:5" ht="15.75" thickBot="1" x14ac:dyDescent="0.3">
      <c r="A971" s="127" t="s">
        <v>3683</v>
      </c>
      <c r="B971" s="135">
        <v>105</v>
      </c>
      <c r="C971" s="127" t="s">
        <v>88</v>
      </c>
      <c r="D971" s="135">
        <v>456</v>
      </c>
      <c r="E971" s="127" t="s">
        <v>545</v>
      </c>
    </row>
    <row r="972" spans="1:5" ht="15.75" thickBot="1" x14ac:dyDescent="0.3">
      <c r="A972" s="127" t="s">
        <v>3683</v>
      </c>
      <c r="B972" s="135">
        <v>105</v>
      </c>
      <c r="C972" s="127" t="s">
        <v>88</v>
      </c>
      <c r="D972" s="135">
        <v>468</v>
      </c>
      <c r="E972" s="127" t="s">
        <v>556</v>
      </c>
    </row>
    <row r="973" spans="1:5" ht="15.75" thickBot="1" x14ac:dyDescent="0.3">
      <c r="A973" s="127" t="s">
        <v>3683</v>
      </c>
      <c r="B973" s="135">
        <v>105</v>
      </c>
      <c r="C973" s="127" t="s">
        <v>88</v>
      </c>
      <c r="D973" s="135">
        <v>466</v>
      </c>
      <c r="E973" s="127" t="s">
        <v>554</v>
      </c>
    </row>
    <row r="974" spans="1:5" ht="15.75" thickBot="1" x14ac:dyDescent="0.3">
      <c r="A974" s="127" t="s">
        <v>3683</v>
      </c>
      <c r="B974" s="135">
        <v>105</v>
      </c>
      <c r="C974" s="127" t="s">
        <v>88</v>
      </c>
      <c r="D974" s="135">
        <v>465</v>
      </c>
      <c r="E974" s="127" t="s">
        <v>553</v>
      </c>
    </row>
    <row r="975" spans="1:5" ht="15.75" thickBot="1" x14ac:dyDescent="0.3">
      <c r="A975" s="127" t="s">
        <v>3683</v>
      </c>
      <c r="B975" s="135">
        <v>105</v>
      </c>
      <c r="C975" s="127" t="s">
        <v>88</v>
      </c>
      <c r="D975" s="135">
        <v>467</v>
      </c>
      <c r="E975" s="127" t="s">
        <v>555</v>
      </c>
    </row>
    <row r="976" spans="1:5" ht="15.75" thickBot="1" x14ac:dyDescent="0.3">
      <c r="A976" s="127" t="s">
        <v>3683</v>
      </c>
      <c r="B976" s="135">
        <v>105</v>
      </c>
      <c r="C976" s="127" t="s">
        <v>88</v>
      </c>
      <c r="D976" s="135">
        <v>461</v>
      </c>
      <c r="E976" s="127" t="s">
        <v>549</v>
      </c>
    </row>
    <row r="977" spans="1:5" ht="15.75" thickBot="1" x14ac:dyDescent="0.3">
      <c r="A977" s="127" t="s">
        <v>3683</v>
      </c>
      <c r="B977" s="135">
        <v>105</v>
      </c>
      <c r="C977" s="127" t="s">
        <v>88</v>
      </c>
      <c r="D977" s="135">
        <v>462</v>
      </c>
      <c r="E977" s="127" t="s">
        <v>550</v>
      </c>
    </row>
    <row r="978" spans="1:5" ht="15.75" thickBot="1" x14ac:dyDescent="0.3">
      <c r="A978" s="127" t="s">
        <v>3683</v>
      </c>
      <c r="B978" s="135">
        <v>105</v>
      </c>
      <c r="C978" s="127" t="s">
        <v>88</v>
      </c>
      <c r="D978" s="135">
        <v>469</v>
      </c>
      <c r="E978" s="127" t="s">
        <v>557</v>
      </c>
    </row>
    <row r="979" spans="1:5" ht="15.75" thickBot="1" x14ac:dyDescent="0.3">
      <c r="A979" s="127" t="s">
        <v>3683</v>
      </c>
      <c r="B979" s="135">
        <v>105</v>
      </c>
      <c r="C979" s="127" t="s">
        <v>88</v>
      </c>
      <c r="D979" s="135">
        <v>471</v>
      </c>
      <c r="E979" s="127" t="s">
        <v>559</v>
      </c>
    </row>
    <row r="980" spans="1:5" ht="15.75" thickBot="1" x14ac:dyDescent="0.3">
      <c r="A980" s="127" t="s">
        <v>3683</v>
      </c>
      <c r="B980" s="135">
        <v>105</v>
      </c>
      <c r="C980" s="127" t="s">
        <v>88</v>
      </c>
      <c r="D980" s="135">
        <v>464</v>
      </c>
      <c r="E980" s="127" t="s">
        <v>552</v>
      </c>
    </row>
    <row r="981" spans="1:5" ht="15.75" thickBot="1" x14ac:dyDescent="0.3">
      <c r="A981" s="127" t="s">
        <v>3683</v>
      </c>
      <c r="B981" s="135">
        <v>105</v>
      </c>
      <c r="C981" s="127" t="s">
        <v>88</v>
      </c>
      <c r="D981" s="135">
        <v>463</v>
      </c>
      <c r="E981" s="127" t="s">
        <v>551</v>
      </c>
    </row>
    <row r="982" spans="1:5" ht="15.75" thickBot="1" x14ac:dyDescent="0.3">
      <c r="A982" s="127" t="s">
        <v>3683</v>
      </c>
      <c r="B982" s="135">
        <v>105</v>
      </c>
      <c r="C982" s="127" t="s">
        <v>88</v>
      </c>
      <c r="D982" s="135">
        <v>458</v>
      </c>
      <c r="E982" s="127" t="s">
        <v>546</v>
      </c>
    </row>
    <row r="983" spans="1:5" ht="15.75" thickBot="1" x14ac:dyDescent="0.3">
      <c r="A983" s="127" t="s">
        <v>3683</v>
      </c>
      <c r="B983" s="135">
        <v>105</v>
      </c>
      <c r="C983" s="127" t="s">
        <v>88</v>
      </c>
      <c r="D983" s="135">
        <v>470</v>
      </c>
      <c r="E983" s="127" t="s">
        <v>558</v>
      </c>
    </row>
    <row r="984" spans="1:5" ht="15.75" thickBot="1" x14ac:dyDescent="0.3">
      <c r="A984" s="127" t="s">
        <v>3683</v>
      </c>
      <c r="B984" s="135">
        <v>105</v>
      </c>
      <c r="C984" s="127" t="s">
        <v>88</v>
      </c>
      <c r="D984" s="135">
        <v>459</v>
      </c>
      <c r="E984" s="127" t="s">
        <v>547</v>
      </c>
    </row>
    <row r="985" spans="1:5" ht="15.75" thickBot="1" x14ac:dyDescent="0.3">
      <c r="A985" s="127" t="s">
        <v>3683</v>
      </c>
      <c r="B985" s="135">
        <v>105</v>
      </c>
      <c r="C985" s="127" t="s">
        <v>88</v>
      </c>
      <c r="D985" s="135">
        <v>460</v>
      </c>
      <c r="E985" s="127" t="s">
        <v>548</v>
      </c>
    </row>
    <row r="986" spans="1:5" ht="15.75" thickBot="1" x14ac:dyDescent="0.3">
      <c r="A986" s="127" t="s">
        <v>3683</v>
      </c>
      <c r="B986" s="135">
        <v>105</v>
      </c>
      <c r="C986" s="127" t="s">
        <v>88</v>
      </c>
      <c r="D986" s="135">
        <v>691</v>
      </c>
      <c r="E986" s="127" t="s">
        <v>560</v>
      </c>
    </row>
    <row r="987" spans="1:5" ht="15.75" thickBot="1" x14ac:dyDescent="0.3">
      <c r="A987" s="127" t="s">
        <v>3683</v>
      </c>
      <c r="B987" s="135">
        <v>105</v>
      </c>
      <c r="C987" s="127" t="s">
        <v>88</v>
      </c>
      <c r="D987" s="135">
        <v>870</v>
      </c>
      <c r="E987" s="127" t="s">
        <v>561</v>
      </c>
    </row>
    <row r="988" spans="1:5" ht="15.75" thickBot="1" x14ac:dyDescent="0.3">
      <c r="A988" s="127" t="s">
        <v>3683</v>
      </c>
      <c r="B988" s="135">
        <v>460</v>
      </c>
      <c r="C988" s="127" t="s">
        <v>89</v>
      </c>
      <c r="D988" s="135">
        <v>1</v>
      </c>
      <c r="E988" s="127" t="s">
        <v>1040</v>
      </c>
    </row>
    <row r="989" spans="1:5" ht="15.75" thickBot="1" x14ac:dyDescent="0.3">
      <c r="A989" s="127" t="s">
        <v>3683</v>
      </c>
      <c r="B989" s="135">
        <v>460</v>
      </c>
      <c r="C989" s="127" t="s">
        <v>89</v>
      </c>
      <c r="D989" s="135">
        <v>89</v>
      </c>
      <c r="E989" s="127" t="s">
        <v>1041</v>
      </c>
    </row>
    <row r="990" spans="1:5" ht="15.75" thickBot="1" x14ac:dyDescent="0.3">
      <c r="A990" s="127" t="s">
        <v>3683</v>
      </c>
      <c r="B990" s="135">
        <v>460</v>
      </c>
      <c r="C990" s="127" t="s">
        <v>89</v>
      </c>
      <c r="D990" s="135">
        <v>91</v>
      </c>
      <c r="E990" s="127" t="s">
        <v>1043</v>
      </c>
    </row>
    <row r="991" spans="1:5" ht="15.75" thickBot="1" x14ac:dyDescent="0.3">
      <c r="A991" s="127" t="s">
        <v>3683</v>
      </c>
      <c r="B991" s="135">
        <v>460</v>
      </c>
      <c r="C991" s="127" t="s">
        <v>89</v>
      </c>
      <c r="D991" s="135">
        <v>90</v>
      </c>
      <c r="E991" s="127" t="s">
        <v>1042</v>
      </c>
    </row>
    <row r="992" spans="1:5" ht="15.75" thickBot="1" x14ac:dyDescent="0.3">
      <c r="A992" s="127" t="s">
        <v>3683</v>
      </c>
      <c r="B992" s="135">
        <v>460</v>
      </c>
      <c r="C992" s="127" t="s">
        <v>89</v>
      </c>
      <c r="D992" s="135">
        <v>177</v>
      </c>
      <c r="E992" s="127" t="s">
        <v>1044</v>
      </c>
    </row>
    <row r="993" spans="1:5" ht="15.75" thickBot="1" x14ac:dyDescent="0.3">
      <c r="A993" s="127" t="s">
        <v>3683</v>
      </c>
      <c r="B993" s="135">
        <v>460</v>
      </c>
      <c r="C993" s="127" t="s">
        <v>89</v>
      </c>
      <c r="D993" s="135">
        <v>221</v>
      </c>
      <c r="E993" s="127" t="s">
        <v>1045</v>
      </c>
    </row>
    <row r="994" spans="1:5" ht="15.75" thickBot="1" x14ac:dyDescent="0.3">
      <c r="A994" s="127" t="s">
        <v>3683</v>
      </c>
      <c r="B994" s="135">
        <v>460</v>
      </c>
      <c r="C994" s="127" t="s">
        <v>89</v>
      </c>
      <c r="D994" s="135">
        <v>265</v>
      </c>
      <c r="E994" s="127" t="s">
        <v>1046</v>
      </c>
    </row>
    <row r="995" spans="1:5" ht="15.75" thickBot="1" x14ac:dyDescent="0.3">
      <c r="A995" s="127" t="s">
        <v>3683</v>
      </c>
      <c r="B995" s="135">
        <v>460</v>
      </c>
      <c r="C995" s="127" t="s">
        <v>89</v>
      </c>
      <c r="D995" s="135">
        <v>456</v>
      </c>
      <c r="E995" s="127" t="s">
        <v>1047</v>
      </c>
    </row>
    <row r="996" spans="1:5" ht="15.75" thickBot="1" x14ac:dyDescent="0.3">
      <c r="A996" s="127" t="s">
        <v>3683</v>
      </c>
      <c r="B996" s="135">
        <v>460</v>
      </c>
      <c r="C996" s="127" t="s">
        <v>89</v>
      </c>
      <c r="D996" s="135">
        <v>457</v>
      </c>
      <c r="E996" s="127" t="s">
        <v>1048</v>
      </c>
    </row>
    <row r="997" spans="1:5" ht="15.75" thickBot="1" x14ac:dyDescent="0.3">
      <c r="A997" s="127" t="s">
        <v>3683</v>
      </c>
      <c r="B997" s="135">
        <v>460</v>
      </c>
      <c r="C997" s="127" t="s">
        <v>89</v>
      </c>
      <c r="D997" s="135">
        <v>505</v>
      </c>
      <c r="E997" s="127" t="s">
        <v>1050</v>
      </c>
    </row>
    <row r="998" spans="1:5" ht="15.75" thickBot="1" x14ac:dyDescent="0.3">
      <c r="A998" s="127" t="s">
        <v>3683</v>
      </c>
      <c r="B998" s="135">
        <v>460</v>
      </c>
      <c r="C998" s="127" t="s">
        <v>89</v>
      </c>
      <c r="D998" s="135">
        <v>500</v>
      </c>
      <c r="E998" s="127" t="s">
        <v>1049</v>
      </c>
    </row>
    <row r="999" spans="1:5" ht="15.75" thickBot="1" x14ac:dyDescent="0.3">
      <c r="A999" s="127" t="s">
        <v>3683</v>
      </c>
      <c r="B999" s="135">
        <v>460</v>
      </c>
      <c r="C999" s="127" t="s">
        <v>89</v>
      </c>
      <c r="D999" s="135">
        <v>632</v>
      </c>
      <c r="E999" s="127" t="s">
        <v>1051</v>
      </c>
    </row>
    <row r="1000" spans="1:5" ht="15.75" thickBot="1" x14ac:dyDescent="0.3">
      <c r="A1000" s="127" t="s">
        <v>3683</v>
      </c>
      <c r="B1000" s="135">
        <v>460</v>
      </c>
      <c r="C1000" s="127" t="s">
        <v>89</v>
      </c>
      <c r="D1000" s="135">
        <v>691</v>
      </c>
      <c r="E1000" s="127" t="s">
        <v>1052</v>
      </c>
    </row>
    <row r="1001" spans="1:5" ht="15.75" thickBot="1" x14ac:dyDescent="0.3">
      <c r="A1001" s="127" t="s">
        <v>3683</v>
      </c>
      <c r="B1001" s="135">
        <v>460</v>
      </c>
      <c r="C1001" s="127" t="s">
        <v>89</v>
      </c>
      <c r="D1001" s="135">
        <v>692</v>
      </c>
      <c r="E1001" s="127" t="s">
        <v>1053</v>
      </c>
    </row>
    <row r="1002" spans="1:5" ht="15.75" thickBot="1" x14ac:dyDescent="0.3">
      <c r="A1002" s="127" t="s">
        <v>3683</v>
      </c>
      <c r="B1002" s="135">
        <v>460</v>
      </c>
      <c r="C1002" s="127" t="s">
        <v>89</v>
      </c>
      <c r="D1002" s="135">
        <v>735</v>
      </c>
      <c r="E1002" s="127" t="s">
        <v>1054</v>
      </c>
    </row>
    <row r="1003" spans="1:5" ht="15.75" thickBot="1" x14ac:dyDescent="0.3">
      <c r="A1003" s="127" t="s">
        <v>3683</v>
      </c>
      <c r="B1003" s="135">
        <v>460</v>
      </c>
      <c r="C1003" s="127" t="s">
        <v>89</v>
      </c>
      <c r="D1003" s="135">
        <v>779</v>
      </c>
      <c r="E1003" s="127" t="s">
        <v>1055</v>
      </c>
    </row>
    <row r="1004" spans="1:5" ht="15.75" thickBot="1" x14ac:dyDescent="0.3">
      <c r="A1004" s="127" t="s">
        <v>3683</v>
      </c>
      <c r="B1004" s="135">
        <v>70</v>
      </c>
      <c r="C1004" s="127" t="s">
        <v>90</v>
      </c>
      <c r="D1004" s="135">
        <v>535</v>
      </c>
      <c r="E1004" s="127" t="s">
        <v>529</v>
      </c>
    </row>
    <row r="1005" spans="1:5" ht="15.75" thickBot="1" x14ac:dyDescent="0.3">
      <c r="A1005" s="127" t="s">
        <v>3683</v>
      </c>
      <c r="B1005" s="135">
        <v>70</v>
      </c>
      <c r="C1005" s="127" t="s">
        <v>90</v>
      </c>
      <c r="D1005" s="135">
        <v>1</v>
      </c>
      <c r="E1005" s="127" t="s">
        <v>522</v>
      </c>
    </row>
    <row r="1006" spans="1:5" ht="15.75" thickBot="1" x14ac:dyDescent="0.3">
      <c r="A1006" s="127" t="s">
        <v>3683</v>
      </c>
      <c r="B1006" s="135">
        <v>70</v>
      </c>
      <c r="C1006" s="127" t="s">
        <v>90</v>
      </c>
      <c r="D1006" s="135">
        <v>501</v>
      </c>
      <c r="E1006" s="127" t="s">
        <v>526</v>
      </c>
    </row>
    <row r="1007" spans="1:5" ht="15.75" thickBot="1" x14ac:dyDescent="0.3">
      <c r="A1007" s="127" t="s">
        <v>3683</v>
      </c>
      <c r="B1007" s="135">
        <v>70</v>
      </c>
      <c r="C1007" s="127" t="s">
        <v>90</v>
      </c>
      <c r="D1007" s="135">
        <v>503</v>
      </c>
      <c r="E1007" s="127" t="s">
        <v>528</v>
      </c>
    </row>
    <row r="1008" spans="1:5" ht="15.75" thickBot="1" x14ac:dyDescent="0.3">
      <c r="A1008" s="127" t="s">
        <v>3683</v>
      </c>
      <c r="B1008" s="135">
        <v>70</v>
      </c>
      <c r="C1008" s="127" t="s">
        <v>90</v>
      </c>
      <c r="D1008" s="135">
        <v>502</v>
      </c>
      <c r="E1008" s="127" t="s">
        <v>527</v>
      </c>
    </row>
    <row r="1009" spans="1:5" ht="15.75" thickBot="1" x14ac:dyDescent="0.3">
      <c r="A1009" s="127" t="s">
        <v>3683</v>
      </c>
      <c r="B1009" s="135">
        <v>70</v>
      </c>
      <c r="C1009" s="127" t="s">
        <v>90</v>
      </c>
      <c r="D1009" s="135">
        <v>353</v>
      </c>
      <c r="E1009" s="127" t="s">
        <v>524</v>
      </c>
    </row>
    <row r="1010" spans="1:5" ht="15.75" thickBot="1" x14ac:dyDescent="0.3">
      <c r="A1010" s="127" t="s">
        <v>3683</v>
      </c>
      <c r="B1010" s="135">
        <v>70</v>
      </c>
      <c r="C1010" s="127" t="s">
        <v>90</v>
      </c>
      <c r="D1010" s="135">
        <v>632</v>
      </c>
      <c r="E1010" s="127" t="s">
        <v>530</v>
      </c>
    </row>
    <row r="1011" spans="1:5" ht="15.75" thickBot="1" x14ac:dyDescent="0.3">
      <c r="A1011" s="127" t="s">
        <v>3683</v>
      </c>
      <c r="B1011" s="135">
        <v>70</v>
      </c>
      <c r="C1011" s="127" t="s">
        <v>90</v>
      </c>
      <c r="D1011" s="135">
        <v>221</v>
      </c>
      <c r="E1011" s="127" t="s">
        <v>523</v>
      </c>
    </row>
    <row r="1012" spans="1:5" ht="15.75" thickBot="1" x14ac:dyDescent="0.3">
      <c r="A1012" s="127" t="s">
        <v>3683</v>
      </c>
      <c r="B1012" s="135">
        <v>70</v>
      </c>
      <c r="C1012" s="127" t="s">
        <v>90</v>
      </c>
      <c r="D1012" s="135">
        <v>500</v>
      </c>
      <c r="E1012" s="127" t="s">
        <v>525</v>
      </c>
    </row>
    <row r="1013" spans="1:5" ht="15.75" thickBot="1" x14ac:dyDescent="0.3">
      <c r="A1013" s="127" t="s">
        <v>3683</v>
      </c>
      <c r="B1013" s="135">
        <v>70</v>
      </c>
      <c r="C1013" s="127" t="s">
        <v>90</v>
      </c>
      <c r="D1013" s="135">
        <v>779</v>
      </c>
      <c r="E1013" s="127" t="s">
        <v>532</v>
      </c>
    </row>
    <row r="1014" spans="1:5" ht="15.75" thickBot="1" x14ac:dyDescent="0.3">
      <c r="A1014" s="127" t="s">
        <v>3683</v>
      </c>
      <c r="B1014" s="135">
        <v>70</v>
      </c>
      <c r="C1014" s="127" t="s">
        <v>90</v>
      </c>
      <c r="D1014" s="135">
        <v>675</v>
      </c>
      <c r="E1014" s="127" t="s">
        <v>531</v>
      </c>
    </row>
    <row r="1015" spans="1:5" ht="15.75" thickBot="1" x14ac:dyDescent="0.3">
      <c r="A1015" s="127" t="s">
        <v>3683</v>
      </c>
      <c r="B1015" s="135">
        <v>255</v>
      </c>
      <c r="C1015" s="127" t="s">
        <v>91</v>
      </c>
      <c r="D1015" s="135">
        <v>1</v>
      </c>
      <c r="E1015" s="127" t="s">
        <v>705</v>
      </c>
    </row>
    <row r="1016" spans="1:5" ht="15.75" thickBot="1" x14ac:dyDescent="0.3">
      <c r="A1016" s="127" t="s">
        <v>3683</v>
      </c>
      <c r="B1016" s="135">
        <v>255</v>
      </c>
      <c r="C1016" s="127" t="s">
        <v>91</v>
      </c>
      <c r="D1016" s="135">
        <v>221</v>
      </c>
      <c r="E1016" s="127" t="s">
        <v>706</v>
      </c>
    </row>
    <row r="1017" spans="1:5" ht="15.75" thickBot="1" x14ac:dyDescent="0.3">
      <c r="A1017" s="127" t="s">
        <v>3683</v>
      </c>
      <c r="B1017" s="135">
        <v>255</v>
      </c>
      <c r="C1017" s="127" t="s">
        <v>91</v>
      </c>
      <c r="D1017" s="135">
        <v>456</v>
      </c>
      <c r="E1017" s="127" t="s">
        <v>707</v>
      </c>
    </row>
    <row r="1018" spans="1:5" ht="15.75" thickBot="1" x14ac:dyDescent="0.3">
      <c r="A1018" s="127" t="s">
        <v>3683</v>
      </c>
      <c r="B1018" s="135">
        <v>255</v>
      </c>
      <c r="C1018" s="127" t="s">
        <v>91</v>
      </c>
      <c r="D1018" s="135">
        <v>779</v>
      </c>
      <c r="E1018" s="127" t="s">
        <v>708</v>
      </c>
    </row>
    <row r="1019" spans="1:5" ht="15.75" thickBot="1" x14ac:dyDescent="0.3">
      <c r="A1019" s="127" t="s">
        <v>3683</v>
      </c>
      <c r="B1019" s="135">
        <v>260</v>
      </c>
      <c r="C1019" s="127" t="s">
        <v>92</v>
      </c>
      <c r="D1019" s="135">
        <v>89</v>
      </c>
      <c r="E1019" s="127" t="s">
        <v>709</v>
      </c>
    </row>
    <row r="1020" spans="1:5" ht="15.75" thickBot="1" x14ac:dyDescent="0.3">
      <c r="A1020" s="127" t="s">
        <v>3683</v>
      </c>
      <c r="B1020" s="135">
        <v>260</v>
      </c>
      <c r="C1020" s="127" t="s">
        <v>92</v>
      </c>
      <c r="D1020" s="135">
        <v>456</v>
      </c>
      <c r="E1020" s="127" t="s">
        <v>710</v>
      </c>
    </row>
    <row r="1021" spans="1:5" ht="15.75" thickBot="1" x14ac:dyDescent="0.3">
      <c r="A1021" s="127" t="s">
        <v>3683</v>
      </c>
      <c r="B1021" s="135">
        <v>260</v>
      </c>
      <c r="C1021" s="127" t="s">
        <v>92</v>
      </c>
      <c r="D1021" s="135">
        <v>457</v>
      </c>
      <c r="E1021" s="127" t="s">
        <v>711</v>
      </c>
    </row>
    <row r="1022" spans="1:5" ht="15.75" thickBot="1" x14ac:dyDescent="0.3">
      <c r="A1022" s="127" t="s">
        <v>3683</v>
      </c>
      <c r="B1022" s="135">
        <v>260</v>
      </c>
      <c r="C1022" s="127" t="s">
        <v>92</v>
      </c>
      <c r="D1022" s="135">
        <v>779</v>
      </c>
      <c r="E1022" s="127" t="s">
        <v>712</v>
      </c>
    </row>
    <row r="1023" spans="1:5" ht="15.75" thickBot="1" x14ac:dyDescent="0.3">
      <c r="A1023" s="127" t="s">
        <v>3683</v>
      </c>
      <c r="B1023" s="135">
        <v>505</v>
      </c>
      <c r="C1023" s="127" t="s">
        <v>93</v>
      </c>
      <c r="D1023" s="135">
        <v>785</v>
      </c>
      <c r="E1023" s="127" t="s">
        <v>1147</v>
      </c>
    </row>
    <row r="1024" spans="1:5" ht="15.75" thickBot="1" x14ac:dyDescent="0.3">
      <c r="A1024" s="127" t="s">
        <v>3683</v>
      </c>
      <c r="B1024" s="135">
        <v>505</v>
      </c>
      <c r="C1024" s="127" t="s">
        <v>93</v>
      </c>
      <c r="D1024" s="135">
        <v>89</v>
      </c>
      <c r="E1024" s="127" t="s">
        <v>1140</v>
      </c>
    </row>
    <row r="1025" spans="1:5" ht="15.75" thickBot="1" x14ac:dyDescent="0.3">
      <c r="A1025" s="127" t="s">
        <v>3683</v>
      </c>
      <c r="B1025" s="135">
        <v>505</v>
      </c>
      <c r="C1025" s="127" t="s">
        <v>93</v>
      </c>
      <c r="D1025" s="135">
        <v>133</v>
      </c>
      <c r="E1025" s="127" t="s">
        <v>1141</v>
      </c>
    </row>
    <row r="1026" spans="1:5" ht="15.75" thickBot="1" x14ac:dyDescent="0.3">
      <c r="A1026" s="127" t="s">
        <v>3683</v>
      </c>
      <c r="B1026" s="135">
        <v>505</v>
      </c>
      <c r="C1026" s="127" t="s">
        <v>93</v>
      </c>
      <c r="D1026" s="135">
        <v>265</v>
      </c>
      <c r="E1026" s="127" t="s">
        <v>1142</v>
      </c>
    </row>
    <row r="1027" spans="1:5" ht="15.75" thickBot="1" x14ac:dyDescent="0.3">
      <c r="A1027" s="127" t="s">
        <v>3683</v>
      </c>
      <c r="B1027" s="135">
        <v>505</v>
      </c>
      <c r="C1027" s="127" t="s">
        <v>93</v>
      </c>
      <c r="D1027" s="135">
        <v>510</v>
      </c>
      <c r="E1027" s="127" t="s">
        <v>1143</v>
      </c>
    </row>
    <row r="1028" spans="1:5" ht="15.75" thickBot="1" x14ac:dyDescent="0.3">
      <c r="A1028" s="127" t="s">
        <v>3683</v>
      </c>
      <c r="B1028" s="135">
        <v>505</v>
      </c>
      <c r="C1028" s="127" t="s">
        <v>93</v>
      </c>
      <c r="D1028" s="135">
        <v>570</v>
      </c>
      <c r="E1028" s="127" t="s">
        <v>1144</v>
      </c>
    </row>
    <row r="1029" spans="1:5" ht="15.75" thickBot="1" x14ac:dyDescent="0.3">
      <c r="A1029" s="127" t="s">
        <v>3683</v>
      </c>
      <c r="B1029" s="135">
        <v>505</v>
      </c>
      <c r="C1029" s="127" t="s">
        <v>93</v>
      </c>
      <c r="D1029" s="135">
        <v>779</v>
      </c>
      <c r="E1029" s="127" t="s">
        <v>1145</v>
      </c>
    </row>
    <row r="1030" spans="1:5" ht="15.75" thickBot="1" x14ac:dyDescent="0.3">
      <c r="A1030" s="127" t="s">
        <v>3683</v>
      </c>
      <c r="B1030" s="135">
        <v>505</v>
      </c>
      <c r="C1030" s="127" t="s">
        <v>93</v>
      </c>
      <c r="D1030" s="135">
        <v>781</v>
      </c>
      <c r="E1030" s="127" t="s">
        <v>1146</v>
      </c>
    </row>
    <row r="1031" spans="1:5" ht="15.75" thickBot="1" x14ac:dyDescent="0.3">
      <c r="A1031" s="127" t="s">
        <v>3683</v>
      </c>
      <c r="B1031" s="135">
        <v>33</v>
      </c>
      <c r="C1031" s="127" t="s">
        <v>94</v>
      </c>
      <c r="D1031" s="135">
        <v>89</v>
      </c>
      <c r="E1031" s="127" t="s">
        <v>383</v>
      </c>
    </row>
    <row r="1032" spans="1:5" ht="15.75" thickBot="1" x14ac:dyDescent="0.3">
      <c r="A1032" s="127" t="s">
        <v>3683</v>
      </c>
      <c r="B1032" s="135">
        <v>890</v>
      </c>
      <c r="C1032" s="127" t="s">
        <v>95</v>
      </c>
      <c r="D1032" s="135">
        <v>502</v>
      </c>
      <c r="E1032" s="127" t="s">
        <v>1716</v>
      </c>
    </row>
    <row r="1033" spans="1:5" ht="15.75" thickBot="1" x14ac:dyDescent="0.3">
      <c r="A1033" s="127" t="s">
        <v>3683</v>
      </c>
      <c r="B1033" s="135">
        <v>890</v>
      </c>
      <c r="C1033" s="127" t="s">
        <v>95</v>
      </c>
      <c r="D1033" s="135">
        <v>505</v>
      </c>
      <c r="E1033" s="127" t="s">
        <v>1717</v>
      </c>
    </row>
    <row r="1034" spans="1:5" ht="15.75" thickBot="1" x14ac:dyDescent="0.3">
      <c r="A1034" s="127" t="s">
        <v>3683</v>
      </c>
      <c r="B1034" s="135">
        <v>890</v>
      </c>
      <c r="C1034" s="127" t="s">
        <v>95</v>
      </c>
      <c r="D1034" s="135">
        <v>500</v>
      </c>
      <c r="E1034" s="127" t="s">
        <v>1714</v>
      </c>
    </row>
    <row r="1035" spans="1:5" ht="15.75" thickBot="1" x14ac:dyDescent="0.3">
      <c r="A1035" s="127" t="s">
        <v>3683</v>
      </c>
      <c r="B1035" s="135">
        <v>890</v>
      </c>
      <c r="C1035" s="127" t="s">
        <v>95</v>
      </c>
      <c r="D1035" s="135">
        <v>501</v>
      </c>
      <c r="E1035" s="127" t="s">
        <v>1715</v>
      </c>
    </row>
    <row r="1036" spans="1:5" ht="15.75" thickBot="1" x14ac:dyDescent="0.3">
      <c r="A1036" s="127" t="s">
        <v>3683</v>
      </c>
      <c r="B1036" s="135">
        <v>34</v>
      </c>
      <c r="C1036" s="127" t="s">
        <v>96</v>
      </c>
      <c r="D1036" s="135">
        <v>1</v>
      </c>
      <c r="E1036" s="127" t="s">
        <v>384</v>
      </c>
    </row>
    <row r="1037" spans="1:5" ht="15.75" thickBot="1" x14ac:dyDescent="0.3">
      <c r="A1037" s="127" t="s">
        <v>3683</v>
      </c>
      <c r="B1037" s="135">
        <v>34</v>
      </c>
      <c r="C1037" s="127" t="s">
        <v>96</v>
      </c>
      <c r="D1037" s="135">
        <v>2</v>
      </c>
      <c r="E1037" s="127" t="s">
        <v>385</v>
      </c>
    </row>
    <row r="1038" spans="1:5" ht="15.75" thickBot="1" x14ac:dyDescent="0.3">
      <c r="A1038" s="127" t="s">
        <v>3683</v>
      </c>
      <c r="B1038" s="135">
        <v>34</v>
      </c>
      <c r="C1038" s="127" t="s">
        <v>96</v>
      </c>
      <c r="D1038" s="135">
        <v>89</v>
      </c>
      <c r="E1038" s="127" t="s">
        <v>386</v>
      </c>
    </row>
    <row r="1039" spans="1:5" ht="15.75" thickBot="1" x14ac:dyDescent="0.3">
      <c r="A1039" s="127" t="s">
        <v>3683</v>
      </c>
      <c r="B1039" s="135">
        <v>34</v>
      </c>
      <c r="C1039" s="127" t="s">
        <v>96</v>
      </c>
      <c r="D1039" s="135">
        <v>133</v>
      </c>
      <c r="E1039" s="127" t="s">
        <v>387</v>
      </c>
    </row>
    <row r="1040" spans="1:5" ht="15.75" thickBot="1" x14ac:dyDescent="0.3">
      <c r="A1040" s="127" t="s">
        <v>3683</v>
      </c>
      <c r="B1040" s="135">
        <v>34</v>
      </c>
      <c r="C1040" s="127" t="s">
        <v>96</v>
      </c>
      <c r="D1040" s="135">
        <v>177</v>
      </c>
      <c r="E1040" s="127" t="s">
        <v>388</v>
      </c>
    </row>
    <row r="1041" spans="1:5" ht="15.75" thickBot="1" x14ac:dyDescent="0.3">
      <c r="A1041" s="127" t="s">
        <v>3683</v>
      </c>
      <c r="B1041" s="135">
        <v>34</v>
      </c>
      <c r="C1041" s="127" t="s">
        <v>96</v>
      </c>
      <c r="D1041" s="135">
        <v>221</v>
      </c>
      <c r="E1041" s="127" t="s">
        <v>389</v>
      </c>
    </row>
    <row r="1042" spans="1:5" ht="15.75" thickBot="1" x14ac:dyDescent="0.3">
      <c r="A1042" s="127" t="s">
        <v>3683</v>
      </c>
      <c r="B1042" s="135">
        <v>34</v>
      </c>
      <c r="C1042" s="127" t="s">
        <v>96</v>
      </c>
      <c r="D1042" s="135">
        <v>779</v>
      </c>
      <c r="E1042" s="127" t="s">
        <v>390</v>
      </c>
    </row>
    <row r="1043" spans="1:5" ht="15.75" thickBot="1" x14ac:dyDescent="0.3">
      <c r="A1043" s="127" t="s">
        <v>3683</v>
      </c>
      <c r="B1043" s="135">
        <v>750</v>
      </c>
      <c r="C1043" s="127" t="s">
        <v>97</v>
      </c>
      <c r="D1043" s="135">
        <v>1</v>
      </c>
      <c r="E1043" s="127" t="s">
        <v>1307</v>
      </c>
    </row>
    <row r="1044" spans="1:5" ht="15.75" thickBot="1" x14ac:dyDescent="0.3">
      <c r="A1044" s="127" t="s">
        <v>3683</v>
      </c>
      <c r="B1044" s="135">
        <v>461</v>
      </c>
      <c r="C1044" s="127" t="s">
        <v>98</v>
      </c>
      <c r="D1044" s="135">
        <v>1</v>
      </c>
      <c r="E1044" s="127" t="s">
        <v>1056</v>
      </c>
    </row>
    <row r="1045" spans="1:5" ht="15.75" thickBot="1" x14ac:dyDescent="0.3">
      <c r="A1045" s="127" t="s">
        <v>3683</v>
      </c>
      <c r="B1045" s="135">
        <v>461</v>
      </c>
      <c r="C1045" s="127" t="s">
        <v>98</v>
      </c>
      <c r="D1045" s="135">
        <v>2</v>
      </c>
      <c r="E1045" s="127" t="s">
        <v>1057</v>
      </c>
    </row>
    <row r="1046" spans="1:5" ht="15.75" thickBot="1" x14ac:dyDescent="0.3">
      <c r="A1046" s="127" t="s">
        <v>3683</v>
      </c>
      <c r="B1046" s="135">
        <v>461</v>
      </c>
      <c r="C1046" s="127" t="s">
        <v>98</v>
      </c>
      <c r="D1046" s="135">
        <v>90</v>
      </c>
      <c r="E1046" s="127" t="s">
        <v>1059</v>
      </c>
    </row>
    <row r="1047" spans="1:5" ht="15.75" thickBot="1" x14ac:dyDescent="0.3">
      <c r="A1047" s="127" t="s">
        <v>3683</v>
      </c>
      <c r="B1047" s="135">
        <v>461</v>
      </c>
      <c r="C1047" s="127" t="s">
        <v>98</v>
      </c>
      <c r="D1047" s="135">
        <v>89</v>
      </c>
      <c r="E1047" s="127" t="s">
        <v>1058</v>
      </c>
    </row>
    <row r="1048" spans="1:5" ht="15.75" thickBot="1" x14ac:dyDescent="0.3">
      <c r="A1048" s="127" t="s">
        <v>3683</v>
      </c>
      <c r="B1048" s="135">
        <v>461</v>
      </c>
      <c r="C1048" s="127" t="s">
        <v>98</v>
      </c>
      <c r="D1048" s="135">
        <v>501</v>
      </c>
      <c r="E1048" s="127" t="s">
        <v>1060</v>
      </c>
    </row>
    <row r="1049" spans="1:5" ht="15.75" thickBot="1" x14ac:dyDescent="0.3">
      <c r="A1049" s="127" t="s">
        <v>3683</v>
      </c>
      <c r="B1049" s="135">
        <v>463</v>
      </c>
      <c r="C1049" s="127" t="s">
        <v>99</v>
      </c>
      <c r="D1049" s="135">
        <v>5</v>
      </c>
      <c r="E1049" s="127" t="s">
        <v>1061</v>
      </c>
    </row>
    <row r="1050" spans="1:5" ht="15.75" thickBot="1" x14ac:dyDescent="0.3">
      <c r="A1050" s="127" t="s">
        <v>3683</v>
      </c>
      <c r="B1050" s="135">
        <v>463</v>
      </c>
      <c r="C1050" s="127" t="s">
        <v>99</v>
      </c>
      <c r="D1050" s="135">
        <v>9</v>
      </c>
      <c r="E1050" s="127" t="s">
        <v>1062</v>
      </c>
    </row>
    <row r="1051" spans="1:5" ht="15.75" thickBot="1" x14ac:dyDescent="0.3">
      <c r="A1051" s="127" t="s">
        <v>3683</v>
      </c>
      <c r="B1051" s="135">
        <v>880</v>
      </c>
      <c r="C1051" s="127" t="s">
        <v>100</v>
      </c>
      <c r="D1051" s="135">
        <v>900</v>
      </c>
      <c r="E1051" s="127" t="s">
        <v>3810</v>
      </c>
    </row>
    <row r="1052" spans="1:5" ht="15.75" thickBot="1" x14ac:dyDescent="0.3">
      <c r="A1052" s="127" t="s">
        <v>3683</v>
      </c>
      <c r="B1052" s="135">
        <v>880</v>
      </c>
      <c r="C1052" s="127" t="s">
        <v>100</v>
      </c>
      <c r="D1052" s="135">
        <v>879</v>
      </c>
      <c r="E1052" s="127" t="s">
        <v>3804</v>
      </c>
    </row>
    <row r="1053" spans="1:5" ht="15.75" thickBot="1" x14ac:dyDescent="0.3">
      <c r="A1053" s="127" t="s">
        <v>3683</v>
      </c>
      <c r="B1053" s="135">
        <v>880</v>
      </c>
      <c r="C1053" s="127" t="s">
        <v>100</v>
      </c>
      <c r="D1053" s="135">
        <v>28</v>
      </c>
      <c r="E1053" s="127" t="s">
        <v>1566</v>
      </c>
    </row>
    <row r="1054" spans="1:5" ht="15.75" thickBot="1" x14ac:dyDescent="0.3">
      <c r="A1054" s="127" t="s">
        <v>3683</v>
      </c>
      <c r="B1054" s="135">
        <v>880</v>
      </c>
      <c r="C1054" s="127" t="s">
        <v>100</v>
      </c>
      <c r="D1054" s="135">
        <v>4</v>
      </c>
      <c r="E1054" s="127" t="s">
        <v>1542</v>
      </c>
    </row>
    <row r="1055" spans="1:5" ht="15.75" thickBot="1" x14ac:dyDescent="0.3">
      <c r="A1055" s="127" t="s">
        <v>3683</v>
      </c>
      <c r="B1055" s="135">
        <v>880</v>
      </c>
      <c r="C1055" s="127" t="s">
        <v>100</v>
      </c>
      <c r="D1055" s="135">
        <v>873</v>
      </c>
      <c r="E1055" s="127" t="s">
        <v>3820</v>
      </c>
    </row>
    <row r="1056" spans="1:5" ht="15.75" thickBot="1" x14ac:dyDescent="0.3">
      <c r="A1056" s="127" t="s">
        <v>3683</v>
      </c>
      <c r="B1056" s="135">
        <v>880</v>
      </c>
      <c r="C1056" s="127" t="s">
        <v>100</v>
      </c>
      <c r="D1056" s="135">
        <v>5</v>
      </c>
      <c r="E1056" s="127" t="s">
        <v>1543</v>
      </c>
    </row>
    <row r="1057" spans="1:5" ht="15.75" thickBot="1" x14ac:dyDescent="0.3">
      <c r="A1057" s="127" t="s">
        <v>3683</v>
      </c>
      <c r="B1057" s="135">
        <v>880</v>
      </c>
      <c r="C1057" s="127" t="s">
        <v>100</v>
      </c>
      <c r="D1057" s="135">
        <v>6</v>
      </c>
      <c r="E1057" s="127" t="s">
        <v>1544</v>
      </c>
    </row>
    <row r="1058" spans="1:5" ht="15.75" thickBot="1" x14ac:dyDescent="0.3">
      <c r="A1058" s="127" t="s">
        <v>3683</v>
      </c>
      <c r="B1058" s="135">
        <v>880</v>
      </c>
      <c r="C1058" s="127" t="s">
        <v>100</v>
      </c>
      <c r="D1058" s="135">
        <v>8</v>
      </c>
      <c r="E1058" s="127" t="s">
        <v>1546</v>
      </c>
    </row>
    <row r="1059" spans="1:5" ht="15.75" thickBot="1" x14ac:dyDescent="0.3">
      <c r="A1059" s="127" t="s">
        <v>3683</v>
      </c>
      <c r="B1059" s="135">
        <v>880</v>
      </c>
      <c r="C1059" s="127" t="s">
        <v>100</v>
      </c>
      <c r="D1059" s="135">
        <v>7</v>
      </c>
      <c r="E1059" s="127" t="s">
        <v>1545</v>
      </c>
    </row>
    <row r="1060" spans="1:5" ht="15.75" thickBot="1" x14ac:dyDescent="0.3">
      <c r="A1060" s="127" t="s">
        <v>3683</v>
      </c>
      <c r="B1060" s="135">
        <v>880</v>
      </c>
      <c r="C1060" s="127" t="s">
        <v>100</v>
      </c>
      <c r="D1060" s="135">
        <v>29</v>
      </c>
      <c r="E1060" s="127" t="s">
        <v>1567</v>
      </c>
    </row>
    <row r="1061" spans="1:5" ht="15.75" thickBot="1" x14ac:dyDescent="0.3">
      <c r="A1061" s="127" t="s">
        <v>3683</v>
      </c>
      <c r="B1061" s="135">
        <v>880</v>
      </c>
      <c r="C1061" s="127" t="s">
        <v>100</v>
      </c>
      <c r="D1061" s="135">
        <v>13</v>
      </c>
      <c r="E1061" s="127" t="s">
        <v>1551</v>
      </c>
    </row>
    <row r="1062" spans="1:5" ht="15.75" thickBot="1" x14ac:dyDescent="0.3">
      <c r="A1062" s="127" t="s">
        <v>3683</v>
      </c>
      <c r="B1062" s="135">
        <v>880</v>
      </c>
      <c r="C1062" s="127" t="s">
        <v>100</v>
      </c>
      <c r="D1062" s="135">
        <v>14</v>
      </c>
      <c r="E1062" s="127" t="s">
        <v>1552</v>
      </c>
    </row>
    <row r="1063" spans="1:5" ht="15.75" thickBot="1" x14ac:dyDescent="0.3">
      <c r="A1063" s="127" t="s">
        <v>3683</v>
      </c>
      <c r="B1063" s="135">
        <v>880</v>
      </c>
      <c r="C1063" s="127" t="s">
        <v>100</v>
      </c>
      <c r="D1063" s="135">
        <v>15</v>
      </c>
      <c r="E1063" s="127" t="s">
        <v>1553</v>
      </c>
    </row>
    <row r="1064" spans="1:5" ht="15.75" thickBot="1" x14ac:dyDescent="0.3">
      <c r="A1064" s="127" t="s">
        <v>3683</v>
      </c>
      <c r="B1064" s="135">
        <v>880</v>
      </c>
      <c r="C1064" s="127" t="s">
        <v>100</v>
      </c>
      <c r="D1064" s="135">
        <v>16</v>
      </c>
      <c r="E1064" s="127" t="s">
        <v>1554</v>
      </c>
    </row>
    <row r="1065" spans="1:5" ht="15.75" thickBot="1" x14ac:dyDescent="0.3">
      <c r="A1065" s="127" t="s">
        <v>3683</v>
      </c>
      <c r="B1065" s="135">
        <v>880</v>
      </c>
      <c r="C1065" s="127" t="s">
        <v>100</v>
      </c>
      <c r="D1065" s="135">
        <v>17</v>
      </c>
      <c r="E1065" s="127" t="s">
        <v>1555</v>
      </c>
    </row>
    <row r="1066" spans="1:5" ht="15.75" thickBot="1" x14ac:dyDescent="0.3">
      <c r="A1066" s="127" t="s">
        <v>3683</v>
      </c>
      <c r="B1066" s="135">
        <v>880</v>
      </c>
      <c r="C1066" s="127" t="s">
        <v>100</v>
      </c>
      <c r="D1066" s="135">
        <v>18</v>
      </c>
      <c r="E1066" s="127" t="s">
        <v>1556</v>
      </c>
    </row>
    <row r="1067" spans="1:5" ht="15.75" thickBot="1" x14ac:dyDescent="0.3">
      <c r="A1067" s="127" t="s">
        <v>3683</v>
      </c>
      <c r="B1067" s="135">
        <v>880</v>
      </c>
      <c r="C1067" s="127" t="s">
        <v>100</v>
      </c>
      <c r="D1067" s="135">
        <v>19</v>
      </c>
      <c r="E1067" s="127" t="s">
        <v>1557</v>
      </c>
    </row>
    <row r="1068" spans="1:5" ht="15.75" thickBot="1" x14ac:dyDescent="0.3">
      <c r="A1068" s="127" t="s">
        <v>3683</v>
      </c>
      <c r="B1068" s="135">
        <v>880</v>
      </c>
      <c r="C1068" s="127" t="s">
        <v>100</v>
      </c>
      <c r="D1068" s="135">
        <v>20</v>
      </c>
      <c r="E1068" s="127" t="s">
        <v>1558</v>
      </c>
    </row>
    <row r="1069" spans="1:5" ht="15.75" thickBot="1" x14ac:dyDescent="0.3">
      <c r="A1069" s="127" t="s">
        <v>3683</v>
      </c>
      <c r="B1069" s="135">
        <v>880</v>
      </c>
      <c r="C1069" s="127" t="s">
        <v>100</v>
      </c>
      <c r="D1069" s="135">
        <v>49</v>
      </c>
      <c r="E1069" s="127" t="s">
        <v>1583</v>
      </c>
    </row>
    <row r="1070" spans="1:5" ht="15.75" thickBot="1" x14ac:dyDescent="0.3">
      <c r="A1070" s="127" t="s">
        <v>3683</v>
      </c>
      <c r="B1070" s="135">
        <v>880</v>
      </c>
      <c r="C1070" s="127" t="s">
        <v>100</v>
      </c>
      <c r="D1070" s="135">
        <v>21</v>
      </c>
      <c r="E1070" s="127" t="s">
        <v>1559</v>
      </c>
    </row>
    <row r="1071" spans="1:5" ht="15.75" thickBot="1" x14ac:dyDescent="0.3">
      <c r="A1071" s="127" t="s">
        <v>3683</v>
      </c>
      <c r="B1071" s="135">
        <v>880</v>
      </c>
      <c r="C1071" s="127" t="s">
        <v>100</v>
      </c>
      <c r="D1071" s="135">
        <v>38</v>
      </c>
      <c r="E1071" s="127" t="s">
        <v>1576</v>
      </c>
    </row>
    <row r="1072" spans="1:5" ht="15.75" thickBot="1" x14ac:dyDescent="0.3">
      <c r="A1072" s="127" t="s">
        <v>3683</v>
      </c>
      <c r="B1072" s="135">
        <v>880</v>
      </c>
      <c r="C1072" s="127" t="s">
        <v>100</v>
      </c>
      <c r="D1072" s="135">
        <v>22</v>
      </c>
      <c r="E1072" s="127" t="s">
        <v>1560</v>
      </c>
    </row>
    <row r="1073" spans="1:5" ht="15.75" thickBot="1" x14ac:dyDescent="0.3">
      <c r="A1073" s="127" t="s">
        <v>3683</v>
      </c>
      <c r="B1073" s="135">
        <v>880</v>
      </c>
      <c r="C1073" s="127" t="s">
        <v>100</v>
      </c>
      <c r="D1073" s="135">
        <v>23</v>
      </c>
      <c r="E1073" s="127" t="s">
        <v>1561</v>
      </c>
    </row>
    <row r="1074" spans="1:5" ht="15.75" thickBot="1" x14ac:dyDescent="0.3">
      <c r="A1074" s="127" t="s">
        <v>3683</v>
      </c>
      <c r="B1074" s="135">
        <v>880</v>
      </c>
      <c r="C1074" s="127" t="s">
        <v>100</v>
      </c>
      <c r="D1074" s="135">
        <v>36</v>
      </c>
      <c r="E1074" s="127" t="s">
        <v>1574</v>
      </c>
    </row>
    <row r="1075" spans="1:5" ht="15.75" thickBot="1" x14ac:dyDescent="0.3">
      <c r="A1075" s="127" t="s">
        <v>3683</v>
      </c>
      <c r="B1075" s="135">
        <v>880</v>
      </c>
      <c r="C1075" s="127" t="s">
        <v>100</v>
      </c>
      <c r="D1075" s="135">
        <v>24</v>
      </c>
      <c r="E1075" s="127" t="s">
        <v>1562</v>
      </c>
    </row>
    <row r="1076" spans="1:5" ht="15.75" thickBot="1" x14ac:dyDescent="0.3">
      <c r="A1076" s="127" t="s">
        <v>3683</v>
      </c>
      <c r="B1076" s="135">
        <v>880</v>
      </c>
      <c r="C1076" s="127" t="s">
        <v>100</v>
      </c>
      <c r="D1076" s="135">
        <v>25</v>
      </c>
      <c r="E1076" s="127" t="s">
        <v>1563</v>
      </c>
    </row>
    <row r="1077" spans="1:5" ht="15.75" thickBot="1" x14ac:dyDescent="0.3">
      <c r="A1077" s="127" t="s">
        <v>3683</v>
      </c>
      <c r="B1077" s="135">
        <v>880</v>
      </c>
      <c r="C1077" s="127" t="s">
        <v>100</v>
      </c>
      <c r="D1077" s="135">
        <v>41</v>
      </c>
      <c r="E1077" s="127" t="s">
        <v>1579</v>
      </c>
    </row>
    <row r="1078" spans="1:5" ht="15.75" thickBot="1" x14ac:dyDescent="0.3">
      <c r="A1078" s="127" t="s">
        <v>3683</v>
      </c>
      <c r="B1078" s="135">
        <v>880</v>
      </c>
      <c r="C1078" s="127" t="s">
        <v>100</v>
      </c>
      <c r="D1078" s="135">
        <v>26</v>
      </c>
      <c r="E1078" s="127" t="s">
        <v>1564</v>
      </c>
    </row>
    <row r="1079" spans="1:5" ht="15.75" thickBot="1" x14ac:dyDescent="0.3">
      <c r="A1079" s="127" t="s">
        <v>3683</v>
      </c>
      <c r="B1079" s="135">
        <v>880</v>
      </c>
      <c r="C1079" s="127" t="s">
        <v>100</v>
      </c>
      <c r="D1079" s="135">
        <v>27</v>
      </c>
      <c r="E1079" s="127" t="s">
        <v>1565</v>
      </c>
    </row>
    <row r="1080" spans="1:5" ht="15.75" thickBot="1" x14ac:dyDescent="0.3">
      <c r="A1080" s="127" t="s">
        <v>3683</v>
      </c>
      <c r="B1080" s="135">
        <v>880</v>
      </c>
      <c r="C1080" s="127" t="s">
        <v>100</v>
      </c>
      <c r="D1080" s="135">
        <v>9</v>
      </c>
      <c r="E1080" s="127" t="s">
        <v>1547</v>
      </c>
    </row>
    <row r="1081" spans="1:5" ht="15.75" thickBot="1" x14ac:dyDescent="0.3">
      <c r="A1081" s="127" t="s">
        <v>3683</v>
      </c>
      <c r="B1081" s="135">
        <v>880</v>
      </c>
      <c r="C1081" s="127" t="s">
        <v>100</v>
      </c>
      <c r="D1081" s="135">
        <v>1</v>
      </c>
      <c r="E1081" s="127" t="s">
        <v>1539</v>
      </c>
    </row>
    <row r="1082" spans="1:5" ht="15.75" thickBot="1" x14ac:dyDescent="0.3">
      <c r="A1082" s="127" t="s">
        <v>3683</v>
      </c>
      <c r="B1082" s="135">
        <v>880</v>
      </c>
      <c r="C1082" s="127" t="s">
        <v>100</v>
      </c>
      <c r="D1082" s="135">
        <v>10</v>
      </c>
      <c r="E1082" s="127" t="s">
        <v>1548</v>
      </c>
    </row>
    <row r="1083" spans="1:5" ht="15.75" thickBot="1" x14ac:dyDescent="0.3">
      <c r="A1083" s="127" t="s">
        <v>3683</v>
      </c>
      <c r="B1083" s="135">
        <v>880</v>
      </c>
      <c r="C1083" s="127" t="s">
        <v>100</v>
      </c>
      <c r="D1083" s="135">
        <v>11</v>
      </c>
      <c r="E1083" s="127" t="s">
        <v>1549</v>
      </c>
    </row>
    <row r="1084" spans="1:5" ht="15.75" thickBot="1" x14ac:dyDescent="0.3">
      <c r="A1084" s="127" t="s">
        <v>3683</v>
      </c>
      <c r="B1084" s="135">
        <v>880</v>
      </c>
      <c r="C1084" s="127" t="s">
        <v>100</v>
      </c>
      <c r="D1084" s="135">
        <v>2</v>
      </c>
      <c r="E1084" s="127" t="s">
        <v>1540</v>
      </c>
    </row>
    <row r="1085" spans="1:5" ht="15.75" thickBot="1" x14ac:dyDescent="0.3">
      <c r="A1085" s="127" t="s">
        <v>3683</v>
      </c>
      <c r="B1085" s="135">
        <v>880</v>
      </c>
      <c r="C1085" s="127" t="s">
        <v>100</v>
      </c>
      <c r="D1085" s="135">
        <v>870</v>
      </c>
      <c r="E1085" s="127" t="s">
        <v>3817</v>
      </c>
    </row>
    <row r="1086" spans="1:5" ht="15.75" thickBot="1" x14ac:dyDescent="0.3">
      <c r="A1086" s="127" t="s">
        <v>3683</v>
      </c>
      <c r="B1086" s="135">
        <v>880</v>
      </c>
      <c r="C1086" s="127" t="s">
        <v>100</v>
      </c>
      <c r="D1086" s="135">
        <v>39</v>
      </c>
      <c r="E1086" s="127" t="s">
        <v>1577</v>
      </c>
    </row>
    <row r="1087" spans="1:5" ht="15.75" thickBot="1" x14ac:dyDescent="0.3">
      <c r="A1087" s="127" t="s">
        <v>3683</v>
      </c>
      <c r="B1087" s="135">
        <v>880</v>
      </c>
      <c r="C1087" s="127" t="s">
        <v>100</v>
      </c>
      <c r="D1087" s="135">
        <v>37</v>
      </c>
      <c r="E1087" s="127" t="s">
        <v>1575</v>
      </c>
    </row>
    <row r="1088" spans="1:5" ht="15.75" thickBot="1" x14ac:dyDescent="0.3">
      <c r="A1088" s="127" t="s">
        <v>3683</v>
      </c>
      <c r="B1088" s="135">
        <v>880</v>
      </c>
      <c r="C1088" s="127" t="s">
        <v>100</v>
      </c>
      <c r="D1088" s="135">
        <v>30</v>
      </c>
      <c r="E1088" s="127" t="s">
        <v>1568</v>
      </c>
    </row>
    <row r="1089" spans="1:5" ht="15.75" thickBot="1" x14ac:dyDescent="0.3">
      <c r="A1089" s="127" t="s">
        <v>3683</v>
      </c>
      <c r="B1089" s="135">
        <v>880</v>
      </c>
      <c r="C1089" s="127" t="s">
        <v>100</v>
      </c>
      <c r="D1089" s="135">
        <v>871</v>
      </c>
      <c r="E1089" s="127" t="s">
        <v>3818</v>
      </c>
    </row>
    <row r="1090" spans="1:5" ht="15.75" thickBot="1" x14ac:dyDescent="0.3">
      <c r="A1090" s="127" t="s">
        <v>3683</v>
      </c>
      <c r="B1090" s="135">
        <v>880</v>
      </c>
      <c r="C1090" s="127" t="s">
        <v>100</v>
      </c>
      <c r="D1090" s="135">
        <v>31</v>
      </c>
      <c r="E1090" s="127" t="s">
        <v>1569</v>
      </c>
    </row>
    <row r="1091" spans="1:5" ht="15.75" thickBot="1" x14ac:dyDescent="0.3">
      <c r="A1091" s="127" t="s">
        <v>3683</v>
      </c>
      <c r="B1091" s="135">
        <v>880</v>
      </c>
      <c r="C1091" s="127" t="s">
        <v>100</v>
      </c>
      <c r="D1091" s="135">
        <v>32</v>
      </c>
      <c r="E1091" s="127" t="s">
        <v>1570</v>
      </c>
    </row>
    <row r="1092" spans="1:5" ht="15.75" thickBot="1" x14ac:dyDescent="0.3">
      <c r="A1092" s="127" t="s">
        <v>3683</v>
      </c>
      <c r="B1092" s="135">
        <v>880</v>
      </c>
      <c r="C1092" s="127" t="s">
        <v>100</v>
      </c>
      <c r="D1092" s="135">
        <v>42</v>
      </c>
      <c r="E1092" s="127" t="s">
        <v>1580</v>
      </c>
    </row>
    <row r="1093" spans="1:5" ht="15.75" thickBot="1" x14ac:dyDescent="0.3">
      <c r="A1093" s="127" t="s">
        <v>3683</v>
      </c>
      <c r="B1093" s="135">
        <v>880</v>
      </c>
      <c r="C1093" s="127" t="s">
        <v>100</v>
      </c>
      <c r="D1093" s="135">
        <v>33</v>
      </c>
      <c r="E1093" s="127" t="s">
        <v>1571</v>
      </c>
    </row>
    <row r="1094" spans="1:5" ht="15.75" thickBot="1" x14ac:dyDescent="0.3">
      <c r="A1094" s="127" t="s">
        <v>3683</v>
      </c>
      <c r="B1094" s="135">
        <v>880</v>
      </c>
      <c r="C1094" s="127" t="s">
        <v>100</v>
      </c>
      <c r="D1094" s="135">
        <v>3</v>
      </c>
      <c r="E1094" s="127" t="s">
        <v>1541</v>
      </c>
    </row>
    <row r="1095" spans="1:5" ht="15.75" thickBot="1" x14ac:dyDescent="0.3">
      <c r="A1095" s="127" t="s">
        <v>3683</v>
      </c>
      <c r="B1095" s="135">
        <v>880</v>
      </c>
      <c r="C1095" s="127" t="s">
        <v>100</v>
      </c>
      <c r="D1095" s="135">
        <v>12</v>
      </c>
      <c r="E1095" s="127" t="s">
        <v>1550</v>
      </c>
    </row>
    <row r="1096" spans="1:5" ht="15.75" thickBot="1" x14ac:dyDescent="0.3">
      <c r="A1096" s="127" t="s">
        <v>3683</v>
      </c>
      <c r="B1096" s="135">
        <v>880</v>
      </c>
      <c r="C1096" s="127" t="s">
        <v>100</v>
      </c>
      <c r="D1096" s="135">
        <v>40</v>
      </c>
      <c r="E1096" s="127" t="s">
        <v>1578</v>
      </c>
    </row>
    <row r="1097" spans="1:5" ht="15.75" thickBot="1" x14ac:dyDescent="0.3">
      <c r="A1097" s="127" t="s">
        <v>3683</v>
      </c>
      <c r="B1097" s="135">
        <v>880</v>
      </c>
      <c r="C1097" s="127" t="s">
        <v>100</v>
      </c>
      <c r="D1097" s="135">
        <v>34</v>
      </c>
      <c r="E1097" s="127" t="s">
        <v>1572</v>
      </c>
    </row>
    <row r="1098" spans="1:5" ht="15.75" thickBot="1" x14ac:dyDescent="0.3">
      <c r="A1098" s="127" t="s">
        <v>3683</v>
      </c>
      <c r="B1098" s="135">
        <v>880</v>
      </c>
      <c r="C1098" s="127" t="s">
        <v>100</v>
      </c>
      <c r="D1098" s="135">
        <v>35</v>
      </c>
      <c r="E1098" s="127" t="s">
        <v>1573</v>
      </c>
    </row>
    <row r="1099" spans="1:5" ht="15.75" thickBot="1" x14ac:dyDescent="0.3">
      <c r="A1099" s="127" t="s">
        <v>3683</v>
      </c>
      <c r="B1099" s="135">
        <v>880</v>
      </c>
      <c r="C1099" s="127" t="s">
        <v>100</v>
      </c>
      <c r="D1099" s="135">
        <v>45</v>
      </c>
      <c r="E1099" s="127" t="s">
        <v>1581</v>
      </c>
    </row>
    <row r="1100" spans="1:5" ht="15.75" thickBot="1" x14ac:dyDescent="0.3">
      <c r="A1100" s="127" t="s">
        <v>3683</v>
      </c>
      <c r="B1100" s="135">
        <v>880</v>
      </c>
      <c r="C1100" s="127" t="s">
        <v>100</v>
      </c>
      <c r="D1100" s="135">
        <v>46</v>
      </c>
      <c r="E1100" s="127" t="s">
        <v>1582</v>
      </c>
    </row>
    <row r="1101" spans="1:5" ht="15.75" thickBot="1" x14ac:dyDescent="0.3">
      <c r="A1101" s="127" t="s">
        <v>3683</v>
      </c>
      <c r="B1101" s="135">
        <v>880</v>
      </c>
      <c r="C1101" s="127" t="s">
        <v>100</v>
      </c>
      <c r="D1101" s="135">
        <v>89</v>
      </c>
      <c r="E1101" s="127" t="s">
        <v>1584</v>
      </c>
    </row>
    <row r="1102" spans="1:5" ht="15.75" thickBot="1" x14ac:dyDescent="0.3">
      <c r="A1102" s="127" t="s">
        <v>3683</v>
      </c>
      <c r="B1102" s="135">
        <v>880</v>
      </c>
      <c r="C1102" s="127" t="s">
        <v>100</v>
      </c>
      <c r="D1102" s="135">
        <v>93</v>
      </c>
      <c r="E1102" s="127" t="s">
        <v>1588</v>
      </c>
    </row>
    <row r="1103" spans="1:5" ht="15.75" thickBot="1" x14ac:dyDescent="0.3">
      <c r="A1103" s="127" t="s">
        <v>3683</v>
      </c>
      <c r="B1103" s="135">
        <v>880</v>
      </c>
      <c r="C1103" s="127" t="s">
        <v>100</v>
      </c>
      <c r="D1103" s="135">
        <v>880</v>
      </c>
      <c r="E1103" s="127" t="s">
        <v>3805</v>
      </c>
    </row>
    <row r="1104" spans="1:5" ht="15.75" thickBot="1" x14ac:dyDescent="0.3">
      <c r="A1104" s="127" t="s">
        <v>3683</v>
      </c>
      <c r="B1104" s="135">
        <v>880</v>
      </c>
      <c r="C1104" s="127" t="s">
        <v>100</v>
      </c>
      <c r="D1104" s="135">
        <v>90</v>
      </c>
      <c r="E1104" s="127" t="s">
        <v>1585</v>
      </c>
    </row>
    <row r="1105" spans="1:5" ht="15.75" thickBot="1" x14ac:dyDescent="0.3">
      <c r="A1105" s="127" t="s">
        <v>3683</v>
      </c>
      <c r="B1105" s="135">
        <v>880</v>
      </c>
      <c r="C1105" s="127" t="s">
        <v>100</v>
      </c>
      <c r="D1105" s="135">
        <v>91</v>
      </c>
      <c r="E1105" s="127" t="s">
        <v>1586</v>
      </c>
    </row>
    <row r="1106" spans="1:5" ht="15.75" thickBot="1" x14ac:dyDescent="0.3">
      <c r="A1106" s="127" t="s">
        <v>3683</v>
      </c>
      <c r="B1106" s="135">
        <v>880</v>
      </c>
      <c r="C1106" s="127" t="s">
        <v>100</v>
      </c>
      <c r="D1106" s="135">
        <v>92</v>
      </c>
      <c r="E1106" s="127" t="s">
        <v>1587</v>
      </c>
    </row>
    <row r="1107" spans="1:5" ht="15.75" thickBot="1" x14ac:dyDescent="0.3">
      <c r="A1107" s="127" t="s">
        <v>3683</v>
      </c>
      <c r="B1107" s="135">
        <v>880</v>
      </c>
      <c r="C1107" s="127" t="s">
        <v>100</v>
      </c>
      <c r="D1107" s="135">
        <v>133</v>
      </c>
      <c r="E1107" s="127" t="s">
        <v>1589</v>
      </c>
    </row>
    <row r="1108" spans="1:5" ht="15.75" thickBot="1" x14ac:dyDescent="0.3">
      <c r="A1108" s="127" t="s">
        <v>3683</v>
      </c>
      <c r="B1108" s="135">
        <v>880</v>
      </c>
      <c r="C1108" s="127" t="s">
        <v>100</v>
      </c>
      <c r="D1108" s="135">
        <v>889</v>
      </c>
      <c r="E1108" s="127" t="s">
        <v>1641</v>
      </c>
    </row>
    <row r="1109" spans="1:5" ht="15.75" thickBot="1" x14ac:dyDescent="0.3">
      <c r="A1109" s="127" t="s">
        <v>3683</v>
      </c>
      <c r="B1109" s="135">
        <v>880</v>
      </c>
      <c r="C1109" s="127" t="s">
        <v>100</v>
      </c>
      <c r="D1109" s="135">
        <v>176</v>
      </c>
      <c r="E1109" s="127" t="s">
        <v>1591</v>
      </c>
    </row>
    <row r="1110" spans="1:5" ht="15.75" thickBot="1" x14ac:dyDescent="0.3">
      <c r="A1110" s="127" t="s">
        <v>3683</v>
      </c>
      <c r="B1110" s="135">
        <v>880</v>
      </c>
      <c r="C1110" s="127" t="s">
        <v>100</v>
      </c>
      <c r="D1110" s="135">
        <v>877</v>
      </c>
      <c r="E1110" s="127" t="s">
        <v>1635</v>
      </c>
    </row>
    <row r="1111" spans="1:5" ht="15.75" thickBot="1" x14ac:dyDescent="0.3">
      <c r="A1111" s="127" t="s">
        <v>3683</v>
      </c>
      <c r="B1111" s="135">
        <v>880</v>
      </c>
      <c r="C1111" s="127" t="s">
        <v>100</v>
      </c>
      <c r="D1111" s="135">
        <v>134</v>
      </c>
      <c r="E1111" s="127" t="s">
        <v>1590</v>
      </c>
    </row>
    <row r="1112" spans="1:5" ht="15.75" thickBot="1" x14ac:dyDescent="0.3">
      <c r="A1112" s="127" t="s">
        <v>3683</v>
      </c>
      <c r="B1112" s="135">
        <v>880</v>
      </c>
      <c r="C1112" s="127" t="s">
        <v>100</v>
      </c>
      <c r="D1112" s="135">
        <v>177</v>
      </c>
      <c r="E1112" s="127" t="s">
        <v>1592</v>
      </c>
    </row>
    <row r="1113" spans="1:5" ht="15.75" thickBot="1" x14ac:dyDescent="0.3">
      <c r="A1113" s="127" t="s">
        <v>3683</v>
      </c>
      <c r="B1113" s="135">
        <v>880</v>
      </c>
      <c r="C1113" s="127" t="s">
        <v>100</v>
      </c>
      <c r="D1113" s="135">
        <v>178</v>
      </c>
      <c r="E1113" s="127" t="s">
        <v>1593</v>
      </c>
    </row>
    <row r="1114" spans="1:5" ht="15.75" thickBot="1" x14ac:dyDescent="0.3">
      <c r="A1114" s="127" t="s">
        <v>3683</v>
      </c>
      <c r="B1114" s="135">
        <v>880</v>
      </c>
      <c r="C1114" s="127" t="s">
        <v>100</v>
      </c>
      <c r="D1114" s="135">
        <v>180</v>
      </c>
      <c r="E1114" s="127" t="s">
        <v>1595</v>
      </c>
    </row>
    <row r="1115" spans="1:5" ht="15.75" thickBot="1" x14ac:dyDescent="0.3">
      <c r="A1115" s="127" t="s">
        <v>3683</v>
      </c>
      <c r="B1115" s="135">
        <v>880</v>
      </c>
      <c r="C1115" s="127" t="s">
        <v>100</v>
      </c>
      <c r="D1115" s="135">
        <v>886</v>
      </c>
      <c r="E1115" s="127" t="s">
        <v>1640</v>
      </c>
    </row>
    <row r="1116" spans="1:5" ht="15.75" thickBot="1" x14ac:dyDescent="0.3">
      <c r="A1116" s="127" t="s">
        <v>3683</v>
      </c>
      <c r="B1116" s="135">
        <v>880</v>
      </c>
      <c r="C1116" s="127" t="s">
        <v>100</v>
      </c>
      <c r="D1116" s="135">
        <v>182</v>
      </c>
      <c r="E1116" s="127" t="s">
        <v>1597</v>
      </c>
    </row>
    <row r="1117" spans="1:5" ht="15.75" thickBot="1" x14ac:dyDescent="0.3">
      <c r="A1117" s="127" t="s">
        <v>3683</v>
      </c>
      <c r="B1117" s="135">
        <v>880</v>
      </c>
      <c r="C1117" s="127" t="s">
        <v>100</v>
      </c>
      <c r="D1117" s="135">
        <v>181</v>
      </c>
      <c r="E1117" s="127" t="s">
        <v>1596</v>
      </c>
    </row>
    <row r="1118" spans="1:5" ht="15.75" thickBot="1" x14ac:dyDescent="0.3">
      <c r="A1118" s="127" t="s">
        <v>3683</v>
      </c>
      <c r="B1118" s="135">
        <v>880</v>
      </c>
      <c r="C1118" s="127" t="s">
        <v>100</v>
      </c>
      <c r="D1118" s="135">
        <v>179</v>
      </c>
      <c r="E1118" s="127" t="s">
        <v>1594</v>
      </c>
    </row>
    <row r="1119" spans="1:5" ht="15.75" thickBot="1" x14ac:dyDescent="0.3">
      <c r="A1119" s="127" t="s">
        <v>3683</v>
      </c>
      <c r="B1119" s="135">
        <v>880</v>
      </c>
      <c r="C1119" s="127" t="s">
        <v>100</v>
      </c>
      <c r="D1119" s="135">
        <v>872</v>
      </c>
      <c r="E1119" s="127" t="s">
        <v>3819</v>
      </c>
    </row>
    <row r="1120" spans="1:5" ht="15.75" thickBot="1" x14ac:dyDescent="0.3">
      <c r="A1120" s="127" t="s">
        <v>3683</v>
      </c>
      <c r="B1120" s="135">
        <v>880</v>
      </c>
      <c r="C1120" s="127" t="s">
        <v>100</v>
      </c>
      <c r="D1120" s="135">
        <v>878</v>
      </c>
      <c r="E1120" s="127" t="s">
        <v>1636</v>
      </c>
    </row>
    <row r="1121" spans="1:5" ht="15.75" thickBot="1" x14ac:dyDescent="0.3">
      <c r="A1121" s="127" t="s">
        <v>3683</v>
      </c>
      <c r="B1121" s="135">
        <v>880</v>
      </c>
      <c r="C1121" s="127" t="s">
        <v>100</v>
      </c>
      <c r="D1121" s="135">
        <v>311</v>
      </c>
      <c r="E1121" s="127" t="s">
        <v>1600</v>
      </c>
    </row>
    <row r="1122" spans="1:5" ht="15.75" thickBot="1" x14ac:dyDescent="0.3">
      <c r="A1122" s="127" t="s">
        <v>3683</v>
      </c>
      <c r="B1122" s="135">
        <v>880</v>
      </c>
      <c r="C1122" s="127" t="s">
        <v>100</v>
      </c>
      <c r="D1122" s="135">
        <v>309</v>
      </c>
      <c r="E1122" s="127" t="s">
        <v>1598</v>
      </c>
    </row>
    <row r="1123" spans="1:5" ht="15.75" thickBot="1" x14ac:dyDescent="0.3">
      <c r="A1123" s="127" t="s">
        <v>3683</v>
      </c>
      <c r="B1123" s="135">
        <v>880</v>
      </c>
      <c r="C1123" s="127" t="s">
        <v>100</v>
      </c>
      <c r="D1123" s="135">
        <v>310</v>
      </c>
      <c r="E1123" s="127" t="s">
        <v>1599</v>
      </c>
    </row>
    <row r="1124" spans="1:5" ht="15.75" thickBot="1" x14ac:dyDescent="0.3">
      <c r="A1124" s="127" t="s">
        <v>3683</v>
      </c>
      <c r="B1124" s="135">
        <v>880</v>
      </c>
      <c r="C1124" s="127" t="s">
        <v>100</v>
      </c>
      <c r="D1124" s="135">
        <v>313</v>
      </c>
      <c r="E1124" s="127" t="s">
        <v>1601</v>
      </c>
    </row>
    <row r="1125" spans="1:5" ht="15.75" thickBot="1" x14ac:dyDescent="0.3">
      <c r="A1125" s="127" t="s">
        <v>3683</v>
      </c>
      <c r="B1125" s="135">
        <v>880</v>
      </c>
      <c r="C1125" s="127" t="s">
        <v>100</v>
      </c>
      <c r="D1125" s="135">
        <v>315</v>
      </c>
      <c r="E1125" s="127" t="s">
        <v>1602</v>
      </c>
    </row>
    <row r="1126" spans="1:5" ht="15.75" thickBot="1" x14ac:dyDescent="0.3">
      <c r="A1126" s="127" t="s">
        <v>3683</v>
      </c>
      <c r="B1126" s="135">
        <v>880</v>
      </c>
      <c r="C1126" s="127" t="s">
        <v>100</v>
      </c>
      <c r="D1126" s="135">
        <v>874</v>
      </c>
      <c r="E1126" s="127" t="s">
        <v>3803</v>
      </c>
    </row>
    <row r="1127" spans="1:5" ht="15.75" thickBot="1" x14ac:dyDescent="0.3">
      <c r="A1127" s="127" t="s">
        <v>3683</v>
      </c>
      <c r="B1127" s="135">
        <v>880</v>
      </c>
      <c r="C1127" s="127" t="s">
        <v>100</v>
      </c>
      <c r="D1127" s="135">
        <v>353</v>
      </c>
      <c r="E1127" s="127" t="s">
        <v>1603</v>
      </c>
    </row>
    <row r="1128" spans="1:5" ht="15.75" thickBot="1" x14ac:dyDescent="0.3">
      <c r="A1128" s="127" t="s">
        <v>3683</v>
      </c>
      <c r="B1128" s="135">
        <v>880</v>
      </c>
      <c r="C1128" s="127" t="s">
        <v>100</v>
      </c>
      <c r="D1128" s="135">
        <v>354</v>
      </c>
      <c r="E1128" s="127" t="s">
        <v>1604</v>
      </c>
    </row>
    <row r="1129" spans="1:5" ht="15.75" thickBot="1" x14ac:dyDescent="0.3">
      <c r="A1129" s="127" t="s">
        <v>3683</v>
      </c>
      <c r="B1129" s="135">
        <v>880</v>
      </c>
      <c r="C1129" s="127" t="s">
        <v>100</v>
      </c>
      <c r="D1129" s="135">
        <v>355</v>
      </c>
      <c r="E1129" s="127" t="s">
        <v>1605</v>
      </c>
    </row>
    <row r="1130" spans="1:5" ht="15.75" thickBot="1" x14ac:dyDescent="0.3">
      <c r="A1130" s="127" t="s">
        <v>3683</v>
      </c>
      <c r="B1130" s="135">
        <v>880</v>
      </c>
      <c r="C1130" s="127" t="s">
        <v>100</v>
      </c>
      <c r="D1130" s="135">
        <v>359</v>
      </c>
      <c r="E1130" s="127" t="s">
        <v>1609</v>
      </c>
    </row>
    <row r="1131" spans="1:5" ht="15.75" thickBot="1" x14ac:dyDescent="0.3">
      <c r="A1131" s="127" t="s">
        <v>3683</v>
      </c>
      <c r="B1131" s="135">
        <v>880</v>
      </c>
      <c r="C1131" s="127" t="s">
        <v>100</v>
      </c>
      <c r="D1131" s="135">
        <v>356</v>
      </c>
      <c r="E1131" s="127" t="s">
        <v>1606</v>
      </c>
    </row>
    <row r="1132" spans="1:5" ht="15.75" thickBot="1" x14ac:dyDescent="0.3">
      <c r="A1132" s="127" t="s">
        <v>3683</v>
      </c>
      <c r="B1132" s="135">
        <v>880</v>
      </c>
      <c r="C1132" s="127" t="s">
        <v>100</v>
      </c>
      <c r="D1132" s="135">
        <v>357</v>
      </c>
      <c r="E1132" s="127" t="s">
        <v>1607</v>
      </c>
    </row>
    <row r="1133" spans="1:5" ht="15.75" thickBot="1" x14ac:dyDescent="0.3">
      <c r="A1133" s="127" t="s">
        <v>3683</v>
      </c>
      <c r="B1133" s="135">
        <v>880</v>
      </c>
      <c r="C1133" s="127" t="s">
        <v>100</v>
      </c>
      <c r="D1133" s="135">
        <v>358</v>
      </c>
      <c r="E1133" s="127" t="s">
        <v>1608</v>
      </c>
    </row>
    <row r="1134" spans="1:5" ht="15.75" thickBot="1" x14ac:dyDescent="0.3">
      <c r="A1134" s="127" t="s">
        <v>3683</v>
      </c>
      <c r="B1134" s="135">
        <v>880</v>
      </c>
      <c r="C1134" s="127" t="s">
        <v>100</v>
      </c>
      <c r="D1134" s="135">
        <v>901</v>
      </c>
      <c r="E1134" s="127" t="s">
        <v>3811</v>
      </c>
    </row>
    <row r="1135" spans="1:5" ht="15.75" thickBot="1" x14ac:dyDescent="0.3">
      <c r="A1135" s="127" t="s">
        <v>3683</v>
      </c>
      <c r="B1135" s="135">
        <v>880</v>
      </c>
      <c r="C1135" s="127" t="s">
        <v>100</v>
      </c>
      <c r="D1135" s="135">
        <v>456</v>
      </c>
      <c r="E1135" s="127" t="s">
        <v>1610</v>
      </c>
    </row>
    <row r="1136" spans="1:5" ht="15.75" thickBot="1" x14ac:dyDescent="0.3">
      <c r="A1136" s="127" t="s">
        <v>3683</v>
      </c>
      <c r="B1136" s="135">
        <v>880</v>
      </c>
      <c r="C1136" s="127" t="s">
        <v>100</v>
      </c>
      <c r="D1136" s="135">
        <v>875</v>
      </c>
      <c r="E1136" s="127" t="s">
        <v>1633</v>
      </c>
    </row>
    <row r="1137" spans="1:5" ht="15.75" thickBot="1" x14ac:dyDescent="0.3">
      <c r="A1137" s="127" t="s">
        <v>3683</v>
      </c>
      <c r="B1137" s="135">
        <v>880</v>
      </c>
      <c r="C1137" s="127" t="s">
        <v>100</v>
      </c>
      <c r="D1137" s="135">
        <v>890</v>
      </c>
      <c r="E1137" s="127" t="s">
        <v>1642</v>
      </c>
    </row>
    <row r="1138" spans="1:5" ht="15.75" thickBot="1" x14ac:dyDescent="0.3">
      <c r="A1138" s="127" t="s">
        <v>3683</v>
      </c>
      <c r="B1138" s="135">
        <v>880</v>
      </c>
      <c r="C1138" s="127" t="s">
        <v>100</v>
      </c>
      <c r="D1138" s="135">
        <v>883</v>
      </c>
      <c r="E1138" s="127" t="s">
        <v>3806</v>
      </c>
    </row>
    <row r="1139" spans="1:5" ht="15.75" thickBot="1" x14ac:dyDescent="0.3">
      <c r="A1139" s="127" t="s">
        <v>3683</v>
      </c>
      <c r="B1139" s="135">
        <v>880</v>
      </c>
      <c r="C1139" s="127" t="s">
        <v>100</v>
      </c>
      <c r="D1139" s="135">
        <v>500</v>
      </c>
      <c r="E1139" s="127" t="s">
        <v>1611</v>
      </c>
    </row>
    <row r="1140" spans="1:5" ht="15.75" thickBot="1" x14ac:dyDescent="0.3">
      <c r="A1140" s="127" t="s">
        <v>3683</v>
      </c>
      <c r="B1140" s="135">
        <v>880</v>
      </c>
      <c r="C1140" s="127" t="s">
        <v>100</v>
      </c>
      <c r="D1140" s="135">
        <v>888</v>
      </c>
      <c r="E1140" s="127" t="s">
        <v>3808</v>
      </c>
    </row>
    <row r="1141" spans="1:5" ht="15.75" thickBot="1" x14ac:dyDescent="0.3">
      <c r="A1141" s="127" t="s">
        <v>3683</v>
      </c>
      <c r="B1141" s="135">
        <v>880</v>
      </c>
      <c r="C1141" s="127" t="s">
        <v>100</v>
      </c>
      <c r="D1141" s="135">
        <v>544</v>
      </c>
      <c r="E1141" s="127" t="s">
        <v>1612</v>
      </c>
    </row>
    <row r="1142" spans="1:5" ht="15.75" thickBot="1" x14ac:dyDescent="0.3">
      <c r="A1142" s="127" t="s">
        <v>3683</v>
      </c>
      <c r="B1142" s="135">
        <v>880</v>
      </c>
      <c r="C1142" s="127" t="s">
        <v>100</v>
      </c>
      <c r="D1142" s="135">
        <v>887</v>
      </c>
      <c r="E1142" s="127" t="s">
        <v>3807</v>
      </c>
    </row>
    <row r="1143" spans="1:5" ht="15.75" thickBot="1" x14ac:dyDescent="0.3">
      <c r="A1143" s="127" t="s">
        <v>3683</v>
      </c>
      <c r="B1143" s="135">
        <v>880</v>
      </c>
      <c r="C1143" s="127" t="s">
        <v>100</v>
      </c>
      <c r="D1143" s="135">
        <v>588</v>
      </c>
      <c r="E1143" s="127" t="s">
        <v>1613</v>
      </c>
    </row>
    <row r="1144" spans="1:5" ht="15.75" thickBot="1" x14ac:dyDescent="0.3">
      <c r="A1144" s="127" t="s">
        <v>3683</v>
      </c>
      <c r="B1144" s="135">
        <v>880</v>
      </c>
      <c r="C1144" s="127" t="s">
        <v>100</v>
      </c>
      <c r="D1144" s="135">
        <v>589</v>
      </c>
      <c r="E1144" s="127" t="s">
        <v>1614</v>
      </c>
    </row>
    <row r="1145" spans="1:5" ht="15.75" thickBot="1" x14ac:dyDescent="0.3">
      <c r="A1145" s="127" t="s">
        <v>3683</v>
      </c>
      <c r="B1145" s="135">
        <v>880</v>
      </c>
      <c r="C1145" s="127" t="s">
        <v>100</v>
      </c>
      <c r="D1145" s="135">
        <v>590</v>
      </c>
      <c r="E1145" s="127" t="s">
        <v>1615</v>
      </c>
    </row>
    <row r="1146" spans="1:5" ht="15.75" thickBot="1" x14ac:dyDescent="0.3">
      <c r="A1146" s="127" t="s">
        <v>3683</v>
      </c>
      <c r="B1146" s="135">
        <v>880</v>
      </c>
      <c r="C1146" s="127" t="s">
        <v>100</v>
      </c>
      <c r="D1146" s="135">
        <v>632</v>
      </c>
      <c r="E1146" s="127" t="s">
        <v>1616</v>
      </c>
    </row>
    <row r="1147" spans="1:5" ht="15.75" thickBot="1" x14ac:dyDescent="0.3">
      <c r="A1147" s="127" t="s">
        <v>3683</v>
      </c>
      <c r="B1147" s="135">
        <v>880</v>
      </c>
      <c r="C1147" s="127" t="s">
        <v>100</v>
      </c>
      <c r="D1147" s="135">
        <v>633</v>
      </c>
      <c r="E1147" s="127" t="s">
        <v>1617</v>
      </c>
    </row>
    <row r="1148" spans="1:5" ht="15.75" thickBot="1" x14ac:dyDescent="0.3">
      <c r="A1148" s="127" t="s">
        <v>3683</v>
      </c>
      <c r="B1148" s="135">
        <v>880</v>
      </c>
      <c r="C1148" s="127" t="s">
        <v>100</v>
      </c>
      <c r="D1148" s="135">
        <v>884</v>
      </c>
      <c r="E1148" s="127" t="s">
        <v>1638</v>
      </c>
    </row>
    <row r="1149" spans="1:5" ht="15.75" thickBot="1" x14ac:dyDescent="0.3">
      <c r="A1149" s="127" t="s">
        <v>3683</v>
      </c>
      <c r="B1149" s="135">
        <v>880</v>
      </c>
      <c r="C1149" s="127" t="s">
        <v>100</v>
      </c>
      <c r="D1149" s="135">
        <v>634</v>
      </c>
      <c r="E1149" s="127" t="s">
        <v>1618</v>
      </c>
    </row>
    <row r="1150" spans="1:5" ht="15.75" thickBot="1" x14ac:dyDescent="0.3">
      <c r="A1150" s="127" t="s">
        <v>3683</v>
      </c>
      <c r="B1150" s="135">
        <v>880</v>
      </c>
      <c r="C1150" s="127" t="s">
        <v>100</v>
      </c>
      <c r="D1150" s="135">
        <v>635</v>
      </c>
      <c r="E1150" s="127" t="s">
        <v>1619</v>
      </c>
    </row>
    <row r="1151" spans="1:5" ht="15.75" thickBot="1" x14ac:dyDescent="0.3">
      <c r="A1151" s="127" t="s">
        <v>3683</v>
      </c>
      <c r="B1151" s="135">
        <v>880</v>
      </c>
      <c r="C1151" s="127" t="s">
        <v>100</v>
      </c>
      <c r="D1151" s="135">
        <v>676</v>
      </c>
      <c r="E1151" s="127" t="s">
        <v>1620</v>
      </c>
    </row>
    <row r="1152" spans="1:5" ht="15.75" thickBot="1" x14ac:dyDescent="0.3">
      <c r="A1152" s="127" t="s">
        <v>3683</v>
      </c>
      <c r="B1152" s="135">
        <v>880</v>
      </c>
      <c r="C1152" s="127" t="s">
        <v>100</v>
      </c>
      <c r="D1152" s="135">
        <v>691</v>
      </c>
      <c r="E1152" s="127" t="s">
        <v>1621</v>
      </c>
    </row>
    <row r="1153" spans="1:5" ht="15.75" thickBot="1" x14ac:dyDescent="0.3">
      <c r="A1153" s="127" t="s">
        <v>3683</v>
      </c>
      <c r="B1153" s="135">
        <v>880</v>
      </c>
      <c r="C1153" s="127" t="s">
        <v>100</v>
      </c>
      <c r="D1153" s="135">
        <v>692</v>
      </c>
      <c r="E1153" s="127" t="s">
        <v>1622</v>
      </c>
    </row>
    <row r="1154" spans="1:5" ht="15.75" thickBot="1" x14ac:dyDescent="0.3">
      <c r="A1154" s="127" t="s">
        <v>3683</v>
      </c>
      <c r="B1154" s="135">
        <v>880</v>
      </c>
      <c r="C1154" s="127" t="s">
        <v>100</v>
      </c>
      <c r="D1154" s="135">
        <v>693</v>
      </c>
      <c r="E1154" s="127" t="s">
        <v>1623</v>
      </c>
    </row>
    <row r="1155" spans="1:5" ht="15.75" thickBot="1" x14ac:dyDescent="0.3">
      <c r="A1155" s="127" t="s">
        <v>3683</v>
      </c>
      <c r="B1155" s="135">
        <v>880</v>
      </c>
      <c r="C1155" s="127" t="s">
        <v>100</v>
      </c>
      <c r="D1155" s="135">
        <v>735</v>
      </c>
      <c r="E1155" s="127" t="s">
        <v>1626</v>
      </c>
    </row>
    <row r="1156" spans="1:5" ht="15.75" thickBot="1" x14ac:dyDescent="0.3">
      <c r="A1156" s="127" t="s">
        <v>3683</v>
      </c>
      <c r="B1156" s="135">
        <v>880</v>
      </c>
      <c r="C1156" s="127" t="s">
        <v>100</v>
      </c>
      <c r="D1156" s="135">
        <v>720</v>
      </c>
      <c r="E1156" s="127" t="s">
        <v>1624</v>
      </c>
    </row>
    <row r="1157" spans="1:5" ht="15.75" thickBot="1" x14ac:dyDescent="0.3">
      <c r="A1157" s="127" t="s">
        <v>3683</v>
      </c>
      <c r="B1157" s="135">
        <v>880</v>
      </c>
      <c r="C1157" s="127" t="s">
        <v>100</v>
      </c>
      <c r="D1157" s="135">
        <v>876</v>
      </c>
      <c r="E1157" s="127" t="s">
        <v>1634</v>
      </c>
    </row>
    <row r="1158" spans="1:5" ht="15.75" thickBot="1" x14ac:dyDescent="0.3">
      <c r="A1158" s="127" t="s">
        <v>3683</v>
      </c>
      <c r="B1158" s="135">
        <v>880</v>
      </c>
      <c r="C1158" s="127" t="s">
        <v>100</v>
      </c>
      <c r="D1158" s="135">
        <v>734</v>
      </c>
      <c r="E1158" s="127" t="s">
        <v>1625</v>
      </c>
    </row>
    <row r="1159" spans="1:5" ht="15.75" thickBot="1" x14ac:dyDescent="0.3">
      <c r="A1159" s="127" t="s">
        <v>3683</v>
      </c>
      <c r="B1159" s="135">
        <v>880</v>
      </c>
      <c r="C1159" s="127" t="s">
        <v>100</v>
      </c>
      <c r="D1159" s="135">
        <v>891</v>
      </c>
      <c r="E1159" s="127" t="s">
        <v>3809</v>
      </c>
    </row>
    <row r="1160" spans="1:5" ht="15.75" thickBot="1" x14ac:dyDescent="0.3">
      <c r="A1160" s="127" t="s">
        <v>3683</v>
      </c>
      <c r="B1160" s="135">
        <v>880</v>
      </c>
      <c r="C1160" s="127" t="s">
        <v>100</v>
      </c>
      <c r="D1160" s="135">
        <v>736</v>
      </c>
      <c r="E1160" s="127" t="s">
        <v>1627</v>
      </c>
    </row>
    <row r="1161" spans="1:5" ht="15.75" thickBot="1" x14ac:dyDescent="0.3">
      <c r="A1161" s="127" t="s">
        <v>3683</v>
      </c>
      <c r="B1161" s="135">
        <v>880</v>
      </c>
      <c r="C1161" s="127" t="s">
        <v>100</v>
      </c>
      <c r="D1161" s="135">
        <v>760</v>
      </c>
      <c r="E1161" s="127" t="s">
        <v>1628</v>
      </c>
    </row>
    <row r="1162" spans="1:5" ht="15.75" thickBot="1" x14ac:dyDescent="0.3">
      <c r="A1162" s="127" t="s">
        <v>3683</v>
      </c>
      <c r="B1162" s="135">
        <v>880</v>
      </c>
      <c r="C1162" s="127" t="s">
        <v>100</v>
      </c>
      <c r="D1162" s="135">
        <v>779</v>
      </c>
      <c r="E1162" s="127" t="s">
        <v>1629</v>
      </c>
    </row>
    <row r="1163" spans="1:5" ht="15.75" thickBot="1" x14ac:dyDescent="0.3">
      <c r="A1163" s="127" t="s">
        <v>3683</v>
      </c>
      <c r="B1163" s="135">
        <v>880</v>
      </c>
      <c r="C1163" s="127" t="s">
        <v>100</v>
      </c>
      <c r="D1163" s="135">
        <v>867</v>
      </c>
      <c r="E1163" s="127" t="s">
        <v>1630</v>
      </c>
    </row>
    <row r="1164" spans="1:5" ht="15.75" thickBot="1" x14ac:dyDescent="0.3">
      <c r="A1164" s="127" t="s">
        <v>3683</v>
      </c>
      <c r="B1164" s="135">
        <v>880</v>
      </c>
      <c r="C1164" s="127" t="s">
        <v>100</v>
      </c>
      <c r="D1164" s="135">
        <v>881</v>
      </c>
      <c r="E1164" s="127" t="s">
        <v>1637</v>
      </c>
    </row>
    <row r="1165" spans="1:5" ht="15.75" thickBot="1" x14ac:dyDescent="0.3">
      <c r="A1165" s="127" t="s">
        <v>3683</v>
      </c>
      <c r="B1165" s="135">
        <v>880</v>
      </c>
      <c r="C1165" s="127" t="s">
        <v>100</v>
      </c>
      <c r="D1165" s="135">
        <v>868</v>
      </c>
      <c r="E1165" s="127" t="s">
        <v>1631</v>
      </c>
    </row>
    <row r="1166" spans="1:5" ht="15.75" thickBot="1" x14ac:dyDescent="0.3">
      <c r="A1166" s="127" t="s">
        <v>3683</v>
      </c>
      <c r="B1166" s="135">
        <v>880</v>
      </c>
      <c r="C1166" s="127" t="s">
        <v>100</v>
      </c>
      <c r="D1166" s="135">
        <v>869</v>
      </c>
      <c r="E1166" s="127" t="s">
        <v>1632</v>
      </c>
    </row>
    <row r="1167" spans="1:5" ht="15.75" thickBot="1" x14ac:dyDescent="0.3">
      <c r="A1167" s="127" t="s">
        <v>3683</v>
      </c>
      <c r="B1167" s="135">
        <v>880</v>
      </c>
      <c r="C1167" s="127" t="s">
        <v>100</v>
      </c>
      <c r="D1167" s="135">
        <v>885</v>
      </c>
      <c r="E1167" s="127" t="s">
        <v>1639</v>
      </c>
    </row>
    <row r="1168" spans="1:5" ht="15.75" thickBot="1" x14ac:dyDescent="0.3">
      <c r="A1168" s="127" t="s">
        <v>3683</v>
      </c>
      <c r="B1168" s="135">
        <v>886</v>
      </c>
      <c r="C1168" s="127" t="s">
        <v>101</v>
      </c>
      <c r="D1168" s="135">
        <v>18</v>
      </c>
      <c r="E1168" s="127" t="s">
        <v>1566</v>
      </c>
    </row>
    <row r="1169" spans="1:5" ht="15.75" thickBot="1" x14ac:dyDescent="0.3">
      <c r="A1169" s="127" t="s">
        <v>3683</v>
      </c>
      <c r="B1169" s="135">
        <v>886</v>
      </c>
      <c r="C1169" s="127" t="s">
        <v>101</v>
      </c>
      <c r="D1169" s="135">
        <v>22</v>
      </c>
      <c r="E1169" s="127" t="s">
        <v>1543</v>
      </c>
    </row>
    <row r="1170" spans="1:5" ht="15.75" thickBot="1" x14ac:dyDescent="0.3">
      <c r="A1170" s="127" t="s">
        <v>3683</v>
      </c>
      <c r="B1170" s="135">
        <v>886</v>
      </c>
      <c r="C1170" s="127" t="s">
        <v>101</v>
      </c>
      <c r="D1170" s="135">
        <v>3</v>
      </c>
      <c r="E1170" s="127" t="s">
        <v>1552</v>
      </c>
    </row>
    <row r="1171" spans="1:5" ht="15.75" thickBot="1" x14ac:dyDescent="0.3">
      <c r="A1171" s="127" t="s">
        <v>3683</v>
      </c>
      <c r="B1171" s="135">
        <v>886</v>
      </c>
      <c r="C1171" s="127" t="s">
        <v>101</v>
      </c>
      <c r="D1171" s="135">
        <v>28</v>
      </c>
      <c r="E1171" s="127" t="s">
        <v>1659</v>
      </c>
    </row>
    <row r="1172" spans="1:5" ht="15.75" thickBot="1" x14ac:dyDescent="0.3">
      <c r="A1172" s="127" t="s">
        <v>3683</v>
      </c>
      <c r="B1172" s="135">
        <v>886</v>
      </c>
      <c r="C1172" s="127" t="s">
        <v>101</v>
      </c>
      <c r="D1172" s="135">
        <v>5</v>
      </c>
      <c r="E1172" s="127" t="s">
        <v>1555</v>
      </c>
    </row>
    <row r="1173" spans="1:5" ht="15.75" thickBot="1" x14ac:dyDescent="0.3">
      <c r="A1173" s="127" t="s">
        <v>3683</v>
      </c>
      <c r="B1173" s="135">
        <v>886</v>
      </c>
      <c r="C1173" s="127" t="s">
        <v>101</v>
      </c>
      <c r="D1173" s="135">
        <v>29</v>
      </c>
      <c r="E1173" s="127" t="s">
        <v>1556</v>
      </c>
    </row>
    <row r="1174" spans="1:5" ht="15.75" thickBot="1" x14ac:dyDescent="0.3">
      <c r="A1174" s="127" t="s">
        <v>3683</v>
      </c>
      <c r="B1174" s="135">
        <v>886</v>
      </c>
      <c r="C1174" s="127" t="s">
        <v>101</v>
      </c>
      <c r="D1174" s="135">
        <v>26</v>
      </c>
      <c r="E1174" s="127" t="s">
        <v>1657</v>
      </c>
    </row>
    <row r="1175" spans="1:5" ht="15.75" thickBot="1" x14ac:dyDescent="0.3">
      <c r="A1175" s="127" t="s">
        <v>3683</v>
      </c>
      <c r="B1175" s="135">
        <v>886</v>
      </c>
      <c r="C1175" s="127" t="s">
        <v>101</v>
      </c>
      <c r="D1175" s="135">
        <v>7</v>
      </c>
      <c r="E1175" s="127" t="s">
        <v>1557</v>
      </c>
    </row>
    <row r="1176" spans="1:5" ht="15.75" thickBot="1" x14ac:dyDescent="0.3">
      <c r="A1176" s="127" t="s">
        <v>3683</v>
      </c>
      <c r="B1176" s="135">
        <v>886</v>
      </c>
      <c r="C1176" s="127" t="s">
        <v>101</v>
      </c>
      <c r="D1176" s="135">
        <v>4</v>
      </c>
      <c r="E1176" s="127" t="s">
        <v>1558</v>
      </c>
    </row>
    <row r="1177" spans="1:5" ht="15.75" thickBot="1" x14ac:dyDescent="0.3">
      <c r="A1177" s="127" t="s">
        <v>3683</v>
      </c>
      <c r="B1177" s="135">
        <v>886</v>
      </c>
      <c r="C1177" s="127" t="s">
        <v>101</v>
      </c>
      <c r="D1177" s="135">
        <v>10</v>
      </c>
      <c r="E1177" s="127" t="s">
        <v>1655</v>
      </c>
    </row>
    <row r="1178" spans="1:5" ht="15.75" thickBot="1" x14ac:dyDescent="0.3">
      <c r="A1178" s="127" t="s">
        <v>3683</v>
      </c>
      <c r="B1178" s="135">
        <v>886</v>
      </c>
      <c r="C1178" s="127" t="s">
        <v>101</v>
      </c>
      <c r="D1178" s="135">
        <v>6</v>
      </c>
      <c r="E1178" s="127" t="s">
        <v>1654</v>
      </c>
    </row>
    <row r="1179" spans="1:5" ht="15.75" thickBot="1" x14ac:dyDescent="0.3">
      <c r="A1179" s="127" t="s">
        <v>3683</v>
      </c>
      <c r="B1179" s="135">
        <v>886</v>
      </c>
      <c r="C1179" s="127" t="s">
        <v>101</v>
      </c>
      <c r="D1179" s="135">
        <v>12</v>
      </c>
      <c r="E1179" s="127" t="s">
        <v>1561</v>
      </c>
    </row>
    <row r="1180" spans="1:5" ht="15.75" thickBot="1" x14ac:dyDescent="0.3">
      <c r="A1180" s="127" t="s">
        <v>3683</v>
      </c>
      <c r="B1180" s="135">
        <v>886</v>
      </c>
      <c r="C1180" s="127" t="s">
        <v>101</v>
      </c>
      <c r="D1180" s="135">
        <v>20</v>
      </c>
      <c r="E1180" s="127" t="s">
        <v>1574</v>
      </c>
    </row>
    <row r="1181" spans="1:5" ht="15.75" thickBot="1" x14ac:dyDescent="0.3">
      <c r="A1181" s="127" t="s">
        <v>3683</v>
      </c>
      <c r="B1181" s="135">
        <v>886</v>
      </c>
      <c r="C1181" s="127" t="s">
        <v>101</v>
      </c>
      <c r="D1181" s="135">
        <v>21</v>
      </c>
      <c r="E1181" s="127" t="s">
        <v>1562</v>
      </c>
    </row>
    <row r="1182" spans="1:5" ht="15.75" thickBot="1" x14ac:dyDescent="0.3">
      <c r="A1182" s="127" t="s">
        <v>3683</v>
      </c>
      <c r="B1182" s="135">
        <v>886</v>
      </c>
      <c r="C1182" s="127" t="s">
        <v>101</v>
      </c>
      <c r="D1182" s="135">
        <v>9</v>
      </c>
      <c r="E1182" s="127" t="s">
        <v>1563</v>
      </c>
    </row>
    <row r="1183" spans="1:5" ht="15.75" thickBot="1" x14ac:dyDescent="0.3">
      <c r="A1183" s="127" t="s">
        <v>3683</v>
      </c>
      <c r="B1183" s="135">
        <v>886</v>
      </c>
      <c r="C1183" s="127" t="s">
        <v>101</v>
      </c>
      <c r="D1183" s="135">
        <v>19</v>
      </c>
      <c r="E1183" s="127" t="s">
        <v>1650</v>
      </c>
    </row>
    <row r="1184" spans="1:5" ht="15.75" thickBot="1" x14ac:dyDescent="0.3">
      <c r="A1184" s="127" t="s">
        <v>3683</v>
      </c>
      <c r="B1184" s="135">
        <v>886</v>
      </c>
      <c r="C1184" s="127" t="s">
        <v>101</v>
      </c>
      <c r="D1184" s="135">
        <v>27</v>
      </c>
      <c r="E1184" s="127" t="s">
        <v>1658</v>
      </c>
    </row>
    <row r="1185" spans="1:5" ht="15.75" thickBot="1" x14ac:dyDescent="0.3">
      <c r="A1185" s="127" t="s">
        <v>3683</v>
      </c>
      <c r="B1185" s="135">
        <v>886</v>
      </c>
      <c r="C1185" s="127" t="s">
        <v>101</v>
      </c>
      <c r="D1185" s="135">
        <v>2</v>
      </c>
      <c r="E1185" s="127" t="s">
        <v>1565</v>
      </c>
    </row>
    <row r="1186" spans="1:5" ht="15.75" thickBot="1" x14ac:dyDescent="0.3">
      <c r="A1186" s="127" t="s">
        <v>3683</v>
      </c>
      <c r="B1186" s="135">
        <v>886</v>
      </c>
      <c r="C1186" s="127" t="s">
        <v>101</v>
      </c>
      <c r="D1186" s="135">
        <v>8</v>
      </c>
      <c r="E1186" s="127" t="s">
        <v>1547</v>
      </c>
    </row>
    <row r="1187" spans="1:5" ht="15.75" thickBot="1" x14ac:dyDescent="0.3">
      <c r="A1187" s="127" t="s">
        <v>3683</v>
      </c>
      <c r="B1187" s="135">
        <v>886</v>
      </c>
      <c r="C1187" s="127" t="s">
        <v>101</v>
      </c>
      <c r="D1187" s="135">
        <v>24</v>
      </c>
      <c r="E1187" s="127" t="s">
        <v>1549</v>
      </c>
    </row>
    <row r="1188" spans="1:5" ht="15.75" thickBot="1" x14ac:dyDescent="0.3">
      <c r="A1188" s="127" t="s">
        <v>3683</v>
      </c>
      <c r="B1188" s="135">
        <v>886</v>
      </c>
      <c r="C1188" s="127" t="s">
        <v>101</v>
      </c>
      <c r="D1188" s="135">
        <v>1</v>
      </c>
      <c r="E1188" s="127" t="s">
        <v>1643</v>
      </c>
    </row>
    <row r="1189" spans="1:5" ht="15.75" thickBot="1" x14ac:dyDescent="0.3">
      <c r="A1189" s="127" t="s">
        <v>3683</v>
      </c>
      <c r="B1189" s="135">
        <v>886</v>
      </c>
      <c r="C1189" s="127" t="s">
        <v>101</v>
      </c>
      <c r="D1189" s="135">
        <v>25</v>
      </c>
      <c r="E1189" s="127" t="s">
        <v>1656</v>
      </c>
    </row>
    <row r="1190" spans="1:5" ht="15.75" thickBot="1" x14ac:dyDescent="0.3">
      <c r="A1190" s="127" t="s">
        <v>3683</v>
      </c>
      <c r="B1190" s="135">
        <v>886</v>
      </c>
      <c r="C1190" s="127" t="s">
        <v>101</v>
      </c>
      <c r="D1190" s="135">
        <v>14</v>
      </c>
      <c r="E1190" s="127" t="s">
        <v>1577</v>
      </c>
    </row>
    <row r="1191" spans="1:5" ht="15.75" thickBot="1" x14ac:dyDescent="0.3">
      <c r="A1191" s="127" t="s">
        <v>3683</v>
      </c>
      <c r="B1191" s="135">
        <v>886</v>
      </c>
      <c r="C1191" s="127" t="s">
        <v>101</v>
      </c>
      <c r="D1191" s="135">
        <v>35</v>
      </c>
      <c r="E1191" s="127" t="s">
        <v>1662</v>
      </c>
    </row>
    <row r="1192" spans="1:5" ht="15.75" thickBot="1" x14ac:dyDescent="0.3">
      <c r="A1192" s="127" t="s">
        <v>3683</v>
      </c>
      <c r="B1192" s="135">
        <v>886</v>
      </c>
      <c r="C1192" s="127" t="s">
        <v>101</v>
      </c>
      <c r="D1192" s="135">
        <v>11</v>
      </c>
      <c r="E1192" s="127" t="s">
        <v>1568</v>
      </c>
    </row>
    <row r="1193" spans="1:5" ht="15.75" thickBot="1" x14ac:dyDescent="0.3">
      <c r="A1193" s="127" t="s">
        <v>3683</v>
      </c>
      <c r="B1193" s="135">
        <v>886</v>
      </c>
      <c r="C1193" s="127" t="s">
        <v>101</v>
      </c>
      <c r="D1193" s="135">
        <v>30</v>
      </c>
      <c r="E1193" s="127" t="s">
        <v>1660</v>
      </c>
    </row>
    <row r="1194" spans="1:5" ht="15.75" thickBot="1" x14ac:dyDescent="0.3">
      <c r="A1194" s="127" t="s">
        <v>3683</v>
      </c>
      <c r="B1194" s="135">
        <v>886</v>
      </c>
      <c r="C1194" s="127" t="s">
        <v>101</v>
      </c>
      <c r="D1194" s="135">
        <v>31</v>
      </c>
      <c r="E1194" s="127" t="s">
        <v>1661</v>
      </c>
    </row>
    <row r="1195" spans="1:5" ht="15.75" thickBot="1" x14ac:dyDescent="0.3">
      <c r="A1195" s="127" t="s">
        <v>3683</v>
      </c>
      <c r="B1195" s="135">
        <v>886</v>
      </c>
      <c r="C1195" s="127" t="s">
        <v>101</v>
      </c>
      <c r="D1195" s="135">
        <v>13</v>
      </c>
      <c r="E1195" s="127" t="s">
        <v>1570</v>
      </c>
    </row>
    <row r="1196" spans="1:5" ht="15.75" thickBot="1" x14ac:dyDescent="0.3">
      <c r="A1196" s="127" t="s">
        <v>3683</v>
      </c>
      <c r="B1196" s="135">
        <v>886</v>
      </c>
      <c r="C1196" s="127" t="s">
        <v>101</v>
      </c>
      <c r="D1196" s="135">
        <v>15</v>
      </c>
      <c r="E1196" s="127" t="s">
        <v>1571</v>
      </c>
    </row>
    <row r="1197" spans="1:5" ht="15.75" thickBot="1" x14ac:dyDescent="0.3">
      <c r="A1197" s="127" t="s">
        <v>3683</v>
      </c>
      <c r="B1197" s="135">
        <v>886</v>
      </c>
      <c r="C1197" s="127" t="s">
        <v>101</v>
      </c>
      <c r="D1197" s="135">
        <v>16</v>
      </c>
      <c r="E1197" s="127" t="s">
        <v>1578</v>
      </c>
    </row>
    <row r="1198" spans="1:5" ht="15.75" thickBot="1" x14ac:dyDescent="0.3">
      <c r="A1198" s="127" t="s">
        <v>3683</v>
      </c>
      <c r="B1198" s="135">
        <v>886</v>
      </c>
      <c r="C1198" s="127" t="s">
        <v>101</v>
      </c>
      <c r="D1198" s="135">
        <v>17</v>
      </c>
      <c r="E1198" s="127" t="s">
        <v>1573</v>
      </c>
    </row>
    <row r="1199" spans="1:5" ht="15.75" thickBot="1" x14ac:dyDescent="0.3">
      <c r="A1199" s="127" t="s">
        <v>3683</v>
      </c>
      <c r="B1199" s="135">
        <v>886</v>
      </c>
      <c r="C1199" s="127" t="s">
        <v>101</v>
      </c>
      <c r="D1199" s="135">
        <v>45</v>
      </c>
      <c r="E1199" s="127" t="s">
        <v>1581</v>
      </c>
    </row>
    <row r="1200" spans="1:5" ht="15.75" thickBot="1" x14ac:dyDescent="0.3">
      <c r="A1200" s="127" t="s">
        <v>3683</v>
      </c>
      <c r="B1200" s="135">
        <v>886</v>
      </c>
      <c r="C1200" s="127" t="s">
        <v>101</v>
      </c>
      <c r="D1200" s="135">
        <v>95</v>
      </c>
      <c r="E1200" s="127" t="s">
        <v>1584</v>
      </c>
    </row>
    <row r="1201" spans="1:5" ht="15.75" thickBot="1" x14ac:dyDescent="0.3">
      <c r="A1201" s="127" t="s">
        <v>3683</v>
      </c>
      <c r="B1201" s="135">
        <v>886</v>
      </c>
      <c r="C1201" s="127" t="s">
        <v>101</v>
      </c>
      <c r="D1201" s="135">
        <v>869</v>
      </c>
      <c r="E1201" s="127" t="s">
        <v>1667</v>
      </c>
    </row>
    <row r="1202" spans="1:5" ht="15.75" thickBot="1" x14ac:dyDescent="0.3">
      <c r="A1202" s="127" t="s">
        <v>3683</v>
      </c>
      <c r="B1202" s="135">
        <v>886</v>
      </c>
      <c r="C1202" s="127" t="s">
        <v>101</v>
      </c>
      <c r="D1202" s="135">
        <v>873</v>
      </c>
      <c r="E1202" s="127" t="s">
        <v>1669</v>
      </c>
    </row>
    <row r="1203" spans="1:5" ht="15.75" thickBot="1" x14ac:dyDescent="0.3">
      <c r="A1203" s="127" t="s">
        <v>3683</v>
      </c>
      <c r="B1203" s="135">
        <v>886</v>
      </c>
      <c r="C1203" s="127" t="s">
        <v>101</v>
      </c>
      <c r="D1203" s="135">
        <v>91</v>
      </c>
      <c r="E1203" s="127" t="s">
        <v>1586</v>
      </c>
    </row>
    <row r="1204" spans="1:5" ht="15.75" thickBot="1" x14ac:dyDescent="0.3">
      <c r="A1204" s="127" t="s">
        <v>3683</v>
      </c>
      <c r="B1204" s="135">
        <v>886</v>
      </c>
      <c r="C1204" s="127" t="s">
        <v>101</v>
      </c>
      <c r="D1204" s="135">
        <v>135</v>
      </c>
      <c r="E1204" s="127" t="s">
        <v>1589</v>
      </c>
    </row>
    <row r="1205" spans="1:5" ht="15.75" thickBot="1" x14ac:dyDescent="0.3">
      <c r="A1205" s="127" t="s">
        <v>3683</v>
      </c>
      <c r="B1205" s="135">
        <v>886</v>
      </c>
      <c r="C1205" s="127" t="s">
        <v>101</v>
      </c>
      <c r="D1205" s="135">
        <v>870</v>
      </c>
      <c r="E1205" s="127" t="s">
        <v>1591</v>
      </c>
    </row>
    <row r="1206" spans="1:5" ht="15.75" thickBot="1" x14ac:dyDescent="0.3">
      <c r="A1206" s="127" t="s">
        <v>3683</v>
      </c>
      <c r="B1206" s="135">
        <v>886</v>
      </c>
      <c r="C1206" s="127" t="s">
        <v>101</v>
      </c>
      <c r="D1206" s="135">
        <v>868</v>
      </c>
      <c r="E1206" s="127" t="s">
        <v>3815</v>
      </c>
    </row>
    <row r="1207" spans="1:5" ht="15.75" thickBot="1" x14ac:dyDescent="0.3">
      <c r="A1207" s="127" t="s">
        <v>3683</v>
      </c>
      <c r="B1207" s="135">
        <v>886</v>
      </c>
      <c r="C1207" s="127" t="s">
        <v>101</v>
      </c>
      <c r="D1207" s="135">
        <v>178</v>
      </c>
      <c r="E1207" s="127" t="s">
        <v>1597</v>
      </c>
    </row>
    <row r="1208" spans="1:5" ht="15.75" thickBot="1" x14ac:dyDescent="0.3">
      <c r="A1208" s="127" t="s">
        <v>3683</v>
      </c>
      <c r="B1208" s="135">
        <v>886</v>
      </c>
      <c r="C1208" s="127" t="s">
        <v>101</v>
      </c>
      <c r="D1208" s="135">
        <v>177</v>
      </c>
      <c r="E1208" s="127" t="s">
        <v>1596</v>
      </c>
    </row>
    <row r="1209" spans="1:5" ht="15.75" thickBot="1" x14ac:dyDescent="0.3">
      <c r="A1209" s="127" t="s">
        <v>3683</v>
      </c>
      <c r="B1209" s="135">
        <v>886</v>
      </c>
      <c r="C1209" s="127" t="s">
        <v>101</v>
      </c>
      <c r="D1209" s="135">
        <v>814</v>
      </c>
      <c r="E1209" s="127" t="s">
        <v>3813</v>
      </c>
    </row>
    <row r="1210" spans="1:5" ht="15.75" thickBot="1" x14ac:dyDescent="0.3">
      <c r="A1210" s="127" t="s">
        <v>3683</v>
      </c>
      <c r="B1210" s="135">
        <v>886</v>
      </c>
      <c r="C1210" s="127" t="s">
        <v>101</v>
      </c>
      <c r="D1210" s="135">
        <v>871</v>
      </c>
      <c r="E1210" s="127" t="s">
        <v>1636</v>
      </c>
    </row>
    <row r="1211" spans="1:5" ht="15.75" thickBot="1" x14ac:dyDescent="0.3">
      <c r="A1211" s="127" t="s">
        <v>3683</v>
      </c>
      <c r="B1211" s="135">
        <v>886</v>
      </c>
      <c r="C1211" s="127" t="s">
        <v>101</v>
      </c>
      <c r="D1211" s="135">
        <v>309</v>
      </c>
      <c r="E1211" s="127" t="s">
        <v>1599</v>
      </c>
    </row>
    <row r="1212" spans="1:5" ht="15.75" thickBot="1" x14ac:dyDescent="0.3">
      <c r="A1212" s="127" t="s">
        <v>3683</v>
      </c>
      <c r="B1212" s="135">
        <v>886</v>
      </c>
      <c r="C1212" s="127" t="s">
        <v>101</v>
      </c>
      <c r="D1212" s="135">
        <v>310</v>
      </c>
      <c r="E1212" s="127" t="s">
        <v>1663</v>
      </c>
    </row>
    <row r="1213" spans="1:5" ht="15.75" thickBot="1" x14ac:dyDescent="0.3">
      <c r="A1213" s="127" t="s">
        <v>3683</v>
      </c>
      <c r="B1213" s="135">
        <v>886</v>
      </c>
      <c r="C1213" s="127" t="s">
        <v>101</v>
      </c>
      <c r="D1213" s="135">
        <v>250</v>
      </c>
      <c r="E1213" s="127" t="s">
        <v>1602</v>
      </c>
    </row>
    <row r="1214" spans="1:5" ht="15.75" thickBot="1" x14ac:dyDescent="0.3">
      <c r="A1214" s="127" t="s">
        <v>3683</v>
      </c>
      <c r="B1214" s="135">
        <v>886</v>
      </c>
      <c r="C1214" s="127" t="s">
        <v>101</v>
      </c>
      <c r="D1214" s="135">
        <v>353</v>
      </c>
      <c r="E1214" s="127" t="s">
        <v>1603</v>
      </c>
    </row>
    <row r="1215" spans="1:5" ht="15.75" thickBot="1" x14ac:dyDescent="0.3">
      <c r="A1215" s="127" t="s">
        <v>3683</v>
      </c>
      <c r="B1215" s="135">
        <v>886</v>
      </c>
      <c r="C1215" s="127" t="s">
        <v>101</v>
      </c>
      <c r="D1215" s="135">
        <v>355</v>
      </c>
      <c r="E1215" s="127" t="s">
        <v>1604</v>
      </c>
    </row>
    <row r="1216" spans="1:5" ht="15.75" thickBot="1" x14ac:dyDescent="0.3">
      <c r="A1216" s="127" t="s">
        <v>3683</v>
      </c>
      <c r="B1216" s="135">
        <v>886</v>
      </c>
      <c r="C1216" s="127" t="s">
        <v>101</v>
      </c>
      <c r="D1216" s="135">
        <v>815</v>
      </c>
      <c r="E1216" s="127" t="s">
        <v>3814</v>
      </c>
    </row>
    <row r="1217" spans="1:5" ht="15.75" thickBot="1" x14ac:dyDescent="0.3">
      <c r="A1217" s="127" t="s">
        <v>3683</v>
      </c>
      <c r="B1217" s="135">
        <v>886</v>
      </c>
      <c r="C1217" s="127" t="s">
        <v>101</v>
      </c>
      <c r="D1217" s="135">
        <v>357</v>
      </c>
      <c r="E1217" s="127" t="s">
        <v>1607</v>
      </c>
    </row>
    <row r="1218" spans="1:5" ht="15.75" thickBot="1" x14ac:dyDescent="0.3">
      <c r="A1218" s="127" t="s">
        <v>3683</v>
      </c>
      <c r="B1218" s="135">
        <v>886</v>
      </c>
      <c r="C1218" s="127" t="s">
        <v>101</v>
      </c>
      <c r="D1218" s="135">
        <v>359</v>
      </c>
      <c r="E1218" s="127" t="s">
        <v>1608</v>
      </c>
    </row>
    <row r="1219" spans="1:5" ht="15.75" thickBot="1" x14ac:dyDescent="0.3">
      <c r="A1219" s="127" t="s">
        <v>3683</v>
      </c>
      <c r="B1219" s="135">
        <v>886</v>
      </c>
      <c r="C1219" s="127" t="s">
        <v>101</v>
      </c>
      <c r="D1219" s="135">
        <v>456</v>
      </c>
      <c r="E1219" s="127" t="s">
        <v>1610</v>
      </c>
    </row>
    <row r="1220" spans="1:5" ht="15.75" thickBot="1" x14ac:dyDescent="0.3">
      <c r="A1220" s="127" t="s">
        <v>3683</v>
      </c>
      <c r="B1220" s="135">
        <v>886</v>
      </c>
      <c r="C1220" s="127" t="s">
        <v>101</v>
      </c>
      <c r="D1220" s="135">
        <v>501</v>
      </c>
      <c r="E1220" s="127" t="s">
        <v>1646</v>
      </c>
    </row>
    <row r="1221" spans="1:5" ht="15.75" thickBot="1" x14ac:dyDescent="0.3">
      <c r="A1221" s="127" t="s">
        <v>3683</v>
      </c>
      <c r="B1221" s="135">
        <v>886</v>
      </c>
      <c r="C1221" s="127" t="s">
        <v>101</v>
      </c>
      <c r="D1221" s="135">
        <v>588</v>
      </c>
      <c r="E1221" s="127" t="s">
        <v>1615</v>
      </c>
    </row>
    <row r="1222" spans="1:5" ht="15.75" thickBot="1" x14ac:dyDescent="0.3">
      <c r="A1222" s="127" t="s">
        <v>3683</v>
      </c>
      <c r="B1222" s="135">
        <v>886</v>
      </c>
      <c r="C1222" s="127" t="s">
        <v>101</v>
      </c>
      <c r="D1222" s="135">
        <v>589</v>
      </c>
      <c r="E1222" s="127" t="s">
        <v>1664</v>
      </c>
    </row>
    <row r="1223" spans="1:5" ht="15.75" thickBot="1" x14ac:dyDescent="0.3">
      <c r="A1223" s="127" t="s">
        <v>3683</v>
      </c>
      <c r="B1223" s="135">
        <v>886</v>
      </c>
      <c r="C1223" s="127" t="s">
        <v>101</v>
      </c>
      <c r="D1223" s="135">
        <v>632</v>
      </c>
      <c r="E1223" s="127" t="s">
        <v>1616</v>
      </c>
    </row>
    <row r="1224" spans="1:5" ht="15.75" thickBot="1" x14ac:dyDescent="0.3">
      <c r="A1224" s="127" t="s">
        <v>3683</v>
      </c>
      <c r="B1224" s="135">
        <v>886</v>
      </c>
      <c r="C1224" s="127" t="s">
        <v>101</v>
      </c>
      <c r="D1224" s="135">
        <v>634</v>
      </c>
      <c r="E1224" s="127" t="s">
        <v>1617</v>
      </c>
    </row>
    <row r="1225" spans="1:5" ht="15.75" thickBot="1" x14ac:dyDescent="0.3">
      <c r="A1225" s="127" t="s">
        <v>3683</v>
      </c>
      <c r="B1225" s="135">
        <v>886</v>
      </c>
      <c r="C1225" s="127" t="s">
        <v>101</v>
      </c>
      <c r="D1225" s="135">
        <v>636</v>
      </c>
      <c r="E1225" s="127" t="s">
        <v>1618</v>
      </c>
    </row>
    <row r="1226" spans="1:5" ht="15.75" thickBot="1" x14ac:dyDescent="0.3">
      <c r="A1226" s="127" t="s">
        <v>3683</v>
      </c>
      <c r="B1226" s="135">
        <v>886</v>
      </c>
      <c r="C1226" s="127" t="s">
        <v>101</v>
      </c>
      <c r="D1226" s="135">
        <v>691</v>
      </c>
      <c r="E1226" s="127" t="s">
        <v>1621</v>
      </c>
    </row>
    <row r="1227" spans="1:5" ht="15.75" thickBot="1" x14ac:dyDescent="0.3">
      <c r="A1227" s="127" t="s">
        <v>3683</v>
      </c>
      <c r="B1227" s="135">
        <v>886</v>
      </c>
      <c r="C1227" s="127" t="s">
        <v>101</v>
      </c>
      <c r="D1227" s="135">
        <v>692</v>
      </c>
      <c r="E1227" s="127" t="s">
        <v>1665</v>
      </c>
    </row>
    <row r="1228" spans="1:5" ht="15.75" thickBot="1" x14ac:dyDescent="0.3">
      <c r="A1228" s="127" t="s">
        <v>3683</v>
      </c>
      <c r="B1228" s="135">
        <v>886</v>
      </c>
      <c r="C1228" s="127" t="s">
        <v>101</v>
      </c>
      <c r="D1228" s="135">
        <v>735</v>
      </c>
      <c r="E1228" s="127" t="s">
        <v>1666</v>
      </c>
    </row>
    <row r="1229" spans="1:5" ht="15.75" thickBot="1" x14ac:dyDescent="0.3">
      <c r="A1229" s="127" t="s">
        <v>3683</v>
      </c>
      <c r="B1229" s="135">
        <v>886</v>
      </c>
      <c r="C1229" s="127" t="s">
        <v>101</v>
      </c>
      <c r="D1229" s="135">
        <v>872</v>
      </c>
      <c r="E1229" s="127" t="s">
        <v>1668</v>
      </c>
    </row>
    <row r="1230" spans="1:5" ht="15.75" thickBot="1" x14ac:dyDescent="0.3">
      <c r="A1230" s="127" t="s">
        <v>3683</v>
      </c>
      <c r="B1230" s="135">
        <v>886</v>
      </c>
      <c r="C1230" s="127" t="s">
        <v>101</v>
      </c>
      <c r="D1230" s="135">
        <v>867</v>
      </c>
      <c r="E1230" s="127" t="s">
        <v>1631</v>
      </c>
    </row>
    <row r="1231" spans="1:5" ht="15.75" thickBot="1" x14ac:dyDescent="0.3">
      <c r="A1231" s="127" t="s">
        <v>3683</v>
      </c>
      <c r="B1231" s="135">
        <v>884</v>
      </c>
      <c r="C1231" s="127" t="s">
        <v>102</v>
      </c>
      <c r="D1231" s="135">
        <v>5</v>
      </c>
      <c r="E1231" s="127" t="s">
        <v>1649</v>
      </c>
    </row>
    <row r="1232" spans="1:5" ht="15.75" thickBot="1" x14ac:dyDescent="0.3">
      <c r="A1232" s="127" t="s">
        <v>3683</v>
      </c>
      <c r="B1232" s="135">
        <v>884</v>
      </c>
      <c r="C1232" s="127" t="s">
        <v>102</v>
      </c>
      <c r="D1232" s="135">
        <v>21</v>
      </c>
      <c r="E1232" s="127" t="s">
        <v>1551</v>
      </c>
    </row>
    <row r="1233" spans="1:5" ht="15.75" thickBot="1" x14ac:dyDescent="0.3">
      <c r="A1233" s="127" t="s">
        <v>3683</v>
      </c>
      <c r="B1233" s="135">
        <v>884</v>
      </c>
      <c r="C1233" s="127" t="s">
        <v>102</v>
      </c>
      <c r="D1233" s="135">
        <v>4</v>
      </c>
      <c r="E1233" s="127" t="s">
        <v>1554</v>
      </c>
    </row>
    <row r="1234" spans="1:5" ht="15.75" thickBot="1" x14ac:dyDescent="0.3">
      <c r="A1234" s="127" t="s">
        <v>3683</v>
      </c>
      <c r="B1234" s="135">
        <v>884</v>
      </c>
      <c r="C1234" s="127" t="s">
        <v>102</v>
      </c>
      <c r="D1234" s="135">
        <v>19</v>
      </c>
      <c r="E1234" s="127" t="s">
        <v>1557</v>
      </c>
    </row>
    <row r="1235" spans="1:5" ht="15.75" thickBot="1" x14ac:dyDescent="0.3">
      <c r="A1235" s="127" t="s">
        <v>3683</v>
      </c>
      <c r="B1235" s="135">
        <v>884</v>
      </c>
      <c r="C1235" s="127" t="s">
        <v>102</v>
      </c>
      <c r="D1235" s="135">
        <v>15</v>
      </c>
      <c r="E1235" s="127" t="s">
        <v>1558</v>
      </c>
    </row>
    <row r="1236" spans="1:5" ht="15.75" thickBot="1" x14ac:dyDescent="0.3">
      <c r="A1236" s="127" t="s">
        <v>3683</v>
      </c>
      <c r="B1236" s="135">
        <v>884</v>
      </c>
      <c r="C1236" s="127" t="s">
        <v>102</v>
      </c>
      <c r="D1236" s="135">
        <v>3</v>
      </c>
      <c r="E1236" s="127" t="s">
        <v>1648</v>
      </c>
    </row>
    <row r="1237" spans="1:5" ht="15.75" thickBot="1" x14ac:dyDescent="0.3">
      <c r="A1237" s="127" t="s">
        <v>3683</v>
      </c>
      <c r="B1237" s="135">
        <v>884</v>
      </c>
      <c r="C1237" s="127" t="s">
        <v>102</v>
      </c>
      <c r="D1237" s="135">
        <v>13</v>
      </c>
      <c r="E1237" s="127" t="s">
        <v>1574</v>
      </c>
    </row>
    <row r="1238" spans="1:5" ht="15.75" thickBot="1" x14ac:dyDescent="0.3">
      <c r="A1238" s="127" t="s">
        <v>3683</v>
      </c>
      <c r="B1238" s="135">
        <v>884</v>
      </c>
      <c r="C1238" s="127" t="s">
        <v>102</v>
      </c>
      <c r="D1238" s="135">
        <v>41</v>
      </c>
      <c r="E1238" s="127" t="s">
        <v>1650</v>
      </c>
    </row>
    <row r="1239" spans="1:5" ht="15.75" thickBot="1" x14ac:dyDescent="0.3">
      <c r="A1239" s="127" t="s">
        <v>3683</v>
      </c>
      <c r="B1239" s="135">
        <v>884</v>
      </c>
      <c r="C1239" s="127" t="s">
        <v>102</v>
      </c>
      <c r="D1239" s="135">
        <v>14</v>
      </c>
      <c r="E1239" s="127" t="s">
        <v>1577</v>
      </c>
    </row>
    <row r="1240" spans="1:5" ht="15.75" thickBot="1" x14ac:dyDescent="0.3">
      <c r="A1240" s="127" t="s">
        <v>3683</v>
      </c>
      <c r="B1240" s="135">
        <v>884</v>
      </c>
      <c r="C1240" s="127" t="s">
        <v>102</v>
      </c>
      <c r="D1240" s="135">
        <v>16</v>
      </c>
      <c r="E1240" s="127" t="s">
        <v>1575</v>
      </c>
    </row>
    <row r="1241" spans="1:5" ht="15.75" thickBot="1" x14ac:dyDescent="0.3">
      <c r="A1241" s="127" t="s">
        <v>3683</v>
      </c>
      <c r="B1241" s="135">
        <v>884</v>
      </c>
      <c r="C1241" s="127" t="s">
        <v>102</v>
      </c>
      <c r="D1241" s="135">
        <v>872</v>
      </c>
      <c r="E1241" s="127" t="s">
        <v>3812</v>
      </c>
    </row>
    <row r="1242" spans="1:5" ht="15.75" thickBot="1" x14ac:dyDescent="0.3">
      <c r="A1242" s="127" t="s">
        <v>3683</v>
      </c>
      <c r="B1242" s="135">
        <v>884</v>
      </c>
      <c r="C1242" s="127" t="s">
        <v>102</v>
      </c>
      <c r="D1242" s="135">
        <v>17</v>
      </c>
      <c r="E1242" s="127" t="s">
        <v>1570</v>
      </c>
    </row>
    <row r="1243" spans="1:5" ht="15.75" thickBot="1" x14ac:dyDescent="0.3">
      <c r="A1243" s="127" t="s">
        <v>3683</v>
      </c>
      <c r="B1243" s="135">
        <v>884</v>
      </c>
      <c r="C1243" s="127" t="s">
        <v>102</v>
      </c>
      <c r="D1243" s="135">
        <v>7</v>
      </c>
      <c r="E1243" s="127" t="s">
        <v>1571</v>
      </c>
    </row>
    <row r="1244" spans="1:5" ht="15.75" thickBot="1" x14ac:dyDescent="0.3">
      <c r="A1244" s="127" t="s">
        <v>3683</v>
      </c>
      <c r="B1244" s="135">
        <v>884</v>
      </c>
      <c r="C1244" s="127" t="s">
        <v>102</v>
      </c>
      <c r="D1244" s="135">
        <v>1</v>
      </c>
      <c r="E1244" s="127" t="s">
        <v>1541</v>
      </c>
    </row>
    <row r="1245" spans="1:5" ht="15.75" thickBot="1" x14ac:dyDescent="0.3">
      <c r="A1245" s="127" t="s">
        <v>3683</v>
      </c>
      <c r="B1245" s="135">
        <v>884</v>
      </c>
      <c r="C1245" s="127" t="s">
        <v>102</v>
      </c>
      <c r="D1245" s="135">
        <v>18</v>
      </c>
      <c r="E1245" s="127" t="s">
        <v>1578</v>
      </c>
    </row>
    <row r="1246" spans="1:5" ht="15.75" thickBot="1" x14ac:dyDescent="0.3">
      <c r="A1246" s="127" t="s">
        <v>3683</v>
      </c>
      <c r="B1246" s="135">
        <v>884</v>
      </c>
      <c r="C1246" s="127" t="s">
        <v>102</v>
      </c>
      <c r="D1246" s="135">
        <v>9</v>
      </c>
      <c r="E1246" s="127" t="s">
        <v>1572</v>
      </c>
    </row>
    <row r="1247" spans="1:5" ht="15.75" thickBot="1" x14ac:dyDescent="0.3">
      <c r="A1247" s="127" t="s">
        <v>3683</v>
      </c>
      <c r="B1247" s="135">
        <v>884</v>
      </c>
      <c r="C1247" s="127" t="s">
        <v>102</v>
      </c>
      <c r="D1247" s="135">
        <v>11</v>
      </c>
      <c r="E1247" s="127" t="s">
        <v>1573</v>
      </c>
    </row>
    <row r="1248" spans="1:5" ht="15.75" thickBot="1" x14ac:dyDescent="0.3">
      <c r="A1248" s="127" t="s">
        <v>3683</v>
      </c>
      <c r="B1248" s="135">
        <v>884</v>
      </c>
      <c r="C1248" s="127" t="s">
        <v>102</v>
      </c>
      <c r="D1248" s="135">
        <v>45</v>
      </c>
      <c r="E1248" s="127" t="s">
        <v>1582</v>
      </c>
    </row>
    <row r="1249" spans="1:5" ht="15.75" thickBot="1" x14ac:dyDescent="0.3">
      <c r="A1249" s="127" t="s">
        <v>3683</v>
      </c>
      <c r="B1249" s="135">
        <v>884</v>
      </c>
      <c r="C1249" s="127" t="s">
        <v>102</v>
      </c>
      <c r="D1249" s="135">
        <v>136</v>
      </c>
      <c r="E1249" s="127" t="s">
        <v>1392</v>
      </c>
    </row>
    <row r="1250" spans="1:5" ht="15.75" thickBot="1" x14ac:dyDescent="0.3">
      <c r="A1250" s="127" t="s">
        <v>3683</v>
      </c>
      <c r="B1250" s="135">
        <v>884</v>
      </c>
      <c r="C1250" s="127" t="s">
        <v>102</v>
      </c>
      <c r="D1250" s="135">
        <v>176</v>
      </c>
      <c r="E1250" s="127" t="s">
        <v>1652</v>
      </c>
    </row>
    <row r="1251" spans="1:5" ht="15.75" thickBot="1" x14ac:dyDescent="0.3">
      <c r="A1251" s="127" t="s">
        <v>3683</v>
      </c>
      <c r="B1251" s="135">
        <v>884</v>
      </c>
      <c r="C1251" s="127" t="s">
        <v>102</v>
      </c>
      <c r="D1251" s="135">
        <v>177</v>
      </c>
      <c r="E1251" s="127" t="s">
        <v>1595</v>
      </c>
    </row>
    <row r="1252" spans="1:5" ht="15.75" thickBot="1" x14ac:dyDescent="0.3">
      <c r="A1252" s="127" t="s">
        <v>3683</v>
      </c>
      <c r="B1252" s="135">
        <v>884</v>
      </c>
      <c r="C1252" s="127" t="s">
        <v>102</v>
      </c>
      <c r="D1252" s="135">
        <v>200</v>
      </c>
      <c r="E1252" s="127" t="s">
        <v>1597</v>
      </c>
    </row>
    <row r="1253" spans="1:5" ht="15.75" thickBot="1" x14ac:dyDescent="0.3">
      <c r="A1253" s="127" t="s">
        <v>3683</v>
      </c>
      <c r="B1253" s="135">
        <v>884</v>
      </c>
      <c r="C1253" s="127" t="s">
        <v>102</v>
      </c>
      <c r="D1253" s="135">
        <v>179</v>
      </c>
      <c r="E1253" s="127" t="s">
        <v>1596</v>
      </c>
    </row>
    <row r="1254" spans="1:5" ht="15.75" thickBot="1" x14ac:dyDescent="0.3">
      <c r="A1254" s="127" t="s">
        <v>3683</v>
      </c>
      <c r="B1254" s="135">
        <v>884</v>
      </c>
      <c r="C1254" s="127" t="s">
        <v>102</v>
      </c>
      <c r="D1254" s="135">
        <v>309</v>
      </c>
      <c r="E1254" s="127" t="s">
        <v>1602</v>
      </c>
    </row>
    <row r="1255" spans="1:5" ht="15.75" thickBot="1" x14ac:dyDescent="0.3">
      <c r="A1255" s="127" t="s">
        <v>3683</v>
      </c>
      <c r="B1255" s="135">
        <v>884</v>
      </c>
      <c r="C1255" s="127" t="s">
        <v>102</v>
      </c>
      <c r="D1255" s="135">
        <v>353</v>
      </c>
      <c r="E1255" s="127" t="s">
        <v>1603</v>
      </c>
    </row>
    <row r="1256" spans="1:5" ht="15.75" thickBot="1" x14ac:dyDescent="0.3">
      <c r="A1256" s="127" t="s">
        <v>3683</v>
      </c>
      <c r="B1256" s="135">
        <v>884</v>
      </c>
      <c r="C1256" s="127" t="s">
        <v>102</v>
      </c>
      <c r="D1256" s="135">
        <v>361</v>
      </c>
      <c r="E1256" s="127" t="s">
        <v>1604</v>
      </c>
    </row>
    <row r="1257" spans="1:5" ht="15.75" thickBot="1" x14ac:dyDescent="0.3">
      <c r="A1257" s="127" t="s">
        <v>3683</v>
      </c>
      <c r="B1257" s="135">
        <v>884</v>
      </c>
      <c r="C1257" s="127" t="s">
        <v>102</v>
      </c>
      <c r="D1257" s="135">
        <v>359</v>
      </c>
      <c r="E1257" s="127" t="s">
        <v>1606</v>
      </c>
    </row>
    <row r="1258" spans="1:5" ht="15.75" thickBot="1" x14ac:dyDescent="0.3">
      <c r="A1258" s="127" t="s">
        <v>3683</v>
      </c>
      <c r="B1258" s="135">
        <v>884</v>
      </c>
      <c r="C1258" s="127" t="s">
        <v>102</v>
      </c>
      <c r="D1258" s="135">
        <v>355</v>
      </c>
      <c r="E1258" s="127" t="s">
        <v>1607</v>
      </c>
    </row>
    <row r="1259" spans="1:5" ht="15.75" thickBot="1" x14ac:dyDescent="0.3">
      <c r="A1259" s="127" t="s">
        <v>3683</v>
      </c>
      <c r="B1259" s="135">
        <v>884</v>
      </c>
      <c r="C1259" s="127" t="s">
        <v>102</v>
      </c>
      <c r="D1259" s="135">
        <v>357</v>
      </c>
      <c r="E1259" s="127" t="s">
        <v>1608</v>
      </c>
    </row>
    <row r="1260" spans="1:5" ht="15.75" thickBot="1" x14ac:dyDescent="0.3">
      <c r="A1260" s="127" t="s">
        <v>3683</v>
      </c>
      <c r="B1260" s="135">
        <v>884</v>
      </c>
      <c r="C1260" s="127" t="s">
        <v>102</v>
      </c>
      <c r="D1260" s="135">
        <v>175</v>
      </c>
      <c r="E1260" s="127" t="s">
        <v>1651</v>
      </c>
    </row>
    <row r="1261" spans="1:5" ht="15.75" thickBot="1" x14ac:dyDescent="0.3">
      <c r="A1261" s="127" t="s">
        <v>3683</v>
      </c>
      <c r="B1261" s="135">
        <v>884</v>
      </c>
      <c r="C1261" s="127" t="s">
        <v>102</v>
      </c>
      <c r="D1261" s="135">
        <v>501</v>
      </c>
      <c r="E1261" s="127" t="s">
        <v>1653</v>
      </c>
    </row>
    <row r="1262" spans="1:5" ht="15.75" thickBot="1" x14ac:dyDescent="0.3">
      <c r="A1262" s="127" t="s">
        <v>3683</v>
      </c>
      <c r="B1262" s="135">
        <v>884</v>
      </c>
      <c r="C1262" s="127" t="s">
        <v>102</v>
      </c>
      <c r="D1262" s="135">
        <v>544</v>
      </c>
      <c r="E1262" s="127" t="s">
        <v>1612</v>
      </c>
    </row>
    <row r="1263" spans="1:5" ht="15.75" thickBot="1" x14ac:dyDescent="0.3">
      <c r="A1263" s="127" t="s">
        <v>3683</v>
      </c>
      <c r="B1263" s="135">
        <v>884</v>
      </c>
      <c r="C1263" s="127" t="s">
        <v>102</v>
      </c>
      <c r="D1263" s="135">
        <v>588</v>
      </c>
      <c r="E1263" s="127" t="s">
        <v>1615</v>
      </c>
    </row>
    <row r="1264" spans="1:5" ht="15.75" thickBot="1" x14ac:dyDescent="0.3">
      <c r="A1264" s="127" t="s">
        <v>3683</v>
      </c>
      <c r="B1264" s="135">
        <v>884</v>
      </c>
      <c r="C1264" s="127" t="s">
        <v>102</v>
      </c>
      <c r="D1264" s="135">
        <v>675</v>
      </c>
      <c r="E1264" s="127" t="s">
        <v>1620</v>
      </c>
    </row>
    <row r="1265" spans="1:5" ht="15.75" thickBot="1" x14ac:dyDescent="0.3">
      <c r="A1265" s="127" t="s">
        <v>3683</v>
      </c>
      <c r="B1265" s="135">
        <v>884</v>
      </c>
      <c r="C1265" s="127" t="s">
        <v>102</v>
      </c>
      <c r="D1265" s="135">
        <v>871</v>
      </c>
      <c r="E1265" s="127" t="s">
        <v>1631</v>
      </c>
    </row>
    <row r="1266" spans="1:5" ht="15.75" thickBot="1" x14ac:dyDescent="0.3">
      <c r="A1266" s="127" t="s">
        <v>3683</v>
      </c>
      <c r="B1266" s="135">
        <v>888</v>
      </c>
      <c r="C1266" s="127" t="s">
        <v>103</v>
      </c>
      <c r="D1266" s="135">
        <v>20</v>
      </c>
      <c r="E1266" s="127" t="s">
        <v>1670</v>
      </c>
    </row>
    <row r="1267" spans="1:5" ht="15.75" thickBot="1" x14ac:dyDescent="0.3">
      <c r="A1267" s="127" t="s">
        <v>3683</v>
      </c>
      <c r="B1267" s="135">
        <v>888</v>
      </c>
      <c r="C1267" s="127" t="s">
        <v>103</v>
      </c>
      <c r="D1267" s="135">
        <v>21</v>
      </c>
      <c r="E1267" s="127" t="s">
        <v>1671</v>
      </c>
    </row>
    <row r="1268" spans="1:5" ht="15.75" thickBot="1" x14ac:dyDescent="0.3">
      <c r="A1268" s="127" t="s">
        <v>3683</v>
      </c>
      <c r="B1268" s="135">
        <v>888</v>
      </c>
      <c r="C1268" s="127" t="s">
        <v>103</v>
      </c>
      <c r="D1268" s="135">
        <v>22</v>
      </c>
      <c r="E1268" s="127" t="s">
        <v>1672</v>
      </c>
    </row>
    <row r="1269" spans="1:5" ht="15.75" thickBot="1" x14ac:dyDescent="0.3">
      <c r="A1269" s="127" t="s">
        <v>3683</v>
      </c>
      <c r="B1269" s="135">
        <v>888</v>
      </c>
      <c r="C1269" s="127" t="s">
        <v>103</v>
      </c>
      <c r="D1269" s="135">
        <v>23</v>
      </c>
      <c r="E1269" s="127" t="s">
        <v>1673</v>
      </c>
    </row>
    <row r="1270" spans="1:5" ht="15.75" thickBot="1" x14ac:dyDescent="0.3">
      <c r="A1270" s="127" t="s">
        <v>3683</v>
      </c>
      <c r="B1270" s="135">
        <v>888</v>
      </c>
      <c r="C1270" s="127" t="s">
        <v>103</v>
      </c>
      <c r="D1270" s="135">
        <v>26</v>
      </c>
      <c r="E1270" s="127" t="s">
        <v>1676</v>
      </c>
    </row>
    <row r="1271" spans="1:5" ht="15.75" thickBot="1" x14ac:dyDescent="0.3">
      <c r="A1271" s="127" t="s">
        <v>3683</v>
      </c>
      <c r="B1271" s="135">
        <v>888</v>
      </c>
      <c r="C1271" s="127" t="s">
        <v>103</v>
      </c>
      <c r="D1271" s="135">
        <v>25</v>
      </c>
      <c r="E1271" s="127" t="s">
        <v>1675</v>
      </c>
    </row>
    <row r="1272" spans="1:5" ht="15.75" thickBot="1" x14ac:dyDescent="0.3">
      <c r="A1272" s="127" t="s">
        <v>3683</v>
      </c>
      <c r="B1272" s="135">
        <v>888</v>
      </c>
      <c r="C1272" s="127" t="s">
        <v>103</v>
      </c>
      <c r="D1272" s="135">
        <v>24</v>
      </c>
      <c r="E1272" s="127" t="s">
        <v>1674</v>
      </c>
    </row>
    <row r="1273" spans="1:5" ht="15.75" thickBot="1" x14ac:dyDescent="0.3">
      <c r="A1273" s="127" t="s">
        <v>3683</v>
      </c>
      <c r="B1273" s="135">
        <v>888</v>
      </c>
      <c r="C1273" s="127" t="s">
        <v>103</v>
      </c>
      <c r="D1273" s="135">
        <v>27</v>
      </c>
      <c r="E1273" s="127" t="s">
        <v>1677</v>
      </c>
    </row>
    <row r="1274" spans="1:5" ht="15.75" thickBot="1" x14ac:dyDescent="0.3">
      <c r="A1274" s="127" t="s">
        <v>3683</v>
      </c>
      <c r="B1274" s="135">
        <v>888</v>
      </c>
      <c r="C1274" s="127" t="s">
        <v>103</v>
      </c>
      <c r="D1274" s="135">
        <v>103</v>
      </c>
      <c r="E1274" s="127" t="s">
        <v>1681</v>
      </c>
    </row>
    <row r="1275" spans="1:5" ht="15.75" thickBot="1" x14ac:dyDescent="0.3">
      <c r="A1275" s="127" t="s">
        <v>3683</v>
      </c>
      <c r="B1275" s="135">
        <v>888</v>
      </c>
      <c r="C1275" s="127" t="s">
        <v>103</v>
      </c>
      <c r="D1275" s="135">
        <v>100</v>
      </c>
      <c r="E1275" s="127" t="s">
        <v>1678</v>
      </c>
    </row>
    <row r="1276" spans="1:5" ht="15.75" thickBot="1" x14ac:dyDescent="0.3">
      <c r="A1276" s="127" t="s">
        <v>3683</v>
      </c>
      <c r="B1276" s="135">
        <v>888</v>
      </c>
      <c r="C1276" s="127" t="s">
        <v>103</v>
      </c>
      <c r="D1276" s="135">
        <v>101</v>
      </c>
      <c r="E1276" s="127" t="s">
        <v>1679</v>
      </c>
    </row>
    <row r="1277" spans="1:5" ht="15.75" thickBot="1" x14ac:dyDescent="0.3">
      <c r="A1277" s="127" t="s">
        <v>3683</v>
      </c>
      <c r="B1277" s="135">
        <v>888</v>
      </c>
      <c r="C1277" s="127" t="s">
        <v>103</v>
      </c>
      <c r="D1277" s="135">
        <v>102</v>
      </c>
      <c r="E1277" s="127" t="s">
        <v>1680</v>
      </c>
    </row>
    <row r="1278" spans="1:5" ht="15.75" thickBot="1" x14ac:dyDescent="0.3">
      <c r="A1278" s="127" t="s">
        <v>3683</v>
      </c>
      <c r="B1278" s="135">
        <v>888</v>
      </c>
      <c r="C1278" s="127" t="s">
        <v>103</v>
      </c>
      <c r="D1278" s="135">
        <v>104</v>
      </c>
      <c r="E1278" s="127" t="s">
        <v>1682</v>
      </c>
    </row>
    <row r="1279" spans="1:5" ht="15.75" thickBot="1" x14ac:dyDescent="0.3">
      <c r="A1279" s="127" t="s">
        <v>3683</v>
      </c>
      <c r="B1279" s="135">
        <v>888</v>
      </c>
      <c r="C1279" s="127" t="s">
        <v>103</v>
      </c>
      <c r="D1279" s="135">
        <v>105</v>
      </c>
      <c r="E1279" s="127" t="s">
        <v>1683</v>
      </c>
    </row>
    <row r="1280" spans="1:5" ht="15.75" thickBot="1" x14ac:dyDescent="0.3">
      <c r="A1280" s="127" t="s">
        <v>3683</v>
      </c>
      <c r="B1280" s="135">
        <v>888</v>
      </c>
      <c r="C1280" s="127" t="s">
        <v>103</v>
      </c>
      <c r="D1280" s="135">
        <v>150</v>
      </c>
      <c r="E1280" s="127" t="s">
        <v>1684</v>
      </c>
    </row>
    <row r="1281" spans="1:5" ht="15.75" thickBot="1" x14ac:dyDescent="0.3">
      <c r="A1281" s="127" t="s">
        <v>3683</v>
      </c>
      <c r="B1281" s="135">
        <v>888</v>
      </c>
      <c r="C1281" s="127" t="s">
        <v>103</v>
      </c>
      <c r="D1281" s="135">
        <v>151</v>
      </c>
      <c r="E1281" s="127" t="s">
        <v>1685</v>
      </c>
    </row>
    <row r="1282" spans="1:5" ht="15.75" thickBot="1" x14ac:dyDescent="0.3">
      <c r="A1282" s="127" t="s">
        <v>3683</v>
      </c>
      <c r="B1282" s="135">
        <v>888</v>
      </c>
      <c r="C1282" s="127" t="s">
        <v>103</v>
      </c>
      <c r="D1282" s="135">
        <v>152</v>
      </c>
      <c r="E1282" s="127" t="s">
        <v>1686</v>
      </c>
    </row>
    <row r="1283" spans="1:5" ht="15.75" thickBot="1" x14ac:dyDescent="0.3">
      <c r="A1283" s="127" t="s">
        <v>3683</v>
      </c>
      <c r="B1283" s="135">
        <v>888</v>
      </c>
      <c r="C1283" s="127" t="s">
        <v>103</v>
      </c>
      <c r="D1283" s="135">
        <v>153</v>
      </c>
      <c r="E1283" s="127" t="s">
        <v>1687</v>
      </c>
    </row>
    <row r="1284" spans="1:5" ht="15.75" thickBot="1" x14ac:dyDescent="0.3">
      <c r="A1284" s="127" t="s">
        <v>3683</v>
      </c>
      <c r="B1284" s="135">
        <v>888</v>
      </c>
      <c r="C1284" s="127" t="s">
        <v>103</v>
      </c>
      <c r="D1284" s="135">
        <v>154</v>
      </c>
      <c r="E1284" s="127" t="s">
        <v>1688</v>
      </c>
    </row>
    <row r="1285" spans="1:5" ht="15.75" thickBot="1" x14ac:dyDescent="0.3">
      <c r="A1285" s="127" t="s">
        <v>3683</v>
      </c>
      <c r="B1285" s="135">
        <v>888</v>
      </c>
      <c r="C1285" s="127" t="s">
        <v>103</v>
      </c>
      <c r="D1285" s="135">
        <v>155</v>
      </c>
      <c r="E1285" s="127" t="s">
        <v>1689</v>
      </c>
    </row>
    <row r="1286" spans="1:5" ht="15.75" thickBot="1" x14ac:dyDescent="0.3">
      <c r="A1286" s="127" t="s">
        <v>3683</v>
      </c>
      <c r="B1286" s="135">
        <v>888</v>
      </c>
      <c r="C1286" s="127" t="s">
        <v>103</v>
      </c>
      <c r="D1286" s="135">
        <v>330</v>
      </c>
      <c r="E1286" s="127" t="s">
        <v>1691</v>
      </c>
    </row>
    <row r="1287" spans="1:5" ht="15.75" thickBot="1" x14ac:dyDescent="0.3">
      <c r="A1287" s="127" t="s">
        <v>3683</v>
      </c>
      <c r="B1287" s="135">
        <v>888</v>
      </c>
      <c r="C1287" s="127" t="s">
        <v>103</v>
      </c>
      <c r="D1287" s="135">
        <v>331</v>
      </c>
      <c r="E1287" s="127" t="s">
        <v>1692</v>
      </c>
    </row>
    <row r="1288" spans="1:5" ht="15.75" thickBot="1" x14ac:dyDescent="0.3">
      <c r="A1288" s="127" t="s">
        <v>3683</v>
      </c>
      <c r="B1288" s="135">
        <v>888</v>
      </c>
      <c r="C1288" s="127" t="s">
        <v>103</v>
      </c>
      <c r="D1288" s="135">
        <v>322</v>
      </c>
      <c r="E1288" s="127" t="s">
        <v>1690</v>
      </c>
    </row>
    <row r="1289" spans="1:5" ht="15.75" thickBot="1" x14ac:dyDescent="0.3">
      <c r="A1289" s="127" t="s">
        <v>3683</v>
      </c>
      <c r="B1289" s="135">
        <v>888</v>
      </c>
      <c r="C1289" s="127" t="s">
        <v>103</v>
      </c>
      <c r="D1289" s="135">
        <v>370</v>
      </c>
      <c r="E1289" s="127" t="s">
        <v>1699</v>
      </c>
    </row>
    <row r="1290" spans="1:5" ht="15.75" thickBot="1" x14ac:dyDescent="0.3">
      <c r="A1290" s="127" t="s">
        <v>3683</v>
      </c>
      <c r="B1290" s="135">
        <v>888</v>
      </c>
      <c r="C1290" s="127" t="s">
        <v>103</v>
      </c>
      <c r="D1290" s="135">
        <v>371</v>
      </c>
      <c r="E1290" s="127" t="s">
        <v>1700</v>
      </c>
    </row>
    <row r="1291" spans="1:5" ht="15.75" thickBot="1" x14ac:dyDescent="0.3">
      <c r="A1291" s="127" t="s">
        <v>3683</v>
      </c>
      <c r="B1291" s="135">
        <v>888</v>
      </c>
      <c r="C1291" s="127" t="s">
        <v>103</v>
      </c>
      <c r="D1291" s="135">
        <v>361</v>
      </c>
      <c r="E1291" s="127" t="s">
        <v>1694</v>
      </c>
    </row>
    <row r="1292" spans="1:5" ht="15.75" thickBot="1" x14ac:dyDescent="0.3">
      <c r="A1292" s="127" t="s">
        <v>3683</v>
      </c>
      <c r="B1292" s="135">
        <v>888</v>
      </c>
      <c r="C1292" s="127" t="s">
        <v>103</v>
      </c>
      <c r="D1292" s="135">
        <v>360</v>
      </c>
      <c r="E1292" s="127" t="s">
        <v>1693</v>
      </c>
    </row>
    <row r="1293" spans="1:5" ht="15.75" thickBot="1" x14ac:dyDescent="0.3">
      <c r="A1293" s="127" t="s">
        <v>3683</v>
      </c>
      <c r="B1293" s="135">
        <v>888</v>
      </c>
      <c r="C1293" s="127" t="s">
        <v>103</v>
      </c>
      <c r="D1293" s="135">
        <v>362</v>
      </c>
      <c r="E1293" s="127" t="s">
        <v>1695</v>
      </c>
    </row>
    <row r="1294" spans="1:5" ht="15.75" thickBot="1" x14ac:dyDescent="0.3">
      <c r="A1294" s="127" t="s">
        <v>3683</v>
      </c>
      <c r="B1294" s="135">
        <v>888</v>
      </c>
      <c r="C1294" s="127" t="s">
        <v>103</v>
      </c>
      <c r="D1294" s="135">
        <v>363</v>
      </c>
      <c r="E1294" s="127" t="s">
        <v>1696</v>
      </c>
    </row>
    <row r="1295" spans="1:5" ht="15.75" thickBot="1" x14ac:dyDescent="0.3">
      <c r="A1295" s="127" t="s">
        <v>3683</v>
      </c>
      <c r="B1295" s="135">
        <v>888</v>
      </c>
      <c r="C1295" s="127" t="s">
        <v>103</v>
      </c>
      <c r="D1295" s="135">
        <v>364</v>
      </c>
      <c r="E1295" s="127" t="s">
        <v>1697</v>
      </c>
    </row>
    <row r="1296" spans="1:5" ht="15.75" thickBot="1" x14ac:dyDescent="0.3">
      <c r="A1296" s="127" t="s">
        <v>3683</v>
      </c>
      <c r="B1296" s="135">
        <v>888</v>
      </c>
      <c r="C1296" s="127" t="s">
        <v>103</v>
      </c>
      <c r="D1296" s="135">
        <v>365</v>
      </c>
      <c r="E1296" s="127" t="s">
        <v>1698</v>
      </c>
    </row>
    <row r="1297" spans="1:5" ht="15.75" thickBot="1" x14ac:dyDescent="0.3">
      <c r="A1297" s="127" t="s">
        <v>3683</v>
      </c>
      <c r="B1297" s="135">
        <v>888</v>
      </c>
      <c r="C1297" s="127" t="s">
        <v>103</v>
      </c>
      <c r="D1297" s="135">
        <v>520</v>
      </c>
      <c r="E1297" s="127" t="s">
        <v>1701</v>
      </c>
    </row>
    <row r="1298" spans="1:5" ht="15.75" thickBot="1" x14ac:dyDescent="0.3">
      <c r="A1298" s="127" t="s">
        <v>3683</v>
      </c>
      <c r="B1298" s="135">
        <v>888</v>
      </c>
      <c r="C1298" s="127" t="s">
        <v>103</v>
      </c>
      <c r="D1298" s="135">
        <v>521</v>
      </c>
      <c r="E1298" s="127" t="s">
        <v>1702</v>
      </c>
    </row>
    <row r="1299" spans="1:5" ht="15.75" thickBot="1" x14ac:dyDescent="0.3">
      <c r="A1299" s="127" t="s">
        <v>3683</v>
      </c>
      <c r="B1299" s="135">
        <v>888</v>
      </c>
      <c r="C1299" s="127" t="s">
        <v>103</v>
      </c>
      <c r="D1299" s="135">
        <v>522</v>
      </c>
      <c r="E1299" s="127" t="s">
        <v>1703</v>
      </c>
    </row>
    <row r="1300" spans="1:5" ht="15.75" thickBot="1" x14ac:dyDescent="0.3">
      <c r="A1300" s="127" t="s">
        <v>3683</v>
      </c>
      <c r="B1300" s="135">
        <v>888</v>
      </c>
      <c r="C1300" s="127" t="s">
        <v>103</v>
      </c>
      <c r="D1300" s="135">
        <v>523</v>
      </c>
      <c r="E1300" s="127" t="s">
        <v>1704</v>
      </c>
    </row>
    <row r="1301" spans="1:5" ht="15.75" thickBot="1" x14ac:dyDescent="0.3">
      <c r="A1301" s="127" t="s">
        <v>3683</v>
      </c>
      <c r="B1301" s="135">
        <v>888</v>
      </c>
      <c r="C1301" s="127" t="s">
        <v>103</v>
      </c>
      <c r="D1301" s="135">
        <v>580</v>
      </c>
      <c r="E1301" s="127" t="s">
        <v>1705</v>
      </c>
    </row>
    <row r="1302" spans="1:5" ht="15.75" thickBot="1" x14ac:dyDescent="0.3">
      <c r="A1302" s="127" t="s">
        <v>3683</v>
      </c>
      <c r="B1302" s="135">
        <v>888</v>
      </c>
      <c r="C1302" s="127" t="s">
        <v>103</v>
      </c>
      <c r="D1302" s="135">
        <v>755</v>
      </c>
      <c r="E1302" s="127" t="s">
        <v>1706</v>
      </c>
    </row>
    <row r="1303" spans="1:5" ht="15.75" thickBot="1" x14ac:dyDescent="0.3">
      <c r="A1303" s="127" t="s">
        <v>3683</v>
      </c>
      <c r="B1303" s="135">
        <v>888</v>
      </c>
      <c r="C1303" s="127" t="s">
        <v>103</v>
      </c>
      <c r="D1303" s="135">
        <v>756</v>
      </c>
      <c r="E1303" s="127" t="s">
        <v>1707</v>
      </c>
    </row>
    <row r="1304" spans="1:5" ht="15.75" thickBot="1" x14ac:dyDescent="0.3">
      <c r="A1304" s="127" t="s">
        <v>3683</v>
      </c>
      <c r="B1304" s="135">
        <v>888</v>
      </c>
      <c r="C1304" s="127" t="s">
        <v>103</v>
      </c>
      <c r="D1304" s="135">
        <v>757</v>
      </c>
      <c r="E1304" s="127" t="s">
        <v>1708</v>
      </c>
    </row>
    <row r="1305" spans="1:5" ht="15.75" thickBot="1" x14ac:dyDescent="0.3">
      <c r="A1305" s="127" t="s">
        <v>3683</v>
      </c>
      <c r="B1305" s="135">
        <v>888</v>
      </c>
      <c r="C1305" s="127" t="s">
        <v>103</v>
      </c>
      <c r="D1305" s="135">
        <v>758</v>
      </c>
      <c r="E1305" s="127" t="s">
        <v>1709</v>
      </c>
    </row>
    <row r="1306" spans="1:5" ht="15.75" thickBot="1" x14ac:dyDescent="0.3">
      <c r="A1306" s="127" t="s">
        <v>3683</v>
      </c>
      <c r="B1306" s="135">
        <v>888</v>
      </c>
      <c r="C1306" s="127" t="s">
        <v>103</v>
      </c>
      <c r="D1306" s="135">
        <v>759</v>
      </c>
      <c r="E1306" s="127" t="s">
        <v>1710</v>
      </c>
    </row>
    <row r="1307" spans="1:5" ht="15.75" thickBot="1" x14ac:dyDescent="0.3">
      <c r="A1307" s="127" t="s">
        <v>3683</v>
      </c>
      <c r="B1307" s="135">
        <v>888</v>
      </c>
      <c r="C1307" s="127" t="s">
        <v>103</v>
      </c>
      <c r="D1307" s="135">
        <v>761</v>
      </c>
      <c r="E1307" s="127" t="s">
        <v>1712</v>
      </c>
    </row>
    <row r="1308" spans="1:5" ht="15.75" thickBot="1" x14ac:dyDescent="0.3">
      <c r="A1308" s="127" t="s">
        <v>3683</v>
      </c>
      <c r="B1308" s="135">
        <v>888</v>
      </c>
      <c r="C1308" s="127" t="s">
        <v>103</v>
      </c>
      <c r="D1308" s="135">
        <v>762</v>
      </c>
      <c r="E1308" s="127" t="s">
        <v>1713</v>
      </c>
    </row>
    <row r="1309" spans="1:5" ht="15.75" thickBot="1" x14ac:dyDescent="0.3">
      <c r="A1309" s="127" t="s">
        <v>3683</v>
      </c>
      <c r="B1309" s="135">
        <v>888</v>
      </c>
      <c r="C1309" s="127" t="s">
        <v>103</v>
      </c>
      <c r="D1309" s="135">
        <v>760</v>
      </c>
      <c r="E1309" s="127" t="s">
        <v>1711</v>
      </c>
    </row>
    <row r="1310" spans="1:5" ht="15.75" thickBot="1" x14ac:dyDescent="0.3">
      <c r="A1310" s="127" t="s">
        <v>3683</v>
      </c>
      <c r="B1310" s="135">
        <v>882</v>
      </c>
      <c r="C1310" s="127" t="s">
        <v>104</v>
      </c>
      <c r="D1310" s="135">
        <v>28</v>
      </c>
      <c r="E1310" s="127" t="s">
        <v>1566</v>
      </c>
    </row>
    <row r="1311" spans="1:5" ht="15.75" thickBot="1" x14ac:dyDescent="0.3">
      <c r="A1311" s="127" t="s">
        <v>3683</v>
      </c>
      <c r="B1311" s="135">
        <v>882</v>
      </c>
      <c r="C1311" s="127" t="s">
        <v>104</v>
      </c>
      <c r="D1311" s="135">
        <v>27</v>
      </c>
      <c r="E1311" s="127" t="s">
        <v>1644</v>
      </c>
    </row>
    <row r="1312" spans="1:5" ht="15.75" thickBot="1" x14ac:dyDescent="0.3">
      <c r="A1312" s="127" t="s">
        <v>3683</v>
      </c>
      <c r="B1312" s="135">
        <v>882</v>
      </c>
      <c r="C1312" s="127" t="s">
        <v>104</v>
      </c>
      <c r="D1312" s="135">
        <v>2</v>
      </c>
      <c r="E1312" s="127" t="s">
        <v>1643</v>
      </c>
    </row>
    <row r="1313" spans="1:5" ht="15.75" thickBot="1" x14ac:dyDescent="0.3">
      <c r="A1313" s="127" t="s">
        <v>3683</v>
      </c>
      <c r="B1313" s="135">
        <v>882</v>
      </c>
      <c r="C1313" s="127" t="s">
        <v>104</v>
      </c>
      <c r="D1313" s="135">
        <v>32</v>
      </c>
      <c r="E1313" s="127" t="s">
        <v>1570</v>
      </c>
    </row>
    <row r="1314" spans="1:5" ht="15.75" thickBot="1" x14ac:dyDescent="0.3">
      <c r="A1314" s="127" t="s">
        <v>3683</v>
      </c>
      <c r="B1314" s="135">
        <v>882</v>
      </c>
      <c r="C1314" s="127" t="s">
        <v>104</v>
      </c>
      <c r="D1314" s="135">
        <v>35</v>
      </c>
      <c r="E1314" s="127" t="s">
        <v>1573</v>
      </c>
    </row>
    <row r="1315" spans="1:5" ht="15.75" thickBot="1" x14ac:dyDescent="0.3">
      <c r="A1315" s="127" t="s">
        <v>3683</v>
      </c>
      <c r="B1315" s="135">
        <v>882</v>
      </c>
      <c r="C1315" s="127" t="s">
        <v>104</v>
      </c>
      <c r="D1315" s="135">
        <v>91</v>
      </c>
      <c r="E1315" s="127" t="s">
        <v>1586</v>
      </c>
    </row>
    <row r="1316" spans="1:5" ht="15.75" thickBot="1" x14ac:dyDescent="0.3">
      <c r="A1316" s="127" t="s">
        <v>3683</v>
      </c>
      <c r="B1316" s="135">
        <v>882</v>
      </c>
      <c r="C1316" s="127" t="s">
        <v>104</v>
      </c>
      <c r="D1316" s="135">
        <v>178</v>
      </c>
      <c r="E1316" s="127" t="s">
        <v>1645</v>
      </c>
    </row>
    <row r="1317" spans="1:5" ht="15.75" thickBot="1" x14ac:dyDescent="0.3">
      <c r="A1317" s="127" t="s">
        <v>3683</v>
      </c>
      <c r="B1317" s="135">
        <v>882</v>
      </c>
      <c r="C1317" s="127" t="s">
        <v>104</v>
      </c>
      <c r="D1317" s="135">
        <v>181</v>
      </c>
      <c r="E1317" s="127" t="s">
        <v>1596</v>
      </c>
    </row>
    <row r="1318" spans="1:5" ht="15.75" thickBot="1" x14ac:dyDescent="0.3">
      <c r="A1318" s="127" t="s">
        <v>3683</v>
      </c>
      <c r="B1318" s="135">
        <v>882</v>
      </c>
      <c r="C1318" s="127" t="s">
        <v>104</v>
      </c>
      <c r="D1318" s="135">
        <v>353</v>
      </c>
      <c r="E1318" s="127" t="s">
        <v>1603</v>
      </c>
    </row>
    <row r="1319" spans="1:5" ht="15.75" thickBot="1" x14ac:dyDescent="0.3">
      <c r="A1319" s="127" t="s">
        <v>3683</v>
      </c>
      <c r="B1319" s="135">
        <v>882</v>
      </c>
      <c r="C1319" s="127" t="s">
        <v>104</v>
      </c>
      <c r="D1319" s="135">
        <v>501</v>
      </c>
      <c r="E1319" s="127" t="s">
        <v>1646</v>
      </c>
    </row>
    <row r="1320" spans="1:5" ht="15.75" thickBot="1" x14ac:dyDescent="0.3">
      <c r="A1320" s="127" t="s">
        <v>3683</v>
      </c>
      <c r="B1320" s="135">
        <v>882</v>
      </c>
      <c r="C1320" s="127" t="s">
        <v>104</v>
      </c>
      <c r="D1320" s="135">
        <v>590</v>
      </c>
      <c r="E1320" s="127" t="s">
        <v>1615</v>
      </c>
    </row>
    <row r="1321" spans="1:5" ht="15.75" thickBot="1" x14ac:dyDescent="0.3">
      <c r="A1321" s="127" t="s">
        <v>3683</v>
      </c>
      <c r="B1321" s="135">
        <v>882</v>
      </c>
      <c r="C1321" s="127" t="s">
        <v>104</v>
      </c>
      <c r="D1321" s="135">
        <v>632</v>
      </c>
      <c r="E1321" s="127" t="s">
        <v>1616</v>
      </c>
    </row>
    <row r="1322" spans="1:5" ht="15.75" thickBot="1" x14ac:dyDescent="0.3">
      <c r="A1322" s="127" t="s">
        <v>3683</v>
      </c>
      <c r="B1322" s="135">
        <v>882</v>
      </c>
      <c r="C1322" s="127" t="s">
        <v>104</v>
      </c>
      <c r="D1322" s="135">
        <v>633</v>
      </c>
      <c r="E1322" s="127" t="s">
        <v>1617</v>
      </c>
    </row>
    <row r="1323" spans="1:5" ht="15.75" thickBot="1" x14ac:dyDescent="0.3">
      <c r="A1323" s="127" t="s">
        <v>3683</v>
      </c>
      <c r="B1323" s="135">
        <v>882</v>
      </c>
      <c r="C1323" s="127" t="s">
        <v>104</v>
      </c>
      <c r="D1323" s="135">
        <v>676</v>
      </c>
      <c r="E1323" s="127" t="s">
        <v>1647</v>
      </c>
    </row>
    <row r="1324" spans="1:5" ht="15.75" thickBot="1" x14ac:dyDescent="0.3">
      <c r="A1324" s="127" t="s">
        <v>3683</v>
      </c>
      <c r="B1324" s="135">
        <v>320</v>
      </c>
      <c r="C1324" s="127" t="s">
        <v>105</v>
      </c>
      <c r="D1324" s="135">
        <v>1</v>
      </c>
      <c r="E1324" s="127" t="s">
        <v>752</v>
      </c>
    </row>
    <row r="1325" spans="1:5" ht="15.75" thickBot="1" x14ac:dyDescent="0.3">
      <c r="A1325" s="127" t="s">
        <v>3683</v>
      </c>
      <c r="B1325" s="135">
        <v>320</v>
      </c>
      <c r="C1325" s="127" t="s">
        <v>105</v>
      </c>
      <c r="D1325" s="135">
        <v>2</v>
      </c>
      <c r="E1325" s="127" t="s">
        <v>753</v>
      </c>
    </row>
    <row r="1326" spans="1:5" ht="15.75" thickBot="1" x14ac:dyDescent="0.3">
      <c r="A1326" s="127" t="s">
        <v>3683</v>
      </c>
      <c r="B1326" s="135">
        <v>320</v>
      </c>
      <c r="C1326" s="127" t="s">
        <v>105</v>
      </c>
      <c r="D1326" s="135">
        <v>47</v>
      </c>
      <c r="E1326" s="127" t="s">
        <v>755</v>
      </c>
    </row>
    <row r="1327" spans="1:5" ht="15.75" thickBot="1" x14ac:dyDescent="0.3">
      <c r="A1327" s="127" t="s">
        <v>3683</v>
      </c>
      <c r="B1327" s="135">
        <v>320</v>
      </c>
      <c r="C1327" s="127" t="s">
        <v>105</v>
      </c>
      <c r="D1327" s="135">
        <v>45</v>
      </c>
      <c r="E1327" s="127" t="s">
        <v>754</v>
      </c>
    </row>
    <row r="1328" spans="1:5" ht="15.75" thickBot="1" x14ac:dyDescent="0.3">
      <c r="A1328" s="127" t="s">
        <v>3683</v>
      </c>
      <c r="B1328" s="135">
        <v>320</v>
      </c>
      <c r="C1328" s="127" t="s">
        <v>105</v>
      </c>
      <c r="D1328" s="135">
        <v>90</v>
      </c>
      <c r="E1328" s="127" t="s">
        <v>757</v>
      </c>
    </row>
    <row r="1329" spans="1:5" ht="15.75" thickBot="1" x14ac:dyDescent="0.3">
      <c r="A1329" s="127" t="s">
        <v>3683</v>
      </c>
      <c r="B1329" s="135">
        <v>320</v>
      </c>
      <c r="C1329" s="127" t="s">
        <v>105</v>
      </c>
      <c r="D1329" s="135">
        <v>95</v>
      </c>
      <c r="E1329" s="127" t="s">
        <v>758</v>
      </c>
    </row>
    <row r="1330" spans="1:5" ht="15.75" thickBot="1" x14ac:dyDescent="0.3">
      <c r="A1330" s="127" t="s">
        <v>3683</v>
      </c>
      <c r="B1330" s="135">
        <v>320</v>
      </c>
      <c r="C1330" s="127" t="s">
        <v>105</v>
      </c>
      <c r="D1330" s="135">
        <v>89</v>
      </c>
      <c r="E1330" s="127" t="s">
        <v>756</v>
      </c>
    </row>
    <row r="1331" spans="1:5" ht="15.75" thickBot="1" x14ac:dyDescent="0.3">
      <c r="A1331" s="127" t="s">
        <v>3683</v>
      </c>
      <c r="B1331" s="135">
        <v>320</v>
      </c>
      <c r="C1331" s="127" t="s">
        <v>105</v>
      </c>
      <c r="D1331" s="135">
        <v>178</v>
      </c>
      <c r="E1331" s="127" t="s">
        <v>760</v>
      </c>
    </row>
    <row r="1332" spans="1:5" ht="15.75" thickBot="1" x14ac:dyDescent="0.3">
      <c r="A1332" s="127" t="s">
        <v>3683</v>
      </c>
      <c r="B1332" s="135">
        <v>320</v>
      </c>
      <c r="C1332" s="127" t="s">
        <v>105</v>
      </c>
      <c r="D1332" s="135">
        <v>177</v>
      </c>
      <c r="E1332" s="127" t="s">
        <v>759</v>
      </c>
    </row>
    <row r="1333" spans="1:5" ht="15.75" thickBot="1" x14ac:dyDescent="0.3">
      <c r="A1333" s="127" t="s">
        <v>3683</v>
      </c>
      <c r="B1333" s="135">
        <v>320</v>
      </c>
      <c r="C1333" s="127" t="s">
        <v>105</v>
      </c>
      <c r="D1333" s="135">
        <v>508</v>
      </c>
      <c r="E1333" s="127" t="s">
        <v>762</v>
      </c>
    </row>
    <row r="1334" spans="1:5" ht="15.75" thickBot="1" x14ac:dyDescent="0.3">
      <c r="A1334" s="127" t="s">
        <v>3683</v>
      </c>
      <c r="B1334" s="135">
        <v>320</v>
      </c>
      <c r="C1334" s="127" t="s">
        <v>105</v>
      </c>
      <c r="D1334" s="135">
        <v>500</v>
      </c>
      <c r="E1334" s="127" t="s">
        <v>761</v>
      </c>
    </row>
    <row r="1335" spans="1:5" ht="15.75" thickBot="1" x14ac:dyDescent="0.3">
      <c r="A1335" s="127" t="s">
        <v>3683</v>
      </c>
      <c r="B1335" s="135">
        <v>320</v>
      </c>
      <c r="C1335" s="127" t="s">
        <v>105</v>
      </c>
      <c r="D1335" s="135">
        <v>512</v>
      </c>
      <c r="E1335" s="127" t="s">
        <v>765</v>
      </c>
    </row>
    <row r="1336" spans="1:5" ht="15.75" thickBot="1" x14ac:dyDescent="0.3">
      <c r="A1336" s="127" t="s">
        <v>3683</v>
      </c>
      <c r="B1336" s="135">
        <v>320</v>
      </c>
      <c r="C1336" s="127" t="s">
        <v>105</v>
      </c>
      <c r="D1336" s="135">
        <v>510</v>
      </c>
      <c r="E1336" s="127" t="s">
        <v>763</v>
      </c>
    </row>
    <row r="1337" spans="1:5" ht="15.75" thickBot="1" x14ac:dyDescent="0.3">
      <c r="A1337" s="127" t="s">
        <v>3683</v>
      </c>
      <c r="B1337" s="135">
        <v>320</v>
      </c>
      <c r="C1337" s="127" t="s">
        <v>105</v>
      </c>
      <c r="D1337" s="135">
        <v>511</v>
      </c>
      <c r="E1337" s="127" t="s">
        <v>764</v>
      </c>
    </row>
    <row r="1338" spans="1:5" ht="15.75" thickBot="1" x14ac:dyDescent="0.3">
      <c r="A1338" s="127" t="s">
        <v>3683</v>
      </c>
      <c r="B1338" s="135">
        <v>320</v>
      </c>
      <c r="C1338" s="127" t="s">
        <v>105</v>
      </c>
      <c r="D1338" s="135">
        <v>513</v>
      </c>
      <c r="E1338" s="127" t="s">
        <v>766</v>
      </c>
    </row>
    <row r="1339" spans="1:5" ht="15.75" thickBot="1" x14ac:dyDescent="0.3">
      <c r="A1339" s="127" t="s">
        <v>3683</v>
      </c>
      <c r="B1339" s="135">
        <v>320</v>
      </c>
      <c r="C1339" s="127" t="s">
        <v>105</v>
      </c>
      <c r="D1339" s="135">
        <v>515</v>
      </c>
      <c r="E1339" s="127" t="s">
        <v>767</v>
      </c>
    </row>
    <row r="1340" spans="1:5" ht="15.75" thickBot="1" x14ac:dyDescent="0.3">
      <c r="A1340" s="127" t="s">
        <v>3683</v>
      </c>
      <c r="B1340" s="135">
        <v>320</v>
      </c>
      <c r="C1340" s="127" t="s">
        <v>105</v>
      </c>
      <c r="D1340" s="135">
        <v>999</v>
      </c>
      <c r="E1340" s="127" t="s">
        <v>105</v>
      </c>
    </row>
    <row r="1341" spans="1:5" ht="15.75" thickBot="1" x14ac:dyDescent="0.3">
      <c r="A1341" s="127" t="s">
        <v>3683</v>
      </c>
      <c r="B1341" s="135">
        <v>320</v>
      </c>
      <c r="C1341" s="127" t="s">
        <v>105</v>
      </c>
      <c r="D1341" s="135">
        <v>635</v>
      </c>
      <c r="E1341" s="127" t="s">
        <v>769</v>
      </c>
    </row>
    <row r="1342" spans="1:5" ht="15.75" thickBot="1" x14ac:dyDescent="0.3">
      <c r="A1342" s="127" t="s">
        <v>3683</v>
      </c>
      <c r="B1342" s="135">
        <v>320</v>
      </c>
      <c r="C1342" s="127" t="s">
        <v>105</v>
      </c>
      <c r="D1342" s="135">
        <v>632</v>
      </c>
      <c r="E1342" s="127" t="s">
        <v>768</v>
      </c>
    </row>
    <row r="1343" spans="1:5" ht="15.75" thickBot="1" x14ac:dyDescent="0.3">
      <c r="A1343" s="127" t="s">
        <v>3683</v>
      </c>
      <c r="B1343" s="135">
        <v>320</v>
      </c>
      <c r="C1343" s="127" t="s">
        <v>105</v>
      </c>
      <c r="D1343" s="135">
        <v>676</v>
      </c>
      <c r="E1343" s="127" t="s">
        <v>770</v>
      </c>
    </row>
    <row r="1344" spans="1:5" ht="15.75" thickBot="1" x14ac:dyDescent="0.3">
      <c r="A1344" s="127" t="s">
        <v>3683</v>
      </c>
      <c r="B1344" s="135">
        <v>510</v>
      </c>
      <c r="C1344" s="127" t="s">
        <v>106</v>
      </c>
      <c r="D1344" s="135">
        <v>2</v>
      </c>
      <c r="E1344" s="127" t="s">
        <v>1149</v>
      </c>
    </row>
    <row r="1345" spans="1:5" ht="15.75" thickBot="1" x14ac:dyDescent="0.3">
      <c r="A1345" s="127" t="s">
        <v>3683</v>
      </c>
      <c r="B1345" s="135">
        <v>510</v>
      </c>
      <c r="C1345" s="127" t="s">
        <v>106</v>
      </c>
      <c r="D1345" s="135">
        <v>1</v>
      </c>
      <c r="E1345" s="127" t="s">
        <v>1148</v>
      </c>
    </row>
    <row r="1346" spans="1:5" ht="15.75" thickBot="1" x14ac:dyDescent="0.3">
      <c r="A1346" s="127" t="s">
        <v>3683</v>
      </c>
      <c r="B1346" s="135">
        <v>120</v>
      </c>
      <c r="C1346" s="127" t="s">
        <v>107</v>
      </c>
      <c r="D1346" s="135">
        <v>90</v>
      </c>
      <c r="E1346" s="127" t="s">
        <v>591</v>
      </c>
    </row>
    <row r="1347" spans="1:5" ht="15.75" thickBot="1" x14ac:dyDescent="0.3">
      <c r="A1347" s="127" t="s">
        <v>3683</v>
      </c>
      <c r="B1347" s="135">
        <v>120</v>
      </c>
      <c r="C1347" s="127" t="s">
        <v>107</v>
      </c>
      <c r="D1347" s="135">
        <v>636</v>
      </c>
      <c r="E1347" s="127" t="s">
        <v>596</v>
      </c>
    </row>
    <row r="1348" spans="1:5" ht="15.75" thickBot="1" x14ac:dyDescent="0.3">
      <c r="A1348" s="127" t="s">
        <v>3683</v>
      </c>
      <c r="B1348" s="135">
        <v>120</v>
      </c>
      <c r="C1348" s="127" t="s">
        <v>107</v>
      </c>
      <c r="D1348" s="135">
        <v>632</v>
      </c>
      <c r="E1348" s="127" t="s">
        <v>592</v>
      </c>
    </row>
    <row r="1349" spans="1:5" ht="15.75" thickBot="1" x14ac:dyDescent="0.3">
      <c r="A1349" s="127" t="s">
        <v>3683</v>
      </c>
      <c r="B1349" s="135">
        <v>120</v>
      </c>
      <c r="C1349" s="127" t="s">
        <v>107</v>
      </c>
      <c r="D1349" s="135">
        <v>634</v>
      </c>
      <c r="E1349" s="127" t="s">
        <v>594</v>
      </c>
    </row>
    <row r="1350" spans="1:5" ht="15.75" thickBot="1" x14ac:dyDescent="0.3">
      <c r="A1350" s="127" t="s">
        <v>3683</v>
      </c>
      <c r="B1350" s="135">
        <v>120</v>
      </c>
      <c r="C1350" s="127" t="s">
        <v>107</v>
      </c>
      <c r="D1350" s="135">
        <v>633</v>
      </c>
      <c r="E1350" s="127" t="s">
        <v>593</v>
      </c>
    </row>
    <row r="1351" spans="1:5" ht="15.75" thickBot="1" x14ac:dyDescent="0.3">
      <c r="A1351" s="127" t="s">
        <v>3683</v>
      </c>
      <c r="B1351" s="135">
        <v>120</v>
      </c>
      <c r="C1351" s="127" t="s">
        <v>107</v>
      </c>
      <c r="D1351" s="135">
        <v>637</v>
      </c>
      <c r="E1351" s="127" t="s">
        <v>597</v>
      </c>
    </row>
    <row r="1352" spans="1:5" ht="15.75" thickBot="1" x14ac:dyDescent="0.3">
      <c r="A1352" s="127" t="s">
        <v>3683</v>
      </c>
      <c r="B1352" s="135">
        <v>120</v>
      </c>
      <c r="C1352" s="127" t="s">
        <v>107</v>
      </c>
      <c r="D1352" s="135">
        <v>639</v>
      </c>
      <c r="E1352" s="127" t="s">
        <v>598</v>
      </c>
    </row>
    <row r="1353" spans="1:5" ht="15.75" thickBot="1" x14ac:dyDescent="0.3">
      <c r="A1353" s="127" t="s">
        <v>3683</v>
      </c>
      <c r="B1353" s="135">
        <v>120</v>
      </c>
      <c r="C1353" s="127" t="s">
        <v>107</v>
      </c>
      <c r="D1353" s="135">
        <v>635</v>
      </c>
      <c r="E1353" s="127" t="s">
        <v>595</v>
      </c>
    </row>
    <row r="1354" spans="1:5" ht="15.75" thickBot="1" x14ac:dyDescent="0.3">
      <c r="A1354" s="127" t="s">
        <v>3683</v>
      </c>
      <c r="B1354" s="135">
        <v>120</v>
      </c>
      <c r="C1354" s="127" t="s">
        <v>107</v>
      </c>
      <c r="D1354" s="135">
        <v>645</v>
      </c>
      <c r="E1354" s="127" t="s">
        <v>600</v>
      </c>
    </row>
    <row r="1355" spans="1:5" ht="15.75" thickBot="1" x14ac:dyDescent="0.3">
      <c r="A1355" s="127" t="s">
        <v>3683</v>
      </c>
      <c r="B1355" s="135">
        <v>120</v>
      </c>
      <c r="C1355" s="127" t="s">
        <v>107</v>
      </c>
      <c r="D1355" s="135">
        <v>640</v>
      </c>
      <c r="E1355" s="127" t="s">
        <v>599</v>
      </c>
    </row>
    <row r="1356" spans="1:5" ht="15.75" thickBot="1" x14ac:dyDescent="0.3">
      <c r="A1356" s="127" t="s">
        <v>3683</v>
      </c>
      <c r="B1356" s="135">
        <v>745</v>
      </c>
      <c r="C1356" s="127" t="s">
        <v>108</v>
      </c>
      <c r="D1356" s="135">
        <v>90</v>
      </c>
      <c r="E1356" s="127" t="s">
        <v>1295</v>
      </c>
    </row>
    <row r="1357" spans="1:5" ht="15.75" thickBot="1" x14ac:dyDescent="0.3">
      <c r="A1357" s="127" t="s">
        <v>3683</v>
      </c>
      <c r="B1357" s="135">
        <v>745</v>
      </c>
      <c r="C1357" s="127" t="s">
        <v>108</v>
      </c>
      <c r="D1357" s="135">
        <v>89</v>
      </c>
      <c r="E1357" s="127" t="s">
        <v>1294</v>
      </c>
    </row>
    <row r="1358" spans="1:5" ht="15.75" thickBot="1" x14ac:dyDescent="0.3">
      <c r="A1358" s="127" t="s">
        <v>3683</v>
      </c>
      <c r="B1358" s="135">
        <v>745</v>
      </c>
      <c r="C1358" s="127" t="s">
        <v>108</v>
      </c>
      <c r="D1358" s="135">
        <v>500</v>
      </c>
      <c r="E1358" s="127" t="s">
        <v>1296</v>
      </c>
    </row>
    <row r="1359" spans="1:5" ht="15.75" thickBot="1" x14ac:dyDescent="0.3">
      <c r="A1359" s="127" t="s">
        <v>3683</v>
      </c>
      <c r="B1359" s="135">
        <v>745</v>
      </c>
      <c r="C1359" s="127" t="s">
        <v>108</v>
      </c>
      <c r="D1359" s="135">
        <v>632</v>
      </c>
      <c r="E1359" s="127" t="s">
        <v>1298</v>
      </c>
    </row>
    <row r="1360" spans="1:5" ht="15.75" thickBot="1" x14ac:dyDescent="0.3">
      <c r="A1360" s="127" t="s">
        <v>3683</v>
      </c>
      <c r="B1360" s="135">
        <v>745</v>
      </c>
      <c r="C1360" s="127" t="s">
        <v>108</v>
      </c>
      <c r="D1360" s="135">
        <v>502</v>
      </c>
      <c r="E1360" s="127" t="s">
        <v>1297</v>
      </c>
    </row>
    <row r="1361" spans="1:5" ht="15.75" thickBot="1" x14ac:dyDescent="0.3">
      <c r="A1361" s="127" t="s">
        <v>3683</v>
      </c>
      <c r="B1361" s="135">
        <v>990</v>
      </c>
      <c r="C1361" s="127" t="s">
        <v>109</v>
      </c>
      <c r="D1361" s="135">
        <v>4</v>
      </c>
      <c r="E1361" s="127" t="s">
        <v>1846</v>
      </c>
    </row>
    <row r="1362" spans="1:5" ht="15.75" thickBot="1" x14ac:dyDescent="0.3">
      <c r="A1362" s="127" t="s">
        <v>3683</v>
      </c>
      <c r="B1362" s="135">
        <v>990</v>
      </c>
      <c r="C1362" s="127" t="s">
        <v>109</v>
      </c>
      <c r="D1362" s="135">
        <v>6</v>
      </c>
      <c r="E1362" s="127" t="s">
        <v>1847</v>
      </c>
    </row>
    <row r="1363" spans="1:5" ht="15.75" thickBot="1" x14ac:dyDescent="0.3">
      <c r="A1363" s="127" t="s">
        <v>3683</v>
      </c>
      <c r="B1363" s="135">
        <v>990</v>
      </c>
      <c r="C1363" s="127" t="s">
        <v>109</v>
      </c>
      <c r="D1363" s="135">
        <v>1</v>
      </c>
      <c r="E1363" s="127" t="s">
        <v>1843</v>
      </c>
    </row>
    <row r="1364" spans="1:5" ht="15.75" thickBot="1" x14ac:dyDescent="0.3">
      <c r="A1364" s="127" t="s">
        <v>3683</v>
      </c>
      <c r="B1364" s="135">
        <v>990</v>
      </c>
      <c r="C1364" s="127" t="s">
        <v>109</v>
      </c>
      <c r="D1364" s="135">
        <v>2</v>
      </c>
      <c r="E1364" s="127" t="s">
        <v>1844</v>
      </c>
    </row>
    <row r="1365" spans="1:5" ht="15.75" thickBot="1" x14ac:dyDescent="0.3">
      <c r="A1365" s="127" t="s">
        <v>3683</v>
      </c>
      <c r="B1365" s="135">
        <v>990</v>
      </c>
      <c r="C1365" s="127" t="s">
        <v>109</v>
      </c>
      <c r="D1365" s="135">
        <v>5</v>
      </c>
      <c r="E1365" s="127" t="s">
        <v>1550</v>
      </c>
    </row>
    <row r="1366" spans="1:5" ht="15.75" thickBot="1" x14ac:dyDescent="0.3">
      <c r="A1366" s="127" t="s">
        <v>3683</v>
      </c>
      <c r="B1366" s="135">
        <v>990</v>
      </c>
      <c r="C1366" s="127" t="s">
        <v>109</v>
      </c>
      <c r="D1366" s="135">
        <v>3</v>
      </c>
      <c r="E1366" s="127" t="s">
        <v>1845</v>
      </c>
    </row>
    <row r="1367" spans="1:5" ht="15.75" thickBot="1" x14ac:dyDescent="0.3">
      <c r="A1367" s="127" t="s">
        <v>3683</v>
      </c>
      <c r="B1367" s="135">
        <v>990</v>
      </c>
      <c r="C1367" s="127" t="s">
        <v>109</v>
      </c>
      <c r="D1367" s="135">
        <v>89</v>
      </c>
      <c r="E1367" s="127" t="s">
        <v>1848</v>
      </c>
    </row>
    <row r="1368" spans="1:5" ht="15.75" thickBot="1" x14ac:dyDescent="0.3">
      <c r="A1368" s="127" t="s">
        <v>3683</v>
      </c>
      <c r="B1368" s="135">
        <v>990</v>
      </c>
      <c r="C1368" s="127" t="s">
        <v>109</v>
      </c>
      <c r="D1368" s="135">
        <v>133</v>
      </c>
      <c r="E1368" s="127" t="s">
        <v>1849</v>
      </c>
    </row>
    <row r="1369" spans="1:5" ht="15.75" thickBot="1" x14ac:dyDescent="0.3">
      <c r="A1369" s="127" t="s">
        <v>3683</v>
      </c>
      <c r="B1369" s="135">
        <v>990</v>
      </c>
      <c r="C1369" s="127" t="s">
        <v>109</v>
      </c>
      <c r="D1369" s="135">
        <v>177</v>
      </c>
      <c r="E1369" s="127" t="s">
        <v>1850</v>
      </c>
    </row>
    <row r="1370" spans="1:5" ht="15.75" thickBot="1" x14ac:dyDescent="0.3">
      <c r="A1370" s="127" t="s">
        <v>3683</v>
      </c>
      <c r="B1370" s="135">
        <v>990</v>
      </c>
      <c r="C1370" s="127" t="s">
        <v>109</v>
      </c>
      <c r="D1370" s="135">
        <v>456</v>
      </c>
      <c r="E1370" s="127" t="s">
        <v>1851</v>
      </c>
    </row>
    <row r="1371" spans="1:5" ht="15.75" thickBot="1" x14ac:dyDescent="0.3">
      <c r="A1371" s="127" t="s">
        <v>3683</v>
      </c>
      <c r="B1371" s="135">
        <v>990</v>
      </c>
      <c r="C1371" s="127" t="s">
        <v>109</v>
      </c>
      <c r="D1371" s="135">
        <v>632</v>
      </c>
      <c r="E1371" s="127" t="s">
        <v>1852</v>
      </c>
    </row>
    <row r="1372" spans="1:5" ht="15.75" thickBot="1" x14ac:dyDescent="0.3">
      <c r="A1372" s="127" t="s">
        <v>3683</v>
      </c>
      <c r="B1372" s="135">
        <v>990</v>
      </c>
      <c r="C1372" s="127" t="s">
        <v>109</v>
      </c>
      <c r="D1372" s="135">
        <v>633</v>
      </c>
      <c r="E1372" s="127" t="s">
        <v>1853</v>
      </c>
    </row>
    <row r="1373" spans="1:5" ht="15.75" thickBot="1" x14ac:dyDescent="0.3">
      <c r="A1373" s="127" t="s">
        <v>3683</v>
      </c>
      <c r="B1373" s="135">
        <v>990</v>
      </c>
      <c r="C1373" s="127" t="s">
        <v>109</v>
      </c>
      <c r="D1373" s="135">
        <v>735</v>
      </c>
      <c r="E1373" s="127" t="s">
        <v>1854</v>
      </c>
    </row>
    <row r="1374" spans="1:5" ht="15.75" thickBot="1" x14ac:dyDescent="0.3">
      <c r="A1374" s="127" t="s">
        <v>3683</v>
      </c>
      <c r="B1374" s="135">
        <v>990</v>
      </c>
      <c r="C1374" s="127" t="s">
        <v>109</v>
      </c>
      <c r="D1374" s="135">
        <v>736</v>
      </c>
      <c r="E1374" s="127" t="s">
        <v>1855</v>
      </c>
    </row>
    <row r="1375" spans="1:5" ht="15.75" thickBot="1" x14ac:dyDescent="0.3">
      <c r="A1375" s="127" t="s">
        <v>3683</v>
      </c>
      <c r="B1375" s="135">
        <v>980</v>
      </c>
      <c r="C1375" s="127" t="s">
        <v>110</v>
      </c>
      <c r="D1375" s="135">
        <v>45</v>
      </c>
      <c r="E1375" s="127" t="s">
        <v>1837</v>
      </c>
    </row>
    <row r="1376" spans="1:5" ht="15.75" thickBot="1" x14ac:dyDescent="0.3">
      <c r="A1376" s="127" t="s">
        <v>3683</v>
      </c>
      <c r="B1376" s="135">
        <v>980</v>
      </c>
      <c r="C1376" s="127" t="s">
        <v>110</v>
      </c>
      <c r="D1376" s="135">
        <v>500</v>
      </c>
      <c r="E1376" s="127" t="s">
        <v>1838</v>
      </c>
    </row>
    <row r="1377" spans="1:5" ht="15.75" thickBot="1" x14ac:dyDescent="0.3">
      <c r="A1377" s="127" t="s">
        <v>3683</v>
      </c>
      <c r="B1377" s="135">
        <v>980</v>
      </c>
      <c r="C1377" s="127" t="s">
        <v>110</v>
      </c>
      <c r="D1377" s="135">
        <v>502</v>
      </c>
      <c r="E1377" s="127" t="s">
        <v>1840</v>
      </c>
    </row>
    <row r="1378" spans="1:5" ht="15.75" thickBot="1" x14ac:dyDescent="0.3">
      <c r="A1378" s="127" t="s">
        <v>3683</v>
      </c>
      <c r="B1378" s="135">
        <v>980</v>
      </c>
      <c r="C1378" s="127" t="s">
        <v>110</v>
      </c>
      <c r="D1378" s="135">
        <v>501</v>
      </c>
      <c r="E1378" s="127" t="s">
        <v>1839</v>
      </c>
    </row>
    <row r="1379" spans="1:5" ht="15.75" thickBot="1" x14ac:dyDescent="0.3">
      <c r="A1379" s="127" t="s">
        <v>3683</v>
      </c>
      <c r="B1379" s="135">
        <v>980</v>
      </c>
      <c r="C1379" s="127" t="s">
        <v>110</v>
      </c>
      <c r="D1379" s="135">
        <v>735</v>
      </c>
      <c r="E1379" s="127" t="s">
        <v>1841</v>
      </c>
    </row>
    <row r="1380" spans="1:5" ht="15.75" thickBot="1" x14ac:dyDescent="0.3">
      <c r="A1380" s="127" t="s">
        <v>3683</v>
      </c>
      <c r="B1380" s="135">
        <v>980</v>
      </c>
      <c r="C1380" s="127" t="s">
        <v>110</v>
      </c>
      <c r="D1380" s="135">
        <v>736</v>
      </c>
      <c r="E1380" s="127" t="s">
        <v>1842</v>
      </c>
    </row>
    <row r="1381" spans="1:5" ht="15.75" thickBot="1" x14ac:dyDescent="0.3">
      <c r="A1381" s="127" t="s">
        <v>3683</v>
      </c>
      <c r="B1381" s="135">
        <v>215</v>
      </c>
      <c r="C1381" s="127" t="s">
        <v>133</v>
      </c>
      <c r="D1381" s="135">
        <v>800</v>
      </c>
      <c r="E1381" s="127" t="s">
        <v>669</v>
      </c>
    </row>
    <row r="1382" spans="1:5" ht="15.75" thickBot="1" x14ac:dyDescent="0.3">
      <c r="A1382" s="127" t="s">
        <v>3683</v>
      </c>
      <c r="B1382" s="135">
        <v>215</v>
      </c>
      <c r="C1382" s="127" t="s">
        <v>133</v>
      </c>
      <c r="D1382" s="135">
        <v>805</v>
      </c>
      <c r="E1382" s="127" t="s">
        <v>670</v>
      </c>
    </row>
    <row r="1383" spans="1:5" ht="15.75" thickBot="1" x14ac:dyDescent="0.3">
      <c r="A1383" s="127" t="s">
        <v>3683</v>
      </c>
      <c r="B1383" s="135">
        <v>215</v>
      </c>
      <c r="C1383" s="127" t="s">
        <v>133</v>
      </c>
      <c r="D1383" s="135">
        <v>46</v>
      </c>
      <c r="E1383" s="127" t="s">
        <v>652</v>
      </c>
    </row>
    <row r="1384" spans="1:5" ht="15.75" thickBot="1" x14ac:dyDescent="0.3">
      <c r="A1384" s="127" t="s">
        <v>3683</v>
      </c>
      <c r="B1384" s="135">
        <v>215</v>
      </c>
      <c r="C1384" s="127" t="s">
        <v>133</v>
      </c>
      <c r="D1384" s="135">
        <v>400</v>
      </c>
      <c r="E1384" s="127" t="s">
        <v>663</v>
      </c>
    </row>
    <row r="1385" spans="1:5" ht="15.75" thickBot="1" x14ac:dyDescent="0.3">
      <c r="A1385" s="127" t="s">
        <v>3683</v>
      </c>
      <c r="B1385" s="135">
        <v>215</v>
      </c>
      <c r="C1385" s="127" t="s">
        <v>133</v>
      </c>
      <c r="D1385" s="135">
        <v>45</v>
      </c>
      <c r="E1385" s="127" t="s">
        <v>651</v>
      </c>
    </row>
    <row r="1386" spans="1:5" ht="15.75" thickBot="1" x14ac:dyDescent="0.3">
      <c r="A1386" s="127" t="s">
        <v>3683</v>
      </c>
      <c r="B1386" s="135">
        <v>215</v>
      </c>
      <c r="C1386" s="127" t="s">
        <v>133</v>
      </c>
      <c r="D1386" s="135">
        <v>92</v>
      </c>
      <c r="E1386" s="127" t="s">
        <v>657</v>
      </c>
    </row>
    <row r="1387" spans="1:5" ht="15.75" thickBot="1" x14ac:dyDescent="0.3">
      <c r="A1387" s="127" t="s">
        <v>3683</v>
      </c>
      <c r="B1387" s="135">
        <v>215</v>
      </c>
      <c r="C1387" s="127" t="s">
        <v>133</v>
      </c>
      <c r="D1387" s="135">
        <v>89</v>
      </c>
      <c r="E1387" s="127" t="s">
        <v>654</v>
      </c>
    </row>
    <row r="1388" spans="1:5" ht="15.75" thickBot="1" x14ac:dyDescent="0.3">
      <c r="A1388" s="127" t="s">
        <v>3683</v>
      </c>
      <c r="B1388" s="135">
        <v>215</v>
      </c>
      <c r="C1388" s="127" t="s">
        <v>133</v>
      </c>
      <c r="D1388" s="135">
        <v>91</v>
      </c>
      <c r="E1388" s="127" t="s">
        <v>656</v>
      </c>
    </row>
    <row r="1389" spans="1:5" ht="15.75" thickBot="1" x14ac:dyDescent="0.3">
      <c r="A1389" s="127" t="s">
        <v>3683</v>
      </c>
      <c r="B1389" s="135">
        <v>215</v>
      </c>
      <c r="C1389" s="127" t="s">
        <v>133</v>
      </c>
      <c r="D1389" s="135">
        <v>231</v>
      </c>
      <c r="E1389" s="127" t="s">
        <v>661</v>
      </c>
    </row>
    <row r="1390" spans="1:5" ht="15.75" thickBot="1" x14ac:dyDescent="0.3">
      <c r="A1390" s="127" t="s">
        <v>3683</v>
      </c>
      <c r="B1390" s="135">
        <v>215</v>
      </c>
      <c r="C1390" s="127" t="s">
        <v>133</v>
      </c>
      <c r="D1390" s="135">
        <v>90</v>
      </c>
      <c r="E1390" s="127" t="s">
        <v>655</v>
      </c>
    </row>
    <row r="1391" spans="1:5" ht="15.75" thickBot="1" x14ac:dyDescent="0.3">
      <c r="A1391" s="127" t="s">
        <v>3683</v>
      </c>
      <c r="B1391" s="135">
        <v>215</v>
      </c>
      <c r="C1391" s="127" t="s">
        <v>133</v>
      </c>
      <c r="D1391" s="135">
        <v>177</v>
      </c>
      <c r="E1391" s="127" t="s">
        <v>658</v>
      </c>
    </row>
    <row r="1392" spans="1:5" ht="15.75" thickBot="1" x14ac:dyDescent="0.3">
      <c r="A1392" s="127" t="s">
        <v>3683</v>
      </c>
      <c r="B1392" s="135">
        <v>215</v>
      </c>
      <c r="C1392" s="127" t="s">
        <v>133</v>
      </c>
      <c r="D1392" s="135">
        <v>230</v>
      </c>
      <c r="E1392" s="127" t="s">
        <v>660</v>
      </c>
    </row>
    <row r="1393" spans="1:5" ht="15.75" thickBot="1" x14ac:dyDescent="0.3">
      <c r="A1393" s="127" t="s">
        <v>3683</v>
      </c>
      <c r="B1393" s="135">
        <v>215</v>
      </c>
      <c r="C1393" s="127" t="s">
        <v>133</v>
      </c>
      <c r="D1393" s="135">
        <v>225</v>
      </c>
      <c r="E1393" s="127" t="s">
        <v>659</v>
      </c>
    </row>
    <row r="1394" spans="1:5" ht="15.75" thickBot="1" x14ac:dyDescent="0.3">
      <c r="A1394" s="127" t="s">
        <v>3683</v>
      </c>
      <c r="B1394" s="135">
        <v>215</v>
      </c>
      <c r="C1394" s="127" t="s">
        <v>133</v>
      </c>
      <c r="D1394" s="135">
        <v>300</v>
      </c>
      <c r="E1394" s="127" t="s">
        <v>662</v>
      </c>
    </row>
    <row r="1395" spans="1:5" ht="15.75" thickBot="1" x14ac:dyDescent="0.3">
      <c r="A1395" s="127" t="s">
        <v>3683</v>
      </c>
      <c r="B1395" s="135">
        <v>215</v>
      </c>
      <c r="C1395" s="127" t="s">
        <v>133</v>
      </c>
      <c r="D1395" s="135">
        <v>47</v>
      </c>
      <c r="E1395" s="127" t="s">
        <v>653</v>
      </c>
    </row>
    <row r="1396" spans="1:5" ht="15.75" thickBot="1" x14ac:dyDescent="0.3">
      <c r="A1396" s="127" t="s">
        <v>3683</v>
      </c>
      <c r="B1396" s="135">
        <v>215</v>
      </c>
      <c r="C1396" s="127" t="s">
        <v>133</v>
      </c>
      <c r="D1396" s="135">
        <v>500</v>
      </c>
      <c r="E1396" s="127" t="s">
        <v>664</v>
      </c>
    </row>
    <row r="1397" spans="1:5" ht="15.75" thickBot="1" x14ac:dyDescent="0.3">
      <c r="A1397" s="127" t="s">
        <v>3683</v>
      </c>
      <c r="B1397" s="135">
        <v>215</v>
      </c>
      <c r="C1397" s="127" t="s">
        <v>133</v>
      </c>
      <c r="D1397" s="135">
        <v>635</v>
      </c>
      <c r="E1397" s="127" t="s">
        <v>667</v>
      </c>
    </row>
    <row r="1398" spans="1:5" ht="15.75" thickBot="1" x14ac:dyDescent="0.3">
      <c r="A1398" s="127" t="s">
        <v>3683</v>
      </c>
      <c r="B1398" s="135">
        <v>215</v>
      </c>
      <c r="C1398" s="127" t="s">
        <v>133</v>
      </c>
      <c r="D1398" s="135">
        <v>632</v>
      </c>
      <c r="E1398" s="127" t="s">
        <v>666</v>
      </c>
    </row>
    <row r="1399" spans="1:5" ht="15.75" thickBot="1" x14ac:dyDescent="0.3">
      <c r="A1399" s="127" t="s">
        <v>3683</v>
      </c>
      <c r="B1399" s="135">
        <v>215</v>
      </c>
      <c r="C1399" s="127" t="s">
        <v>133</v>
      </c>
      <c r="D1399" s="135">
        <v>505</v>
      </c>
      <c r="E1399" s="127" t="s">
        <v>665</v>
      </c>
    </row>
    <row r="1400" spans="1:5" ht="15.75" thickBot="1" x14ac:dyDescent="0.3">
      <c r="A1400" s="127" t="s">
        <v>3683</v>
      </c>
      <c r="B1400" s="135">
        <v>215</v>
      </c>
      <c r="C1400" s="127" t="s">
        <v>133</v>
      </c>
      <c r="D1400" s="135">
        <v>779</v>
      </c>
      <c r="E1400" s="127" t="s">
        <v>668</v>
      </c>
    </row>
    <row r="1401" spans="1:5" ht="15.75" thickBot="1" x14ac:dyDescent="0.3">
      <c r="A1401" s="127" t="s">
        <v>3683</v>
      </c>
      <c r="B1401" s="135">
        <v>360</v>
      </c>
      <c r="C1401" s="127" t="s">
        <v>147</v>
      </c>
      <c r="D1401" s="135">
        <v>1</v>
      </c>
      <c r="E1401" s="127" t="s">
        <v>803</v>
      </c>
    </row>
    <row r="1402" spans="1:5" ht="15.75" thickBot="1" x14ac:dyDescent="0.3">
      <c r="A1402" s="127" t="s">
        <v>3683</v>
      </c>
      <c r="B1402" s="135">
        <v>360</v>
      </c>
      <c r="C1402" s="127" t="s">
        <v>147</v>
      </c>
      <c r="D1402" s="135">
        <v>45</v>
      </c>
      <c r="E1402" s="127" t="s">
        <v>804</v>
      </c>
    </row>
    <row r="1403" spans="1:5" ht="15.75" thickBot="1" x14ac:dyDescent="0.3">
      <c r="A1403" s="127" t="s">
        <v>3683</v>
      </c>
      <c r="B1403" s="135">
        <v>360</v>
      </c>
      <c r="C1403" s="127" t="s">
        <v>147</v>
      </c>
      <c r="D1403" s="135">
        <v>46</v>
      </c>
      <c r="E1403" s="127" t="s">
        <v>805</v>
      </c>
    </row>
    <row r="1404" spans="1:5" ht="15.75" thickBot="1" x14ac:dyDescent="0.3">
      <c r="A1404" s="127" t="s">
        <v>3683</v>
      </c>
      <c r="B1404" s="135">
        <v>360</v>
      </c>
      <c r="C1404" s="127" t="s">
        <v>147</v>
      </c>
      <c r="D1404" s="135">
        <v>47</v>
      </c>
      <c r="E1404" s="127" t="s">
        <v>806</v>
      </c>
    </row>
    <row r="1405" spans="1:5" ht="15.75" thickBot="1" x14ac:dyDescent="0.3">
      <c r="A1405" s="127" t="s">
        <v>3683</v>
      </c>
      <c r="B1405" s="135">
        <v>360</v>
      </c>
      <c r="C1405" s="127" t="s">
        <v>147</v>
      </c>
      <c r="D1405" s="135">
        <v>89</v>
      </c>
      <c r="E1405" s="127" t="s">
        <v>807</v>
      </c>
    </row>
    <row r="1406" spans="1:5" ht="15.75" thickBot="1" x14ac:dyDescent="0.3">
      <c r="A1406" s="127" t="s">
        <v>3683</v>
      </c>
      <c r="B1406" s="135">
        <v>360</v>
      </c>
      <c r="C1406" s="127" t="s">
        <v>147</v>
      </c>
      <c r="D1406" s="135">
        <v>90</v>
      </c>
      <c r="E1406" s="127" t="s">
        <v>808</v>
      </c>
    </row>
    <row r="1407" spans="1:5" ht="15.75" thickBot="1" x14ac:dyDescent="0.3">
      <c r="A1407" s="127" t="s">
        <v>3683</v>
      </c>
      <c r="B1407" s="135">
        <v>360</v>
      </c>
      <c r="C1407" s="127" t="s">
        <v>147</v>
      </c>
      <c r="D1407" s="135">
        <v>178</v>
      </c>
      <c r="E1407" s="127" t="s">
        <v>809</v>
      </c>
    </row>
    <row r="1408" spans="1:5" ht="15.75" thickBot="1" x14ac:dyDescent="0.3">
      <c r="A1408" s="127" t="s">
        <v>3683</v>
      </c>
      <c r="B1408" s="135">
        <v>360</v>
      </c>
      <c r="C1408" s="127" t="s">
        <v>147</v>
      </c>
      <c r="D1408" s="135">
        <v>179</v>
      </c>
      <c r="E1408" s="127" t="s">
        <v>810</v>
      </c>
    </row>
    <row r="1409" spans="1:5" ht="15.75" thickBot="1" x14ac:dyDescent="0.3">
      <c r="A1409" s="127" t="s">
        <v>3683</v>
      </c>
      <c r="B1409" s="135">
        <v>360</v>
      </c>
      <c r="C1409" s="127" t="s">
        <v>147</v>
      </c>
      <c r="D1409" s="135">
        <v>180</v>
      </c>
      <c r="E1409" s="127" t="s">
        <v>811</v>
      </c>
    </row>
    <row r="1410" spans="1:5" ht="15.75" thickBot="1" x14ac:dyDescent="0.3">
      <c r="A1410" s="127" t="s">
        <v>3683</v>
      </c>
      <c r="B1410" s="135">
        <v>360</v>
      </c>
      <c r="C1410" s="127" t="s">
        <v>147</v>
      </c>
      <c r="D1410" s="135">
        <v>221</v>
      </c>
      <c r="E1410" s="127" t="s">
        <v>812</v>
      </c>
    </row>
    <row r="1411" spans="1:5" ht="15.75" thickBot="1" x14ac:dyDescent="0.3">
      <c r="A1411" s="127" t="s">
        <v>3683</v>
      </c>
      <c r="B1411" s="135">
        <v>360</v>
      </c>
      <c r="C1411" s="127" t="s">
        <v>147</v>
      </c>
      <c r="D1411" s="135">
        <v>222</v>
      </c>
      <c r="E1411" s="127" t="s">
        <v>813</v>
      </c>
    </row>
    <row r="1412" spans="1:5" ht="15.75" thickBot="1" x14ac:dyDescent="0.3">
      <c r="A1412" s="127" t="s">
        <v>3683</v>
      </c>
      <c r="B1412" s="135">
        <v>360</v>
      </c>
      <c r="C1412" s="127" t="s">
        <v>147</v>
      </c>
      <c r="D1412" s="135">
        <v>265</v>
      </c>
      <c r="E1412" s="127" t="s">
        <v>814</v>
      </c>
    </row>
    <row r="1413" spans="1:5" ht="15.75" thickBot="1" x14ac:dyDescent="0.3">
      <c r="A1413" s="127" t="s">
        <v>3683</v>
      </c>
      <c r="B1413" s="135">
        <v>360</v>
      </c>
      <c r="C1413" s="127" t="s">
        <v>147</v>
      </c>
      <c r="D1413" s="135">
        <v>350</v>
      </c>
      <c r="E1413" s="127" t="s">
        <v>815</v>
      </c>
    </row>
    <row r="1414" spans="1:5" ht="15.75" thickBot="1" x14ac:dyDescent="0.3">
      <c r="A1414" s="127" t="s">
        <v>3683</v>
      </c>
      <c r="B1414" s="135">
        <v>360</v>
      </c>
      <c r="C1414" s="127" t="s">
        <v>147</v>
      </c>
      <c r="D1414" s="135">
        <v>505</v>
      </c>
      <c r="E1414" s="127" t="s">
        <v>816</v>
      </c>
    </row>
    <row r="1415" spans="1:5" ht="15.75" thickBot="1" x14ac:dyDescent="0.3">
      <c r="A1415" s="127" t="s">
        <v>3683</v>
      </c>
      <c r="B1415" s="135">
        <v>360</v>
      </c>
      <c r="C1415" s="127" t="s">
        <v>147</v>
      </c>
      <c r="D1415" s="135">
        <v>632</v>
      </c>
      <c r="E1415" s="127" t="s">
        <v>817</v>
      </c>
    </row>
    <row r="1416" spans="1:5" ht="15.75" thickBot="1" x14ac:dyDescent="0.3">
      <c r="A1416" s="127" t="s">
        <v>3683</v>
      </c>
      <c r="B1416" s="135">
        <v>360</v>
      </c>
      <c r="C1416" s="127" t="s">
        <v>147</v>
      </c>
      <c r="D1416" s="135">
        <v>633</v>
      </c>
      <c r="E1416" s="127" t="s">
        <v>818</v>
      </c>
    </row>
    <row r="1417" spans="1:5" ht="15.75" thickBot="1" x14ac:dyDescent="0.3">
      <c r="A1417" s="127" t="s">
        <v>3683</v>
      </c>
      <c r="B1417" s="135">
        <v>360</v>
      </c>
      <c r="C1417" s="127" t="s">
        <v>147</v>
      </c>
      <c r="D1417" s="135">
        <v>634</v>
      </c>
      <c r="E1417" s="127" t="s">
        <v>819</v>
      </c>
    </row>
    <row r="1418" spans="1:5" ht="15.75" thickBot="1" x14ac:dyDescent="0.3">
      <c r="A1418" s="127" t="s">
        <v>3683</v>
      </c>
      <c r="B1418" s="135">
        <v>360</v>
      </c>
      <c r="C1418" s="127" t="s">
        <v>147</v>
      </c>
      <c r="D1418" s="135">
        <v>635</v>
      </c>
      <c r="E1418" s="127" t="s">
        <v>820</v>
      </c>
    </row>
    <row r="1419" spans="1:5" ht="15.75" thickBot="1" x14ac:dyDescent="0.3">
      <c r="A1419" s="127" t="s">
        <v>3683</v>
      </c>
      <c r="B1419" s="135">
        <v>360</v>
      </c>
      <c r="C1419" s="127" t="s">
        <v>147</v>
      </c>
      <c r="D1419" s="135">
        <v>636</v>
      </c>
      <c r="E1419" s="127" t="s">
        <v>821</v>
      </c>
    </row>
    <row r="1420" spans="1:5" ht="15.75" thickBot="1" x14ac:dyDescent="0.3">
      <c r="A1420" s="127" t="s">
        <v>3683</v>
      </c>
      <c r="B1420" s="135">
        <v>360</v>
      </c>
      <c r="C1420" s="127" t="s">
        <v>147</v>
      </c>
      <c r="D1420" s="135">
        <v>691</v>
      </c>
      <c r="E1420" s="127" t="s">
        <v>822</v>
      </c>
    </row>
    <row r="1421" spans="1:5" ht="15.75" thickBot="1" x14ac:dyDescent="0.3">
      <c r="A1421" s="127" t="s">
        <v>3683</v>
      </c>
      <c r="B1421" s="135">
        <v>360</v>
      </c>
      <c r="C1421" s="127" t="s">
        <v>147</v>
      </c>
      <c r="D1421" s="135">
        <v>701</v>
      </c>
      <c r="E1421" s="127" t="s">
        <v>823</v>
      </c>
    </row>
    <row r="1422" spans="1:5" ht="15.75" thickBot="1" x14ac:dyDescent="0.3">
      <c r="A1422" s="127" t="s">
        <v>3683</v>
      </c>
      <c r="B1422" s="135">
        <v>360</v>
      </c>
      <c r="C1422" s="127" t="s">
        <v>147</v>
      </c>
      <c r="D1422" s="135">
        <v>705</v>
      </c>
      <c r="E1422" s="127" t="s">
        <v>824</v>
      </c>
    </row>
    <row r="1423" spans="1:5" ht="15.75" thickBot="1" x14ac:dyDescent="0.3">
      <c r="A1423" s="127" t="s">
        <v>3683</v>
      </c>
      <c r="B1423" s="135">
        <v>360</v>
      </c>
      <c r="C1423" s="127" t="s">
        <v>147</v>
      </c>
      <c r="D1423" s="135">
        <v>779</v>
      </c>
      <c r="E1423" s="127" t="s">
        <v>825</v>
      </c>
    </row>
    <row r="1424" spans="1:5" ht="15.75" thickBot="1" x14ac:dyDescent="0.3">
      <c r="A1424" s="127" t="s">
        <v>3683</v>
      </c>
      <c r="B1424" s="135">
        <v>360</v>
      </c>
      <c r="C1424" s="127" t="s">
        <v>147</v>
      </c>
      <c r="D1424" s="135">
        <v>780</v>
      </c>
      <c r="E1424" s="127" t="s">
        <v>826</v>
      </c>
    </row>
    <row r="1425" spans="1:5" ht="15.75" thickBot="1" x14ac:dyDescent="0.3">
      <c r="A1425" s="127" t="s">
        <v>3683</v>
      </c>
      <c r="B1425" s="135">
        <v>360</v>
      </c>
      <c r="C1425" s="127" t="s">
        <v>147</v>
      </c>
      <c r="D1425" s="135">
        <v>781</v>
      </c>
      <c r="E1425" s="127" t="s">
        <v>827</v>
      </c>
    </row>
    <row r="1426" spans="1:5" ht="15.75" thickBot="1" x14ac:dyDescent="0.3">
      <c r="A1426" s="127" t="s">
        <v>3683</v>
      </c>
      <c r="B1426" s="135">
        <v>360</v>
      </c>
      <c r="C1426" s="127" t="s">
        <v>147</v>
      </c>
      <c r="D1426" s="135">
        <v>782</v>
      </c>
      <c r="E1426" s="127" t="s">
        <v>828</v>
      </c>
    </row>
    <row r="1427" spans="1:5" ht="15.75" thickBot="1" x14ac:dyDescent="0.3">
      <c r="A1427" s="127" t="s">
        <v>3683</v>
      </c>
      <c r="B1427" s="135">
        <v>360</v>
      </c>
      <c r="C1427" s="127" t="s">
        <v>147</v>
      </c>
      <c r="D1427" s="135">
        <v>926</v>
      </c>
      <c r="E1427" s="127" t="s">
        <v>829</v>
      </c>
    </row>
    <row r="1428" spans="1:5" ht="15.75" thickBot="1" x14ac:dyDescent="0.3">
      <c r="A1428" s="127" t="s">
        <v>3683</v>
      </c>
      <c r="B1428" s="135">
        <v>595</v>
      </c>
      <c r="C1428" s="127" t="s">
        <v>148</v>
      </c>
      <c r="D1428" s="135">
        <v>1</v>
      </c>
      <c r="E1428" s="127" t="s">
        <v>1228</v>
      </c>
    </row>
    <row r="1429" spans="1:5" ht="15.75" thickBot="1" x14ac:dyDescent="0.3">
      <c r="A1429" s="127" t="s">
        <v>3683</v>
      </c>
      <c r="B1429" s="135">
        <v>595</v>
      </c>
      <c r="C1429" s="127" t="s">
        <v>148</v>
      </c>
      <c r="D1429" s="135">
        <v>2</v>
      </c>
      <c r="E1429" s="127" t="s">
        <v>1229</v>
      </c>
    </row>
    <row r="1430" spans="1:5" ht="15.75" thickBot="1" x14ac:dyDescent="0.3">
      <c r="A1430" s="127" t="s">
        <v>3683</v>
      </c>
      <c r="B1430" s="135">
        <v>595</v>
      </c>
      <c r="C1430" s="127" t="s">
        <v>148</v>
      </c>
      <c r="D1430" s="135">
        <v>177</v>
      </c>
      <c r="E1430" s="127" t="s">
        <v>1232</v>
      </c>
    </row>
    <row r="1431" spans="1:5" ht="15.75" thickBot="1" x14ac:dyDescent="0.3">
      <c r="A1431" s="127" t="s">
        <v>3683</v>
      </c>
      <c r="B1431" s="135">
        <v>595</v>
      </c>
      <c r="C1431" s="127" t="s">
        <v>148</v>
      </c>
      <c r="D1431" s="135">
        <v>500</v>
      </c>
      <c r="E1431" s="127" t="s">
        <v>1233</v>
      </c>
    </row>
    <row r="1432" spans="1:5" ht="15.75" thickBot="1" x14ac:dyDescent="0.3">
      <c r="A1432" s="127" t="s">
        <v>3683</v>
      </c>
      <c r="B1432" s="135">
        <v>595</v>
      </c>
      <c r="C1432" s="127" t="s">
        <v>148</v>
      </c>
      <c r="D1432" s="135">
        <v>3</v>
      </c>
      <c r="E1432" s="127" t="s">
        <v>1230</v>
      </c>
    </row>
    <row r="1433" spans="1:5" ht="15.75" thickBot="1" x14ac:dyDescent="0.3">
      <c r="A1433" s="127" t="s">
        <v>3683</v>
      </c>
      <c r="B1433" s="135">
        <v>595</v>
      </c>
      <c r="C1433" s="127" t="s">
        <v>148</v>
      </c>
      <c r="D1433" s="135">
        <v>691</v>
      </c>
      <c r="E1433" s="127" t="s">
        <v>1234</v>
      </c>
    </row>
    <row r="1434" spans="1:5" ht="15.75" thickBot="1" x14ac:dyDescent="0.3">
      <c r="A1434" s="127" t="s">
        <v>3683</v>
      </c>
      <c r="B1434" s="135">
        <v>595</v>
      </c>
      <c r="C1434" s="127" t="s">
        <v>148</v>
      </c>
      <c r="D1434" s="135">
        <v>89</v>
      </c>
      <c r="E1434" s="127" t="s">
        <v>1231</v>
      </c>
    </row>
    <row r="1435" spans="1:5" ht="15.75" thickBot="1" x14ac:dyDescent="0.3">
      <c r="A1435" s="127" t="s">
        <v>3683</v>
      </c>
      <c r="B1435" s="135">
        <v>595</v>
      </c>
      <c r="C1435" s="127" t="s">
        <v>148</v>
      </c>
      <c r="D1435" s="135">
        <v>779</v>
      </c>
      <c r="E1435" s="127" t="s">
        <v>1235</v>
      </c>
    </row>
    <row r="1436" spans="1:5" ht="15.75" thickBot="1" x14ac:dyDescent="0.3">
      <c r="A1436" s="127" t="s">
        <v>3683</v>
      </c>
      <c r="B1436" s="135">
        <v>595</v>
      </c>
      <c r="C1436" s="127" t="s">
        <v>148</v>
      </c>
      <c r="D1436" s="135">
        <v>823</v>
      </c>
      <c r="E1436" s="127" t="s">
        <v>1236</v>
      </c>
    </row>
    <row r="1437" spans="1:5" ht="15.75" thickBot="1" x14ac:dyDescent="0.3">
      <c r="A1437" s="127" t="s">
        <v>3683</v>
      </c>
      <c r="B1437" s="135">
        <v>595</v>
      </c>
      <c r="C1437" s="127" t="s">
        <v>148</v>
      </c>
      <c r="D1437" s="135">
        <v>824</v>
      </c>
      <c r="E1437" s="127" t="s">
        <v>1237</v>
      </c>
    </row>
    <row r="1438" spans="1:5" ht="15.75" thickBot="1" x14ac:dyDescent="0.3">
      <c r="A1438" s="127" t="s">
        <v>3683</v>
      </c>
      <c r="B1438" s="135">
        <v>245</v>
      </c>
      <c r="C1438" s="127" t="s">
        <v>149</v>
      </c>
      <c r="D1438" s="135">
        <v>1</v>
      </c>
      <c r="E1438" s="127" t="s">
        <v>671</v>
      </c>
    </row>
    <row r="1439" spans="1:5" ht="15.75" thickBot="1" x14ac:dyDescent="0.3">
      <c r="A1439" s="127" t="s">
        <v>3683</v>
      </c>
      <c r="B1439" s="135">
        <v>245</v>
      </c>
      <c r="C1439" s="127" t="s">
        <v>149</v>
      </c>
      <c r="D1439" s="135">
        <v>2</v>
      </c>
      <c r="E1439" s="127" t="s">
        <v>672</v>
      </c>
    </row>
    <row r="1440" spans="1:5" ht="15.75" thickBot="1" x14ac:dyDescent="0.3">
      <c r="A1440" s="127" t="s">
        <v>3683</v>
      </c>
      <c r="B1440" s="135">
        <v>245</v>
      </c>
      <c r="C1440" s="127" t="s">
        <v>149</v>
      </c>
      <c r="D1440" s="135">
        <v>3</v>
      </c>
      <c r="E1440" s="127" t="s">
        <v>673</v>
      </c>
    </row>
    <row r="1441" spans="1:5" ht="15.75" thickBot="1" x14ac:dyDescent="0.3">
      <c r="A1441" s="127" t="s">
        <v>3683</v>
      </c>
      <c r="B1441" s="135">
        <v>245</v>
      </c>
      <c r="C1441" s="127" t="s">
        <v>149</v>
      </c>
      <c r="D1441" s="135">
        <v>45</v>
      </c>
      <c r="E1441" s="127" t="s">
        <v>674</v>
      </c>
    </row>
    <row r="1442" spans="1:5" ht="15.75" thickBot="1" x14ac:dyDescent="0.3">
      <c r="A1442" s="127" t="s">
        <v>3683</v>
      </c>
      <c r="B1442" s="135">
        <v>245</v>
      </c>
      <c r="C1442" s="127" t="s">
        <v>149</v>
      </c>
      <c r="D1442" s="135">
        <v>89</v>
      </c>
      <c r="E1442" s="127" t="s">
        <v>675</v>
      </c>
    </row>
    <row r="1443" spans="1:5" ht="15.75" thickBot="1" x14ac:dyDescent="0.3">
      <c r="A1443" s="127" t="s">
        <v>3683</v>
      </c>
      <c r="B1443" s="135">
        <v>245</v>
      </c>
      <c r="C1443" s="127" t="s">
        <v>149</v>
      </c>
      <c r="D1443" s="135">
        <v>90</v>
      </c>
      <c r="E1443" s="127" t="s">
        <v>676</v>
      </c>
    </row>
    <row r="1444" spans="1:5" ht="15.75" thickBot="1" x14ac:dyDescent="0.3">
      <c r="A1444" s="127" t="s">
        <v>3683</v>
      </c>
      <c r="B1444" s="135">
        <v>245</v>
      </c>
      <c r="C1444" s="127" t="s">
        <v>149</v>
      </c>
      <c r="D1444" s="135">
        <v>91</v>
      </c>
      <c r="E1444" s="127" t="s">
        <v>677</v>
      </c>
    </row>
    <row r="1445" spans="1:5" ht="15.75" thickBot="1" x14ac:dyDescent="0.3">
      <c r="A1445" s="127" t="s">
        <v>3683</v>
      </c>
      <c r="B1445" s="135">
        <v>245</v>
      </c>
      <c r="C1445" s="127" t="s">
        <v>149</v>
      </c>
      <c r="D1445" s="135">
        <v>95</v>
      </c>
      <c r="E1445" s="127" t="s">
        <v>681</v>
      </c>
    </row>
    <row r="1446" spans="1:5" ht="15.75" thickBot="1" x14ac:dyDescent="0.3">
      <c r="A1446" s="127" t="s">
        <v>3683</v>
      </c>
      <c r="B1446" s="135">
        <v>245</v>
      </c>
      <c r="C1446" s="127" t="s">
        <v>149</v>
      </c>
      <c r="D1446" s="135">
        <v>92</v>
      </c>
      <c r="E1446" s="127" t="s">
        <v>678</v>
      </c>
    </row>
    <row r="1447" spans="1:5" ht="15.75" thickBot="1" x14ac:dyDescent="0.3">
      <c r="A1447" s="127" t="s">
        <v>3683</v>
      </c>
      <c r="B1447" s="135">
        <v>245</v>
      </c>
      <c r="C1447" s="127" t="s">
        <v>149</v>
      </c>
      <c r="D1447" s="135">
        <v>93</v>
      </c>
      <c r="E1447" s="127" t="s">
        <v>679</v>
      </c>
    </row>
    <row r="1448" spans="1:5" ht="15.75" thickBot="1" x14ac:dyDescent="0.3">
      <c r="A1448" s="127" t="s">
        <v>3683</v>
      </c>
      <c r="B1448" s="135">
        <v>245</v>
      </c>
      <c r="C1448" s="127" t="s">
        <v>149</v>
      </c>
      <c r="D1448" s="135">
        <v>94</v>
      </c>
      <c r="E1448" s="127" t="s">
        <v>680</v>
      </c>
    </row>
    <row r="1449" spans="1:5" ht="15.75" thickBot="1" x14ac:dyDescent="0.3">
      <c r="A1449" s="127" t="s">
        <v>3683</v>
      </c>
      <c r="B1449" s="135">
        <v>245</v>
      </c>
      <c r="C1449" s="127" t="s">
        <v>149</v>
      </c>
      <c r="D1449" s="135">
        <v>103</v>
      </c>
      <c r="E1449" s="127" t="s">
        <v>682</v>
      </c>
    </row>
    <row r="1450" spans="1:5" ht="15.75" thickBot="1" x14ac:dyDescent="0.3">
      <c r="A1450" s="127" t="s">
        <v>3683</v>
      </c>
      <c r="B1450" s="135">
        <v>245</v>
      </c>
      <c r="C1450" s="127" t="s">
        <v>149</v>
      </c>
      <c r="D1450" s="135">
        <v>105</v>
      </c>
      <c r="E1450" s="127" t="s">
        <v>683</v>
      </c>
    </row>
    <row r="1451" spans="1:5" ht="15.75" thickBot="1" x14ac:dyDescent="0.3">
      <c r="A1451" s="127" t="s">
        <v>3683</v>
      </c>
      <c r="B1451" s="135">
        <v>245</v>
      </c>
      <c r="C1451" s="127" t="s">
        <v>149</v>
      </c>
      <c r="D1451" s="135">
        <v>265</v>
      </c>
      <c r="E1451" s="127" t="s">
        <v>684</v>
      </c>
    </row>
    <row r="1452" spans="1:5" ht="15.75" thickBot="1" x14ac:dyDescent="0.3">
      <c r="A1452" s="127" t="s">
        <v>3683</v>
      </c>
      <c r="B1452" s="135">
        <v>245</v>
      </c>
      <c r="C1452" s="127" t="s">
        <v>149</v>
      </c>
      <c r="D1452" s="135">
        <v>398</v>
      </c>
      <c r="E1452" s="127" t="s">
        <v>686</v>
      </c>
    </row>
    <row r="1453" spans="1:5" ht="15.75" thickBot="1" x14ac:dyDescent="0.3">
      <c r="A1453" s="127" t="s">
        <v>3683</v>
      </c>
      <c r="B1453" s="135">
        <v>245</v>
      </c>
      <c r="C1453" s="127" t="s">
        <v>149</v>
      </c>
      <c r="D1453" s="135">
        <v>397</v>
      </c>
      <c r="E1453" s="127" t="s">
        <v>685</v>
      </c>
    </row>
    <row r="1454" spans="1:5" ht="15.75" thickBot="1" x14ac:dyDescent="0.3">
      <c r="A1454" s="127" t="s">
        <v>3683</v>
      </c>
      <c r="B1454" s="135">
        <v>245</v>
      </c>
      <c r="C1454" s="127" t="s">
        <v>149</v>
      </c>
      <c r="D1454" s="135">
        <v>500</v>
      </c>
      <c r="E1454" s="127" t="s">
        <v>687</v>
      </c>
    </row>
    <row r="1455" spans="1:5" ht="15.75" thickBot="1" x14ac:dyDescent="0.3">
      <c r="A1455" s="127" t="s">
        <v>3683</v>
      </c>
      <c r="B1455" s="135">
        <v>245</v>
      </c>
      <c r="C1455" s="127" t="s">
        <v>149</v>
      </c>
      <c r="D1455" s="135">
        <v>502</v>
      </c>
      <c r="E1455" s="127" t="s">
        <v>689</v>
      </c>
    </row>
    <row r="1456" spans="1:5" ht="15.75" thickBot="1" x14ac:dyDescent="0.3">
      <c r="A1456" s="127" t="s">
        <v>3683</v>
      </c>
      <c r="B1456" s="135">
        <v>245</v>
      </c>
      <c r="C1456" s="127" t="s">
        <v>149</v>
      </c>
      <c r="D1456" s="135">
        <v>501</v>
      </c>
      <c r="E1456" s="127" t="s">
        <v>688</v>
      </c>
    </row>
    <row r="1457" spans="1:5" ht="15.75" thickBot="1" x14ac:dyDescent="0.3">
      <c r="A1457" s="127" t="s">
        <v>3683</v>
      </c>
      <c r="B1457" s="135">
        <v>245</v>
      </c>
      <c r="C1457" s="127" t="s">
        <v>149</v>
      </c>
      <c r="D1457" s="135">
        <v>632</v>
      </c>
      <c r="E1457" s="127" t="s">
        <v>690</v>
      </c>
    </row>
    <row r="1458" spans="1:5" ht="15.75" thickBot="1" x14ac:dyDescent="0.3">
      <c r="A1458" s="127" t="s">
        <v>3683</v>
      </c>
      <c r="B1458" s="135">
        <v>245</v>
      </c>
      <c r="C1458" s="127" t="s">
        <v>149</v>
      </c>
      <c r="D1458" s="135">
        <v>693</v>
      </c>
      <c r="E1458" s="127" t="s">
        <v>693</v>
      </c>
    </row>
    <row r="1459" spans="1:5" ht="15.75" thickBot="1" x14ac:dyDescent="0.3">
      <c r="A1459" s="127" t="s">
        <v>3683</v>
      </c>
      <c r="B1459" s="135">
        <v>245</v>
      </c>
      <c r="C1459" s="127" t="s">
        <v>149</v>
      </c>
      <c r="D1459" s="135">
        <v>692</v>
      </c>
      <c r="E1459" s="127" t="s">
        <v>692</v>
      </c>
    </row>
    <row r="1460" spans="1:5" ht="15.75" thickBot="1" x14ac:dyDescent="0.3">
      <c r="A1460" s="127" t="s">
        <v>3683</v>
      </c>
      <c r="B1460" s="135">
        <v>245</v>
      </c>
      <c r="C1460" s="127" t="s">
        <v>149</v>
      </c>
      <c r="D1460" s="135">
        <v>691</v>
      </c>
      <c r="E1460" s="127" t="s">
        <v>691</v>
      </c>
    </row>
    <row r="1461" spans="1:5" ht="15.75" thickBot="1" x14ac:dyDescent="0.3">
      <c r="A1461" s="127" t="s">
        <v>3683</v>
      </c>
      <c r="B1461" s="135">
        <v>245</v>
      </c>
      <c r="C1461" s="127" t="s">
        <v>149</v>
      </c>
      <c r="D1461" s="135">
        <v>824</v>
      </c>
      <c r="E1461" s="127" t="s">
        <v>695</v>
      </c>
    </row>
    <row r="1462" spans="1:5" ht="15.75" thickBot="1" x14ac:dyDescent="0.3">
      <c r="A1462" s="127" t="s">
        <v>3683</v>
      </c>
      <c r="B1462" s="135">
        <v>245</v>
      </c>
      <c r="C1462" s="127" t="s">
        <v>149</v>
      </c>
      <c r="D1462" s="135">
        <v>823</v>
      </c>
      <c r="E1462" s="127" t="s">
        <v>694</v>
      </c>
    </row>
    <row r="1463" spans="1:5" ht="15.75" thickBot="1" x14ac:dyDescent="0.3">
      <c r="A1463" s="127" t="s">
        <v>3683</v>
      </c>
      <c r="B1463" s="135">
        <v>245</v>
      </c>
      <c r="C1463" s="127" t="s">
        <v>149</v>
      </c>
      <c r="D1463" s="135">
        <v>867</v>
      </c>
      <c r="E1463" s="127" t="s">
        <v>696</v>
      </c>
    </row>
    <row r="1464" spans="1:5" ht="15.75" thickBot="1" x14ac:dyDescent="0.3">
      <c r="A1464" s="127" t="s">
        <v>3683</v>
      </c>
      <c r="B1464" s="135">
        <v>495</v>
      </c>
      <c r="C1464" s="127" t="s">
        <v>150</v>
      </c>
      <c r="D1464" s="135">
        <v>177</v>
      </c>
      <c r="E1464" s="127" t="s">
        <v>1136</v>
      </c>
    </row>
    <row r="1465" spans="1:5" ht="15.75" thickBot="1" x14ac:dyDescent="0.3">
      <c r="A1465" s="127" t="s">
        <v>3683</v>
      </c>
      <c r="B1465" s="135">
        <v>495</v>
      </c>
      <c r="C1465" s="127" t="s">
        <v>150</v>
      </c>
      <c r="D1465" s="135">
        <v>900</v>
      </c>
      <c r="E1465" s="127" t="s">
        <v>1139</v>
      </c>
    </row>
    <row r="1466" spans="1:5" ht="15.75" thickBot="1" x14ac:dyDescent="0.3">
      <c r="A1466" s="127" t="s">
        <v>3683</v>
      </c>
      <c r="B1466" s="135">
        <v>495</v>
      </c>
      <c r="C1466" s="127" t="s">
        <v>150</v>
      </c>
      <c r="D1466" s="135">
        <v>867</v>
      </c>
      <c r="E1466" s="127" t="s">
        <v>1137</v>
      </c>
    </row>
    <row r="1467" spans="1:5" ht="15.75" thickBot="1" x14ac:dyDescent="0.3">
      <c r="A1467" s="127" t="s">
        <v>3683</v>
      </c>
      <c r="B1467" s="135">
        <v>495</v>
      </c>
      <c r="C1467" s="127" t="s">
        <v>150</v>
      </c>
      <c r="D1467" s="135">
        <v>868</v>
      </c>
      <c r="E1467" s="127" t="s">
        <v>1138</v>
      </c>
    </row>
    <row r="1468" spans="1:5" ht="15.75" thickBot="1" x14ac:dyDescent="0.3">
      <c r="A1468" s="127" t="s">
        <v>3684</v>
      </c>
      <c r="B1468" s="135">
        <v>736</v>
      </c>
      <c r="C1468" s="127" t="s">
        <v>3789</v>
      </c>
      <c r="D1468" s="135">
        <v>460</v>
      </c>
      <c r="E1468" s="127" t="s">
        <v>1289</v>
      </c>
    </row>
    <row r="1469" spans="1:5" ht="15.75" thickBot="1" x14ac:dyDescent="0.3">
      <c r="A1469" s="127" t="s">
        <v>3684</v>
      </c>
      <c r="B1469" s="135">
        <v>736</v>
      </c>
      <c r="C1469" s="127" t="s">
        <v>3789</v>
      </c>
      <c r="D1469" s="135">
        <v>640</v>
      </c>
      <c r="E1469" s="127" t="s">
        <v>1290</v>
      </c>
    </row>
    <row r="1470" spans="1:5" ht="15.75" thickBot="1" x14ac:dyDescent="0.3">
      <c r="A1470" s="127" t="s">
        <v>3684</v>
      </c>
      <c r="B1470" s="135">
        <v>736</v>
      </c>
      <c r="C1470" s="127" t="s">
        <v>3789</v>
      </c>
      <c r="D1470" s="135">
        <v>641</v>
      </c>
      <c r="E1470" s="127" t="s">
        <v>1291</v>
      </c>
    </row>
    <row r="1471" spans="1:5" ht="15.75" thickBot="1" x14ac:dyDescent="0.3">
      <c r="A1471" s="127" t="s">
        <v>3684</v>
      </c>
      <c r="B1471" s="135">
        <v>736</v>
      </c>
      <c r="C1471" s="127" t="s">
        <v>3789</v>
      </c>
      <c r="D1471" s="135">
        <v>643</v>
      </c>
      <c r="E1471" s="127" t="s">
        <v>1293</v>
      </c>
    </row>
    <row r="1472" spans="1:5" ht="15.75" thickBot="1" x14ac:dyDescent="0.3">
      <c r="A1472" s="127" t="s">
        <v>3684</v>
      </c>
      <c r="B1472" s="135">
        <v>736</v>
      </c>
      <c r="C1472" s="127" t="s">
        <v>3789</v>
      </c>
      <c r="D1472" s="135">
        <v>642</v>
      </c>
      <c r="E1472" s="127" t="s">
        <v>1292</v>
      </c>
    </row>
    <row r="1473" spans="1:5" ht="15.75" thickBot="1" x14ac:dyDescent="0.3">
      <c r="A1473" s="127" t="s">
        <v>3684</v>
      </c>
      <c r="B1473" s="135">
        <v>965</v>
      </c>
      <c r="C1473" s="127" t="s">
        <v>20</v>
      </c>
      <c r="D1473" s="135">
        <v>1</v>
      </c>
      <c r="E1473" s="127" t="s">
        <v>1833</v>
      </c>
    </row>
    <row r="1474" spans="1:5" ht="15.75" thickBot="1" x14ac:dyDescent="0.3">
      <c r="A1474" s="127" t="s">
        <v>3684</v>
      </c>
      <c r="B1474" s="135">
        <v>965</v>
      </c>
      <c r="C1474" s="127" t="s">
        <v>20</v>
      </c>
      <c r="D1474" s="135">
        <v>89</v>
      </c>
      <c r="E1474" s="127" t="s">
        <v>1834</v>
      </c>
    </row>
    <row r="1475" spans="1:5" ht="15.75" thickBot="1" x14ac:dyDescent="0.3">
      <c r="A1475" s="127" t="s">
        <v>3684</v>
      </c>
      <c r="B1475" s="135">
        <v>788</v>
      </c>
      <c r="C1475" s="127" t="s">
        <v>21</v>
      </c>
      <c r="D1475" s="135">
        <v>700</v>
      </c>
      <c r="E1475" s="127" t="s">
        <v>1361</v>
      </c>
    </row>
    <row r="1476" spans="1:5" ht="15.75" thickBot="1" x14ac:dyDescent="0.3">
      <c r="A1476" s="127" t="s">
        <v>3684</v>
      </c>
      <c r="B1476" s="135">
        <v>788</v>
      </c>
      <c r="C1476" s="127" t="s">
        <v>21</v>
      </c>
      <c r="D1476" s="135">
        <v>133</v>
      </c>
      <c r="E1476" s="127" t="s">
        <v>1357</v>
      </c>
    </row>
    <row r="1477" spans="1:5" ht="15.75" thickBot="1" x14ac:dyDescent="0.3">
      <c r="A1477" s="127" t="s">
        <v>3684</v>
      </c>
      <c r="B1477" s="135">
        <v>788</v>
      </c>
      <c r="C1477" s="127" t="s">
        <v>21</v>
      </c>
      <c r="D1477" s="135">
        <v>456</v>
      </c>
      <c r="E1477" s="127" t="s">
        <v>1358</v>
      </c>
    </row>
    <row r="1478" spans="1:5" ht="15.75" thickBot="1" x14ac:dyDescent="0.3">
      <c r="A1478" s="127" t="s">
        <v>3684</v>
      </c>
      <c r="B1478" s="135">
        <v>788</v>
      </c>
      <c r="C1478" s="127" t="s">
        <v>21</v>
      </c>
      <c r="D1478" s="135">
        <v>500</v>
      </c>
      <c r="E1478" s="127" t="s">
        <v>1359</v>
      </c>
    </row>
    <row r="1479" spans="1:5" ht="15.75" thickBot="1" x14ac:dyDescent="0.3">
      <c r="A1479" s="127" t="s">
        <v>3684</v>
      </c>
      <c r="B1479" s="135">
        <v>788</v>
      </c>
      <c r="C1479" s="127" t="s">
        <v>21</v>
      </c>
      <c r="D1479" s="135">
        <v>676</v>
      </c>
      <c r="E1479" s="127" t="s">
        <v>1360</v>
      </c>
    </row>
    <row r="1480" spans="1:5" ht="15.75" thickBot="1" x14ac:dyDescent="0.3">
      <c r="A1480" s="127" t="s">
        <v>3684</v>
      </c>
      <c r="B1480" s="135">
        <v>775</v>
      </c>
      <c r="C1480" s="127" t="s">
        <v>22</v>
      </c>
      <c r="D1480" s="135">
        <v>95</v>
      </c>
      <c r="E1480" s="127" t="s">
        <v>1348</v>
      </c>
    </row>
    <row r="1481" spans="1:5" ht="15.75" thickBot="1" x14ac:dyDescent="0.3">
      <c r="A1481" s="127" t="s">
        <v>3684</v>
      </c>
      <c r="B1481" s="135">
        <v>775</v>
      </c>
      <c r="C1481" s="127" t="s">
        <v>22</v>
      </c>
      <c r="D1481" s="135">
        <v>225</v>
      </c>
      <c r="E1481" s="127" t="s">
        <v>1349</v>
      </c>
    </row>
    <row r="1482" spans="1:5" ht="15.75" thickBot="1" x14ac:dyDescent="0.3">
      <c r="A1482" s="127" t="s">
        <v>3684</v>
      </c>
      <c r="B1482" s="135">
        <v>775</v>
      </c>
      <c r="C1482" s="127" t="s">
        <v>22</v>
      </c>
      <c r="D1482" s="135">
        <v>226</v>
      </c>
      <c r="E1482" s="127" t="s">
        <v>1350</v>
      </c>
    </row>
    <row r="1483" spans="1:5" ht="15.75" thickBot="1" x14ac:dyDescent="0.3">
      <c r="A1483" s="127" t="s">
        <v>3684</v>
      </c>
      <c r="B1483" s="135">
        <v>775</v>
      </c>
      <c r="C1483" s="127" t="s">
        <v>22</v>
      </c>
      <c r="D1483" s="135">
        <v>460</v>
      </c>
      <c r="E1483" s="127" t="s">
        <v>1351</v>
      </c>
    </row>
    <row r="1484" spans="1:5" ht="15.75" thickBot="1" x14ac:dyDescent="0.3">
      <c r="A1484" s="127" t="s">
        <v>3684</v>
      </c>
      <c r="B1484" s="135">
        <v>775</v>
      </c>
      <c r="C1484" s="127" t="s">
        <v>22</v>
      </c>
      <c r="D1484" s="135">
        <v>641</v>
      </c>
      <c r="E1484" s="127" t="s">
        <v>1293</v>
      </c>
    </row>
    <row r="1485" spans="1:5" ht="15.75" thickBot="1" x14ac:dyDescent="0.3">
      <c r="A1485" s="127" t="s">
        <v>3684</v>
      </c>
      <c r="B1485" s="135">
        <v>775</v>
      </c>
      <c r="C1485" s="127" t="s">
        <v>22</v>
      </c>
      <c r="D1485" s="135">
        <v>640</v>
      </c>
      <c r="E1485" s="127" t="s">
        <v>1292</v>
      </c>
    </row>
    <row r="1486" spans="1:5" ht="15.75" thickBot="1" x14ac:dyDescent="0.3">
      <c r="A1486" s="127" t="s">
        <v>3684</v>
      </c>
      <c r="B1486" s="135">
        <v>775</v>
      </c>
      <c r="C1486" s="127" t="s">
        <v>22</v>
      </c>
      <c r="D1486" s="135">
        <v>632</v>
      </c>
      <c r="E1486" s="127" t="s">
        <v>1352</v>
      </c>
    </row>
    <row r="1487" spans="1:5" ht="15.75" thickBot="1" x14ac:dyDescent="0.3">
      <c r="A1487" s="127" t="s">
        <v>3684</v>
      </c>
      <c r="B1487" s="135">
        <v>773</v>
      </c>
      <c r="C1487" s="127" t="s">
        <v>23</v>
      </c>
      <c r="D1487" s="135">
        <v>90</v>
      </c>
      <c r="E1487" s="127" t="s">
        <v>1339</v>
      </c>
    </row>
    <row r="1488" spans="1:5" ht="15.75" thickBot="1" x14ac:dyDescent="0.3">
      <c r="A1488" s="127" t="s">
        <v>3684</v>
      </c>
      <c r="B1488" s="135">
        <v>773</v>
      </c>
      <c r="C1488" s="127" t="s">
        <v>23</v>
      </c>
      <c r="D1488" s="135">
        <v>89</v>
      </c>
      <c r="E1488" s="127" t="s">
        <v>1338</v>
      </c>
    </row>
    <row r="1489" spans="1:5" ht="15.75" thickBot="1" x14ac:dyDescent="0.3">
      <c r="A1489" s="127" t="s">
        <v>3684</v>
      </c>
      <c r="B1489" s="135">
        <v>773</v>
      </c>
      <c r="C1489" s="127" t="s">
        <v>23</v>
      </c>
      <c r="D1489" s="135">
        <v>91</v>
      </c>
      <c r="E1489" s="127" t="s">
        <v>1340</v>
      </c>
    </row>
    <row r="1490" spans="1:5" ht="15.75" thickBot="1" x14ac:dyDescent="0.3">
      <c r="A1490" s="127" t="s">
        <v>3684</v>
      </c>
      <c r="B1490" s="135">
        <v>773</v>
      </c>
      <c r="C1490" s="127" t="s">
        <v>23</v>
      </c>
      <c r="D1490" s="135">
        <v>92</v>
      </c>
      <c r="E1490" s="127" t="s">
        <v>1341</v>
      </c>
    </row>
    <row r="1491" spans="1:5" ht="15.75" thickBot="1" x14ac:dyDescent="0.3">
      <c r="A1491" s="127" t="s">
        <v>3684</v>
      </c>
      <c r="B1491" s="135">
        <v>773</v>
      </c>
      <c r="C1491" s="127" t="s">
        <v>23</v>
      </c>
      <c r="D1491" s="135">
        <v>456</v>
      </c>
      <c r="E1491" s="127" t="s">
        <v>1342</v>
      </c>
    </row>
    <row r="1492" spans="1:5" ht="15.75" thickBot="1" x14ac:dyDescent="0.3">
      <c r="A1492" s="127" t="s">
        <v>3684</v>
      </c>
      <c r="B1492" s="135">
        <v>773</v>
      </c>
      <c r="C1492" s="127" t="s">
        <v>23</v>
      </c>
      <c r="D1492" s="135">
        <v>635</v>
      </c>
      <c r="E1492" s="127" t="s">
        <v>1345</v>
      </c>
    </row>
    <row r="1493" spans="1:5" ht="15.75" thickBot="1" x14ac:dyDescent="0.3">
      <c r="A1493" s="127" t="s">
        <v>3684</v>
      </c>
      <c r="B1493" s="135">
        <v>773</v>
      </c>
      <c r="C1493" s="127" t="s">
        <v>23</v>
      </c>
      <c r="D1493" s="135">
        <v>632</v>
      </c>
      <c r="E1493" s="127" t="s">
        <v>1343</v>
      </c>
    </row>
    <row r="1494" spans="1:5" ht="15.75" thickBot="1" x14ac:dyDescent="0.3">
      <c r="A1494" s="127" t="s">
        <v>3684</v>
      </c>
      <c r="B1494" s="135">
        <v>773</v>
      </c>
      <c r="C1494" s="127" t="s">
        <v>23</v>
      </c>
      <c r="D1494" s="135">
        <v>633</v>
      </c>
      <c r="E1494" s="127" t="s">
        <v>1344</v>
      </c>
    </row>
    <row r="1495" spans="1:5" ht="15.75" thickBot="1" x14ac:dyDescent="0.3">
      <c r="A1495" s="127" t="s">
        <v>3684</v>
      </c>
      <c r="B1495" s="135">
        <v>773</v>
      </c>
      <c r="C1495" s="127" t="s">
        <v>23</v>
      </c>
      <c r="D1495" s="135">
        <v>735</v>
      </c>
      <c r="E1495" s="127" t="s">
        <v>1346</v>
      </c>
    </row>
    <row r="1496" spans="1:5" ht="15.75" thickBot="1" x14ac:dyDescent="0.3">
      <c r="A1496" s="127" t="s">
        <v>3684</v>
      </c>
      <c r="B1496" s="135">
        <v>773</v>
      </c>
      <c r="C1496" s="127" t="s">
        <v>23</v>
      </c>
      <c r="D1496" s="135">
        <v>779</v>
      </c>
      <c r="E1496" s="127" t="s">
        <v>1347</v>
      </c>
    </row>
    <row r="1497" spans="1:5" ht="15.75" thickBot="1" x14ac:dyDescent="0.3">
      <c r="A1497" s="127" t="s">
        <v>3684</v>
      </c>
      <c r="B1497" s="135">
        <v>784</v>
      </c>
      <c r="C1497" s="127" t="s">
        <v>24</v>
      </c>
      <c r="D1497" s="135">
        <v>221</v>
      </c>
      <c r="E1497" s="127" t="s">
        <v>1355</v>
      </c>
    </row>
    <row r="1498" spans="1:5" ht="15.75" thickBot="1" x14ac:dyDescent="0.3">
      <c r="A1498" s="127" t="s">
        <v>3684</v>
      </c>
      <c r="B1498" s="135">
        <v>784</v>
      </c>
      <c r="C1498" s="127" t="s">
        <v>24</v>
      </c>
      <c r="D1498" s="135">
        <v>309</v>
      </c>
      <c r="E1498" s="127" t="s">
        <v>1356</v>
      </c>
    </row>
    <row r="1499" spans="1:5" ht="15.75" thickBot="1" x14ac:dyDescent="0.3">
      <c r="A1499" s="127" t="s">
        <v>3684</v>
      </c>
      <c r="B1499" s="135">
        <v>784</v>
      </c>
      <c r="C1499" s="127" t="s">
        <v>24</v>
      </c>
      <c r="D1499" s="135">
        <v>632</v>
      </c>
      <c r="E1499" s="127" t="s">
        <v>1352</v>
      </c>
    </row>
    <row r="1500" spans="1:5" ht="15.75" thickBot="1" x14ac:dyDescent="0.3">
      <c r="A1500" s="127" t="s">
        <v>3684</v>
      </c>
      <c r="B1500" s="135">
        <v>796</v>
      </c>
      <c r="C1500" s="127" t="s">
        <v>25</v>
      </c>
      <c r="D1500" s="135">
        <v>45</v>
      </c>
      <c r="E1500" s="127" t="s">
        <v>1387</v>
      </c>
    </row>
    <row r="1501" spans="1:5" ht="15.75" thickBot="1" x14ac:dyDescent="0.3">
      <c r="A1501" s="127" t="s">
        <v>3684</v>
      </c>
      <c r="B1501" s="135">
        <v>796</v>
      </c>
      <c r="C1501" s="127" t="s">
        <v>25</v>
      </c>
      <c r="D1501" s="135">
        <v>89</v>
      </c>
      <c r="E1501" s="127" t="s">
        <v>1388</v>
      </c>
    </row>
    <row r="1502" spans="1:5" ht="15.75" thickBot="1" x14ac:dyDescent="0.3">
      <c r="A1502" s="127" t="s">
        <v>3684</v>
      </c>
      <c r="B1502" s="135">
        <v>796</v>
      </c>
      <c r="C1502" s="127" t="s">
        <v>25</v>
      </c>
      <c r="D1502" s="135">
        <v>133</v>
      </c>
      <c r="E1502" s="127" t="s">
        <v>1389</v>
      </c>
    </row>
    <row r="1503" spans="1:5" ht="15.75" thickBot="1" x14ac:dyDescent="0.3">
      <c r="A1503" s="127" t="s">
        <v>3684</v>
      </c>
      <c r="B1503" s="135">
        <v>796</v>
      </c>
      <c r="C1503" s="127" t="s">
        <v>25</v>
      </c>
      <c r="D1503" s="135">
        <v>632</v>
      </c>
      <c r="E1503" s="127" t="s">
        <v>1390</v>
      </c>
    </row>
    <row r="1504" spans="1:5" ht="15.75" thickBot="1" x14ac:dyDescent="0.3">
      <c r="A1504" s="127" t="s">
        <v>3684</v>
      </c>
      <c r="B1504" s="135">
        <v>792</v>
      </c>
      <c r="C1504" s="127" t="s">
        <v>26</v>
      </c>
      <c r="D1504" s="135">
        <v>1</v>
      </c>
      <c r="E1504" s="127" t="s">
        <v>1362</v>
      </c>
    </row>
    <row r="1505" spans="1:5" ht="15.75" thickBot="1" x14ac:dyDescent="0.3">
      <c r="A1505" s="127" t="s">
        <v>3684</v>
      </c>
      <c r="B1505" s="135">
        <v>792</v>
      </c>
      <c r="C1505" s="127" t="s">
        <v>26</v>
      </c>
      <c r="D1505" s="135">
        <v>4</v>
      </c>
      <c r="E1505" s="127" t="s">
        <v>1365</v>
      </c>
    </row>
    <row r="1506" spans="1:5" ht="15.75" thickBot="1" x14ac:dyDescent="0.3">
      <c r="A1506" s="127" t="s">
        <v>3684</v>
      </c>
      <c r="B1506" s="135">
        <v>792</v>
      </c>
      <c r="C1506" s="127" t="s">
        <v>26</v>
      </c>
      <c r="D1506" s="135">
        <v>3</v>
      </c>
      <c r="E1506" s="127" t="s">
        <v>1364</v>
      </c>
    </row>
    <row r="1507" spans="1:5" ht="15.75" thickBot="1" x14ac:dyDescent="0.3">
      <c r="A1507" s="127" t="s">
        <v>3684</v>
      </c>
      <c r="B1507" s="135">
        <v>792</v>
      </c>
      <c r="C1507" s="127" t="s">
        <v>26</v>
      </c>
      <c r="D1507" s="135">
        <v>2</v>
      </c>
      <c r="E1507" s="127" t="s">
        <v>1363</v>
      </c>
    </row>
    <row r="1508" spans="1:5" ht="15.75" thickBot="1" x14ac:dyDescent="0.3">
      <c r="A1508" s="127" t="s">
        <v>3684</v>
      </c>
      <c r="B1508" s="135">
        <v>792</v>
      </c>
      <c r="C1508" s="127" t="s">
        <v>26</v>
      </c>
      <c r="D1508" s="135">
        <v>5</v>
      </c>
      <c r="E1508" s="127" t="s">
        <v>1366</v>
      </c>
    </row>
    <row r="1509" spans="1:5" ht="15.75" thickBot="1" x14ac:dyDescent="0.3">
      <c r="A1509" s="127" t="s">
        <v>3684</v>
      </c>
      <c r="B1509" s="135">
        <v>792</v>
      </c>
      <c r="C1509" s="127" t="s">
        <v>26</v>
      </c>
      <c r="D1509" s="135">
        <v>6</v>
      </c>
      <c r="E1509" s="127" t="s">
        <v>1367</v>
      </c>
    </row>
    <row r="1510" spans="1:5" ht="15.75" thickBot="1" x14ac:dyDescent="0.3">
      <c r="A1510" s="127" t="s">
        <v>3684</v>
      </c>
      <c r="B1510" s="135">
        <v>792</v>
      </c>
      <c r="C1510" s="127" t="s">
        <v>26</v>
      </c>
      <c r="D1510" s="135">
        <v>89</v>
      </c>
      <c r="E1510" s="127" t="s">
        <v>1368</v>
      </c>
    </row>
    <row r="1511" spans="1:5" ht="15.75" thickBot="1" x14ac:dyDescent="0.3">
      <c r="A1511" s="127" t="s">
        <v>3684</v>
      </c>
      <c r="B1511" s="135">
        <v>792</v>
      </c>
      <c r="C1511" s="127" t="s">
        <v>26</v>
      </c>
      <c r="D1511" s="135">
        <v>94</v>
      </c>
      <c r="E1511" s="127" t="s">
        <v>1373</v>
      </c>
    </row>
    <row r="1512" spans="1:5" ht="15.75" thickBot="1" x14ac:dyDescent="0.3">
      <c r="A1512" s="127" t="s">
        <v>3684</v>
      </c>
      <c r="B1512" s="135">
        <v>792</v>
      </c>
      <c r="C1512" s="127" t="s">
        <v>26</v>
      </c>
      <c r="D1512" s="135">
        <v>90</v>
      </c>
      <c r="E1512" s="127" t="s">
        <v>1369</v>
      </c>
    </row>
    <row r="1513" spans="1:5" ht="15.75" thickBot="1" x14ac:dyDescent="0.3">
      <c r="A1513" s="127" t="s">
        <v>3684</v>
      </c>
      <c r="B1513" s="135">
        <v>792</v>
      </c>
      <c r="C1513" s="127" t="s">
        <v>26</v>
      </c>
      <c r="D1513" s="135">
        <v>91</v>
      </c>
      <c r="E1513" s="127" t="s">
        <v>1370</v>
      </c>
    </row>
    <row r="1514" spans="1:5" ht="15.75" thickBot="1" x14ac:dyDescent="0.3">
      <c r="A1514" s="127" t="s">
        <v>3684</v>
      </c>
      <c r="B1514" s="135">
        <v>792</v>
      </c>
      <c r="C1514" s="127" t="s">
        <v>26</v>
      </c>
      <c r="D1514" s="135">
        <v>92</v>
      </c>
      <c r="E1514" s="127" t="s">
        <v>1371</v>
      </c>
    </row>
    <row r="1515" spans="1:5" ht="15.75" thickBot="1" x14ac:dyDescent="0.3">
      <c r="A1515" s="127" t="s">
        <v>3684</v>
      </c>
      <c r="B1515" s="135">
        <v>792</v>
      </c>
      <c r="C1515" s="127" t="s">
        <v>26</v>
      </c>
      <c r="D1515" s="135">
        <v>93</v>
      </c>
      <c r="E1515" s="127" t="s">
        <v>1372</v>
      </c>
    </row>
    <row r="1516" spans="1:5" ht="15.75" thickBot="1" x14ac:dyDescent="0.3">
      <c r="A1516" s="127" t="s">
        <v>3684</v>
      </c>
      <c r="B1516" s="135">
        <v>792</v>
      </c>
      <c r="C1516" s="127" t="s">
        <v>26</v>
      </c>
      <c r="D1516" s="135">
        <v>133</v>
      </c>
      <c r="E1516" s="127" t="s">
        <v>1374</v>
      </c>
    </row>
    <row r="1517" spans="1:5" ht="15.75" thickBot="1" x14ac:dyDescent="0.3">
      <c r="A1517" s="127" t="s">
        <v>3684</v>
      </c>
      <c r="B1517" s="135">
        <v>792</v>
      </c>
      <c r="C1517" s="127" t="s">
        <v>26</v>
      </c>
      <c r="D1517" s="135">
        <v>221</v>
      </c>
      <c r="E1517" s="127" t="s">
        <v>1375</v>
      </c>
    </row>
    <row r="1518" spans="1:5" ht="15.75" thickBot="1" x14ac:dyDescent="0.3">
      <c r="A1518" s="127" t="s">
        <v>3684</v>
      </c>
      <c r="B1518" s="135">
        <v>792</v>
      </c>
      <c r="C1518" s="127" t="s">
        <v>26</v>
      </c>
      <c r="D1518" s="135">
        <v>222</v>
      </c>
      <c r="E1518" s="127" t="s">
        <v>1376</v>
      </c>
    </row>
    <row r="1519" spans="1:5" ht="15.75" thickBot="1" x14ac:dyDescent="0.3">
      <c r="A1519" s="127" t="s">
        <v>3684</v>
      </c>
      <c r="B1519" s="135">
        <v>792</v>
      </c>
      <c r="C1519" s="127" t="s">
        <v>26</v>
      </c>
      <c r="D1519" s="135">
        <v>223</v>
      </c>
      <c r="E1519" s="127" t="s">
        <v>1377</v>
      </c>
    </row>
    <row r="1520" spans="1:5" ht="15.75" thickBot="1" x14ac:dyDescent="0.3">
      <c r="A1520" s="127" t="s">
        <v>3684</v>
      </c>
      <c r="B1520" s="135">
        <v>792</v>
      </c>
      <c r="C1520" s="127" t="s">
        <v>26</v>
      </c>
      <c r="D1520" s="135">
        <v>265</v>
      </c>
      <c r="E1520" s="127" t="s">
        <v>1378</v>
      </c>
    </row>
    <row r="1521" spans="1:5" ht="15.75" thickBot="1" x14ac:dyDescent="0.3">
      <c r="A1521" s="127" t="s">
        <v>3684</v>
      </c>
      <c r="B1521" s="135">
        <v>792</v>
      </c>
      <c r="C1521" s="127" t="s">
        <v>26</v>
      </c>
      <c r="D1521" s="135">
        <v>500</v>
      </c>
      <c r="E1521" s="127" t="s">
        <v>1379</v>
      </c>
    </row>
    <row r="1522" spans="1:5" ht="15.75" thickBot="1" x14ac:dyDescent="0.3">
      <c r="A1522" s="127" t="s">
        <v>3684</v>
      </c>
      <c r="B1522" s="135">
        <v>792</v>
      </c>
      <c r="C1522" s="127" t="s">
        <v>26</v>
      </c>
      <c r="D1522" s="135">
        <v>501</v>
      </c>
      <c r="E1522" s="127" t="s">
        <v>1380</v>
      </c>
    </row>
    <row r="1523" spans="1:5" ht="15.75" thickBot="1" x14ac:dyDescent="0.3">
      <c r="A1523" s="127" t="s">
        <v>3684</v>
      </c>
      <c r="B1523" s="135">
        <v>792</v>
      </c>
      <c r="C1523" s="127" t="s">
        <v>26</v>
      </c>
      <c r="D1523" s="135">
        <v>588</v>
      </c>
      <c r="E1523" s="127" t="s">
        <v>1381</v>
      </c>
    </row>
    <row r="1524" spans="1:5" ht="15.75" thickBot="1" x14ac:dyDescent="0.3">
      <c r="A1524" s="127" t="s">
        <v>3684</v>
      </c>
      <c r="B1524" s="135">
        <v>792</v>
      </c>
      <c r="C1524" s="127" t="s">
        <v>26</v>
      </c>
      <c r="D1524" s="135">
        <v>632</v>
      </c>
      <c r="E1524" s="127" t="s">
        <v>1382</v>
      </c>
    </row>
    <row r="1525" spans="1:5" ht="15.75" thickBot="1" x14ac:dyDescent="0.3">
      <c r="A1525" s="127" t="s">
        <v>3684</v>
      </c>
      <c r="B1525" s="135">
        <v>792</v>
      </c>
      <c r="C1525" s="127" t="s">
        <v>26</v>
      </c>
      <c r="D1525" s="135">
        <v>633</v>
      </c>
      <c r="E1525" s="127" t="s">
        <v>1352</v>
      </c>
    </row>
    <row r="1526" spans="1:5" ht="15.75" thickBot="1" x14ac:dyDescent="0.3">
      <c r="A1526" s="127" t="s">
        <v>3684</v>
      </c>
      <c r="B1526" s="135">
        <v>792</v>
      </c>
      <c r="C1526" s="127" t="s">
        <v>26</v>
      </c>
      <c r="D1526" s="135">
        <v>735</v>
      </c>
      <c r="E1526" s="127" t="s">
        <v>1383</v>
      </c>
    </row>
    <row r="1527" spans="1:5" ht="15.75" thickBot="1" x14ac:dyDescent="0.3">
      <c r="A1527" s="127" t="s">
        <v>3684</v>
      </c>
      <c r="B1527" s="135">
        <v>792</v>
      </c>
      <c r="C1527" s="127" t="s">
        <v>26</v>
      </c>
      <c r="D1527" s="135">
        <v>739</v>
      </c>
      <c r="E1527" s="127" t="s">
        <v>1385</v>
      </c>
    </row>
    <row r="1528" spans="1:5" ht="15.75" thickBot="1" x14ac:dyDescent="0.3">
      <c r="A1528" s="127" t="s">
        <v>3684</v>
      </c>
      <c r="B1528" s="135">
        <v>792</v>
      </c>
      <c r="C1528" s="127" t="s">
        <v>26</v>
      </c>
      <c r="D1528" s="135">
        <v>737</v>
      </c>
      <c r="E1528" s="127" t="s">
        <v>1384</v>
      </c>
    </row>
    <row r="1529" spans="1:5" ht="15.75" thickBot="1" x14ac:dyDescent="0.3">
      <c r="A1529" s="127" t="s">
        <v>3684</v>
      </c>
      <c r="B1529" s="135">
        <v>792</v>
      </c>
      <c r="C1529" s="127" t="s">
        <v>26</v>
      </c>
      <c r="D1529" s="135">
        <v>867</v>
      </c>
      <c r="E1529" s="127" t="s">
        <v>1386</v>
      </c>
    </row>
    <row r="1530" spans="1:5" ht="15.75" thickBot="1" x14ac:dyDescent="0.3">
      <c r="A1530" s="127" t="s">
        <v>3684</v>
      </c>
      <c r="B1530" s="135">
        <v>802</v>
      </c>
      <c r="C1530" s="127" t="s">
        <v>27</v>
      </c>
      <c r="D1530" s="135">
        <v>89</v>
      </c>
      <c r="E1530" s="127" t="s">
        <v>1391</v>
      </c>
    </row>
    <row r="1531" spans="1:5" ht="15.75" thickBot="1" x14ac:dyDescent="0.3">
      <c r="A1531" s="127" t="s">
        <v>3684</v>
      </c>
      <c r="B1531" s="135">
        <v>802</v>
      </c>
      <c r="C1531" s="127" t="s">
        <v>27</v>
      </c>
      <c r="D1531" s="135">
        <v>133</v>
      </c>
      <c r="E1531" s="127" t="s">
        <v>1392</v>
      </c>
    </row>
    <row r="1532" spans="1:5" ht="15.75" thickBot="1" x14ac:dyDescent="0.3">
      <c r="A1532" s="127" t="s">
        <v>3684</v>
      </c>
      <c r="B1532" s="135">
        <v>803</v>
      </c>
      <c r="C1532" s="127" t="s">
        <v>28</v>
      </c>
      <c r="D1532" s="135">
        <v>45</v>
      </c>
      <c r="E1532" s="127" t="s">
        <v>1387</v>
      </c>
    </row>
    <row r="1533" spans="1:5" ht="15.75" thickBot="1" x14ac:dyDescent="0.3">
      <c r="A1533" s="127" t="s">
        <v>3684</v>
      </c>
      <c r="B1533" s="135">
        <v>803</v>
      </c>
      <c r="C1533" s="127" t="s">
        <v>28</v>
      </c>
      <c r="D1533" s="135">
        <v>89</v>
      </c>
      <c r="E1533" s="127" t="s">
        <v>1393</v>
      </c>
    </row>
    <row r="1534" spans="1:5" ht="15.75" thickBot="1" x14ac:dyDescent="0.3">
      <c r="A1534" s="127" t="s">
        <v>3684</v>
      </c>
      <c r="B1534" s="135">
        <v>803</v>
      </c>
      <c r="C1534" s="127" t="s">
        <v>28</v>
      </c>
      <c r="D1534" s="135">
        <v>133</v>
      </c>
      <c r="E1534" s="127" t="s">
        <v>1389</v>
      </c>
    </row>
    <row r="1535" spans="1:5" ht="15.75" thickBot="1" x14ac:dyDescent="0.3">
      <c r="A1535" s="127" t="s">
        <v>3684</v>
      </c>
      <c r="B1535" s="135">
        <v>803</v>
      </c>
      <c r="C1535" s="127" t="s">
        <v>28</v>
      </c>
      <c r="D1535" s="135">
        <v>225</v>
      </c>
      <c r="E1535" s="127" t="s">
        <v>1394</v>
      </c>
    </row>
    <row r="1536" spans="1:5" ht="15.75" thickBot="1" x14ac:dyDescent="0.3">
      <c r="A1536" s="127" t="s">
        <v>3684</v>
      </c>
      <c r="B1536" s="135">
        <v>803</v>
      </c>
      <c r="C1536" s="127" t="s">
        <v>28</v>
      </c>
      <c r="D1536" s="135">
        <v>632</v>
      </c>
      <c r="E1536" s="127" t="s">
        <v>1396</v>
      </c>
    </row>
    <row r="1537" spans="1:5" ht="15.75" thickBot="1" x14ac:dyDescent="0.3">
      <c r="A1537" s="127" t="s">
        <v>3684</v>
      </c>
      <c r="B1537" s="135">
        <v>803</v>
      </c>
      <c r="C1537" s="127" t="s">
        <v>28</v>
      </c>
      <c r="D1537" s="135">
        <v>460</v>
      </c>
      <c r="E1537" s="127" t="s">
        <v>1395</v>
      </c>
    </row>
    <row r="1538" spans="1:5" ht="15.75" thickBot="1" x14ac:dyDescent="0.3">
      <c r="A1538" s="127" t="s">
        <v>3684</v>
      </c>
      <c r="B1538" s="135">
        <v>779</v>
      </c>
      <c r="C1538" s="127" t="s">
        <v>29</v>
      </c>
      <c r="D1538" s="135">
        <v>456</v>
      </c>
      <c r="E1538" s="127" t="s">
        <v>1353</v>
      </c>
    </row>
    <row r="1539" spans="1:5" ht="15.75" thickBot="1" x14ac:dyDescent="0.3">
      <c r="A1539" s="127" t="s">
        <v>3684</v>
      </c>
      <c r="B1539" s="135">
        <v>779</v>
      </c>
      <c r="C1539" s="127" t="s">
        <v>29</v>
      </c>
      <c r="D1539" s="135">
        <v>632</v>
      </c>
      <c r="E1539" s="127" t="s">
        <v>1345</v>
      </c>
    </row>
    <row r="1540" spans="1:5" ht="15.75" thickBot="1" x14ac:dyDescent="0.3">
      <c r="A1540" s="127" t="s">
        <v>3684</v>
      </c>
      <c r="B1540" s="135">
        <v>779</v>
      </c>
      <c r="C1540" s="127" t="s">
        <v>29</v>
      </c>
      <c r="D1540" s="135">
        <v>735</v>
      </c>
      <c r="E1540" s="127" t="s">
        <v>1354</v>
      </c>
    </row>
    <row r="1541" spans="1:5" ht="15.75" thickBot="1" x14ac:dyDescent="0.3">
      <c r="A1541" s="127" t="s">
        <v>3684</v>
      </c>
      <c r="B1541" s="135">
        <v>779</v>
      </c>
      <c r="C1541" s="127" t="s">
        <v>29</v>
      </c>
      <c r="D1541" s="135">
        <v>779</v>
      </c>
      <c r="E1541" s="127" t="s">
        <v>1347</v>
      </c>
    </row>
    <row r="1542" spans="1:5" ht="15.75" thickBot="1" x14ac:dyDescent="0.3">
      <c r="A1542" s="127" t="s">
        <v>3684</v>
      </c>
      <c r="B1542" s="135">
        <v>950</v>
      </c>
      <c r="C1542" s="127" t="s">
        <v>30</v>
      </c>
      <c r="D1542" s="135">
        <v>200</v>
      </c>
      <c r="E1542" s="127" t="s">
        <v>1822</v>
      </c>
    </row>
    <row r="1543" spans="1:5" ht="15.75" thickBot="1" x14ac:dyDescent="0.3">
      <c r="A1543" s="127" t="s">
        <v>3684</v>
      </c>
      <c r="B1543" s="135">
        <v>950</v>
      </c>
      <c r="C1543" s="127" t="s">
        <v>30</v>
      </c>
      <c r="D1543" s="135">
        <v>1</v>
      </c>
      <c r="E1543" s="127" t="s">
        <v>1819</v>
      </c>
    </row>
    <row r="1544" spans="1:5" ht="15.75" thickBot="1" x14ac:dyDescent="0.3">
      <c r="A1544" s="127" t="s">
        <v>3684</v>
      </c>
      <c r="B1544" s="135">
        <v>950</v>
      </c>
      <c r="C1544" s="127" t="s">
        <v>30</v>
      </c>
      <c r="D1544" s="135">
        <v>300</v>
      </c>
      <c r="E1544" s="127" t="s">
        <v>1824</v>
      </c>
    </row>
    <row r="1545" spans="1:5" ht="15.75" thickBot="1" x14ac:dyDescent="0.3">
      <c r="A1545" s="127" t="s">
        <v>3684</v>
      </c>
      <c r="B1545" s="135">
        <v>950</v>
      </c>
      <c r="C1545" s="127" t="s">
        <v>30</v>
      </c>
      <c r="D1545" s="135">
        <v>177</v>
      </c>
      <c r="E1545" s="127" t="s">
        <v>1820</v>
      </c>
    </row>
    <row r="1546" spans="1:5" ht="15.75" thickBot="1" x14ac:dyDescent="0.3">
      <c r="A1546" s="127" t="s">
        <v>3684</v>
      </c>
      <c r="B1546" s="135">
        <v>950</v>
      </c>
      <c r="C1546" s="127" t="s">
        <v>30</v>
      </c>
      <c r="D1546" s="135">
        <v>180</v>
      </c>
      <c r="E1546" s="127" t="s">
        <v>1821</v>
      </c>
    </row>
    <row r="1547" spans="1:5" ht="15.75" thickBot="1" x14ac:dyDescent="0.3">
      <c r="A1547" s="127" t="s">
        <v>3684</v>
      </c>
      <c r="B1547" s="135">
        <v>950</v>
      </c>
      <c r="C1547" s="127" t="s">
        <v>30</v>
      </c>
      <c r="D1547" s="135">
        <v>250</v>
      </c>
      <c r="E1547" s="127" t="s">
        <v>1823</v>
      </c>
    </row>
    <row r="1548" spans="1:5" ht="15.75" thickBot="1" x14ac:dyDescent="0.3">
      <c r="A1548" s="127" t="s">
        <v>3684</v>
      </c>
      <c r="B1548" s="135">
        <v>64</v>
      </c>
      <c r="C1548" s="127" t="s">
        <v>31</v>
      </c>
      <c r="D1548" s="135">
        <v>1</v>
      </c>
      <c r="E1548" s="127" t="s">
        <v>31</v>
      </c>
    </row>
    <row r="1549" spans="1:5" ht="15.75" thickBot="1" x14ac:dyDescent="0.3">
      <c r="A1549" s="127" t="s">
        <v>3684</v>
      </c>
      <c r="B1549" s="135">
        <v>452</v>
      </c>
      <c r="C1549" s="127" t="s">
        <v>32</v>
      </c>
      <c r="D1549" s="135">
        <v>235</v>
      </c>
      <c r="E1549" s="127" t="s">
        <v>1038</v>
      </c>
    </row>
    <row r="1550" spans="1:5" ht="15.75" thickBot="1" x14ac:dyDescent="0.3">
      <c r="A1550" s="127" t="s">
        <v>3684</v>
      </c>
      <c r="B1550" s="135">
        <v>452</v>
      </c>
      <c r="C1550" s="127" t="s">
        <v>32</v>
      </c>
      <c r="D1550" s="135">
        <v>221</v>
      </c>
      <c r="E1550" s="127" t="s">
        <v>1034</v>
      </c>
    </row>
    <row r="1551" spans="1:5" ht="15.75" thickBot="1" x14ac:dyDescent="0.3">
      <c r="A1551" s="127" t="s">
        <v>3684</v>
      </c>
      <c r="B1551" s="135">
        <v>452</v>
      </c>
      <c r="C1551" s="127" t="s">
        <v>32</v>
      </c>
      <c r="D1551" s="135">
        <v>222</v>
      </c>
      <c r="E1551" s="127" t="s">
        <v>1035</v>
      </c>
    </row>
    <row r="1552" spans="1:5" ht="15.75" thickBot="1" x14ac:dyDescent="0.3">
      <c r="A1552" s="127" t="s">
        <v>3684</v>
      </c>
      <c r="B1552" s="135">
        <v>452</v>
      </c>
      <c r="C1552" s="127" t="s">
        <v>32</v>
      </c>
      <c r="D1552" s="135">
        <v>223</v>
      </c>
      <c r="E1552" s="127" t="s">
        <v>1036</v>
      </c>
    </row>
    <row r="1553" spans="1:5" ht="15.75" thickBot="1" x14ac:dyDescent="0.3">
      <c r="A1553" s="127" t="s">
        <v>3684</v>
      </c>
      <c r="B1553" s="135">
        <v>452</v>
      </c>
      <c r="C1553" s="127" t="s">
        <v>32</v>
      </c>
      <c r="D1553" s="135">
        <v>224</v>
      </c>
      <c r="E1553" s="127" t="s">
        <v>1037</v>
      </c>
    </row>
    <row r="1554" spans="1:5" ht="15.75" thickBot="1" x14ac:dyDescent="0.3">
      <c r="A1554" s="127" t="s">
        <v>3684</v>
      </c>
      <c r="B1554" s="135">
        <v>452</v>
      </c>
      <c r="C1554" s="127" t="s">
        <v>32</v>
      </c>
      <c r="D1554" s="135">
        <v>133</v>
      </c>
      <c r="E1554" s="127" t="s">
        <v>1033</v>
      </c>
    </row>
    <row r="1555" spans="1:5" ht="15.75" thickBot="1" x14ac:dyDescent="0.3">
      <c r="A1555" s="127" t="s">
        <v>3684</v>
      </c>
      <c r="B1555" s="135">
        <v>452</v>
      </c>
      <c r="C1555" s="127" t="s">
        <v>32</v>
      </c>
      <c r="D1555" s="135">
        <v>779</v>
      </c>
      <c r="E1555" s="127" t="s">
        <v>1039</v>
      </c>
    </row>
    <row r="1556" spans="1:5" ht="15.75" thickBot="1" x14ac:dyDescent="0.3">
      <c r="A1556" s="127" t="s">
        <v>3684</v>
      </c>
      <c r="B1556" s="135">
        <v>760</v>
      </c>
      <c r="C1556" s="127" t="s">
        <v>33</v>
      </c>
      <c r="D1556" s="135">
        <v>5</v>
      </c>
      <c r="E1556" s="127" t="s">
        <v>1328</v>
      </c>
    </row>
    <row r="1557" spans="1:5" ht="15.75" thickBot="1" x14ac:dyDescent="0.3">
      <c r="A1557" s="127" t="s">
        <v>3684</v>
      </c>
      <c r="B1557" s="135">
        <v>760</v>
      </c>
      <c r="C1557" s="127" t="s">
        <v>33</v>
      </c>
      <c r="D1557" s="135">
        <v>1</v>
      </c>
      <c r="E1557" s="127" t="s">
        <v>1327</v>
      </c>
    </row>
    <row r="1558" spans="1:5" ht="15.75" thickBot="1" x14ac:dyDescent="0.3">
      <c r="A1558" s="127" t="s">
        <v>3684</v>
      </c>
      <c r="B1558" s="135">
        <v>760</v>
      </c>
      <c r="C1558" s="127" t="s">
        <v>33</v>
      </c>
      <c r="D1558" s="135">
        <v>89</v>
      </c>
      <c r="E1558" s="127" t="s">
        <v>1329</v>
      </c>
    </row>
    <row r="1559" spans="1:5" ht="15.75" thickBot="1" x14ac:dyDescent="0.3">
      <c r="A1559" s="127" t="s">
        <v>3684</v>
      </c>
      <c r="B1559" s="135">
        <v>760</v>
      </c>
      <c r="C1559" s="127" t="s">
        <v>33</v>
      </c>
      <c r="D1559" s="135">
        <v>178</v>
      </c>
      <c r="E1559" s="127" t="s">
        <v>1331</v>
      </c>
    </row>
    <row r="1560" spans="1:5" ht="15.75" thickBot="1" x14ac:dyDescent="0.3">
      <c r="A1560" s="127" t="s">
        <v>3684</v>
      </c>
      <c r="B1560" s="135">
        <v>760</v>
      </c>
      <c r="C1560" s="127" t="s">
        <v>33</v>
      </c>
      <c r="D1560" s="135">
        <v>179</v>
      </c>
      <c r="E1560" s="127" t="s">
        <v>1332</v>
      </c>
    </row>
    <row r="1561" spans="1:5" ht="15.75" thickBot="1" x14ac:dyDescent="0.3">
      <c r="A1561" s="127" t="s">
        <v>3684</v>
      </c>
      <c r="B1561" s="135">
        <v>760</v>
      </c>
      <c r="C1561" s="127" t="s">
        <v>33</v>
      </c>
      <c r="D1561" s="135">
        <v>177</v>
      </c>
      <c r="E1561" s="127" t="s">
        <v>1330</v>
      </c>
    </row>
    <row r="1562" spans="1:5" ht="15.75" thickBot="1" x14ac:dyDescent="0.3">
      <c r="A1562" s="127" t="s">
        <v>3684</v>
      </c>
      <c r="B1562" s="135">
        <v>760</v>
      </c>
      <c r="C1562" s="127" t="s">
        <v>33</v>
      </c>
      <c r="D1562" s="135">
        <v>180</v>
      </c>
      <c r="E1562" s="127" t="s">
        <v>1333</v>
      </c>
    </row>
    <row r="1563" spans="1:5" ht="15.75" thickBot="1" x14ac:dyDescent="0.3">
      <c r="A1563" s="127" t="s">
        <v>3684</v>
      </c>
      <c r="B1563" s="135">
        <v>760</v>
      </c>
      <c r="C1563" s="127" t="s">
        <v>33</v>
      </c>
      <c r="D1563" s="135">
        <v>265</v>
      </c>
      <c r="E1563" s="127" t="s">
        <v>1334</v>
      </c>
    </row>
    <row r="1564" spans="1:5" ht="15.75" thickBot="1" x14ac:dyDescent="0.3">
      <c r="A1564" s="127" t="s">
        <v>3684</v>
      </c>
      <c r="B1564" s="135">
        <v>760</v>
      </c>
      <c r="C1564" s="127" t="s">
        <v>33</v>
      </c>
      <c r="D1564" s="135">
        <v>500</v>
      </c>
      <c r="E1564" s="127" t="s">
        <v>1335</v>
      </c>
    </row>
    <row r="1565" spans="1:5" ht="15.75" thickBot="1" x14ac:dyDescent="0.3">
      <c r="A1565" s="127" t="s">
        <v>3684</v>
      </c>
      <c r="B1565" s="135">
        <v>760</v>
      </c>
      <c r="C1565" s="127" t="s">
        <v>33</v>
      </c>
      <c r="D1565" s="135">
        <v>632</v>
      </c>
      <c r="E1565" s="127" t="s">
        <v>1336</v>
      </c>
    </row>
    <row r="1566" spans="1:5" ht="15.75" thickBot="1" x14ac:dyDescent="0.3">
      <c r="A1566" s="127" t="s">
        <v>3684</v>
      </c>
      <c r="B1566" s="135">
        <v>760</v>
      </c>
      <c r="C1566" s="127" t="s">
        <v>33</v>
      </c>
      <c r="D1566" s="135">
        <v>635</v>
      </c>
      <c r="E1566" s="127" t="s">
        <v>1337</v>
      </c>
    </row>
    <row r="1567" spans="1:5" ht="15.75" thickBot="1" x14ac:dyDescent="0.3">
      <c r="A1567" s="127" t="s">
        <v>3684</v>
      </c>
      <c r="B1567" s="135">
        <v>205</v>
      </c>
      <c r="C1567" s="127" t="s">
        <v>34</v>
      </c>
      <c r="D1567" s="135">
        <v>49</v>
      </c>
      <c r="E1567" s="127" t="s">
        <v>648</v>
      </c>
    </row>
    <row r="1568" spans="1:5" ht="15.75" thickBot="1" x14ac:dyDescent="0.3">
      <c r="A1568" s="127" t="s">
        <v>3684</v>
      </c>
      <c r="B1568" s="135">
        <v>205</v>
      </c>
      <c r="C1568" s="127" t="s">
        <v>34</v>
      </c>
      <c r="D1568" s="135">
        <v>45</v>
      </c>
      <c r="E1568" s="127" t="s">
        <v>644</v>
      </c>
    </row>
    <row r="1569" spans="1:5" ht="15.75" thickBot="1" x14ac:dyDescent="0.3">
      <c r="A1569" s="127" t="s">
        <v>3684</v>
      </c>
      <c r="B1569" s="135">
        <v>205</v>
      </c>
      <c r="C1569" s="127" t="s">
        <v>34</v>
      </c>
      <c r="D1569" s="135">
        <v>50</v>
      </c>
      <c r="E1569" s="127" t="s">
        <v>649</v>
      </c>
    </row>
    <row r="1570" spans="1:5" ht="15.75" thickBot="1" x14ac:dyDescent="0.3">
      <c r="A1570" s="127" t="s">
        <v>3684</v>
      </c>
      <c r="B1570" s="135">
        <v>205</v>
      </c>
      <c r="C1570" s="127" t="s">
        <v>34</v>
      </c>
      <c r="D1570" s="135">
        <v>48</v>
      </c>
      <c r="E1570" s="127" t="s">
        <v>647</v>
      </c>
    </row>
    <row r="1571" spans="1:5" ht="15.75" thickBot="1" x14ac:dyDescent="0.3">
      <c r="A1571" s="127" t="s">
        <v>3684</v>
      </c>
      <c r="B1571" s="135">
        <v>205</v>
      </c>
      <c r="C1571" s="127" t="s">
        <v>34</v>
      </c>
      <c r="D1571" s="135">
        <v>46</v>
      </c>
      <c r="E1571" s="127" t="s">
        <v>645</v>
      </c>
    </row>
    <row r="1572" spans="1:5" ht="15.75" thickBot="1" x14ac:dyDescent="0.3">
      <c r="A1572" s="127" t="s">
        <v>3684</v>
      </c>
      <c r="B1572" s="135">
        <v>205</v>
      </c>
      <c r="C1572" s="127" t="s">
        <v>34</v>
      </c>
      <c r="D1572" s="135">
        <v>47</v>
      </c>
      <c r="E1572" s="127" t="s">
        <v>646</v>
      </c>
    </row>
    <row r="1573" spans="1:5" ht="15.75" thickBot="1" x14ac:dyDescent="0.3">
      <c r="A1573" s="127" t="s">
        <v>3684</v>
      </c>
      <c r="B1573" s="135">
        <v>205</v>
      </c>
      <c r="C1573" s="127" t="s">
        <v>34</v>
      </c>
      <c r="D1573" s="135">
        <v>180</v>
      </c>
      <c r="E1573" s="127" t="s">
        <v>650</v>
      </c>
    </row>
    <row r="1574" spans="1:5" ht="15.75" thickBot="1" x14ac:dyDescent="0.3">
      <c r="A1574" s="127" t="s">
        <v>3684</v>
      </c>
      <c r="B1574" s="135">
        <v>535</v>
      </c>
      <c r="C1574" s="127" t="s">
        <v>35</v>
      </c>
      <c r="D1574" s="135">
        <v>45</v>
      </c>
      <c r="E1574" s="127" t="s">
        <v>1179</v>
      </c>
    </row>
    <row r="1575" spans="1:5" ht="15.75" thickBot="1" x14ac:dyDescent="0.3">
      <c r="A1575" s="127" t="s">
        <v>3684</v>
      </c>
      <c r="B1575" s="135">
        <v>535</v>
      </c>
      <c r="C1575" s="127" t="s">
        <v>35</v>
      </c>
      <c r="D1575" s="135">
        <v>89</v>
      </c>
      <c r="E1575" s="127" t="s">
        <v>1180</v>
      </c>
    </row>
    <row r="1576" spans="1:5" ht="15.75" thickBot="1" x14ac:dyDescent="0.3">
      <c r="A1576" s="127" t="s">
        <v>3684</v>
      </c>
      <c r="B1576" s="135">
        <v>535</v>
      </c>
      <c r="C1576" s="127" t="s">
        <v>35</v>
      </c>
      <c r="D1576" s="135">
        <v>500</v>
      </c>
      <c r="E1576" s="127" t="s">
        <v>1181</v>
      </c>
    </row>
    <row r="1577" spans="1:5" ht="15.75" thickBot="1" x14ac:dyDescent="0.3">
      <c r="A1577" s="127" t="s">
        <v>3684</v>
      </c>
      <c r="B1577" s="135">
        <v>535</v>
      </c>
      <c r="C1577" s="127" t="s">
        <v>35</v>
      </c>
      <c r="D1577" s="135">
        <v>550</v>
      </c>
      <c r="E1577" s="127" t="s">
        <v>1182</v>
      </c>
    </row>
    <row r="1578" spans="1:5" ht="15.75" thickBot="1" x14ac:dyDescent="0.3">
      <c r="A1578" s="127" t="s">
        <v>3684</v>
      </c>
      <c r="B1578" s="135">
        <v>535</v>
      </c>
      <c r="C1578" s="127" t="s">
        <v>35</v>
      </c>
      <c r="D1578" s="135">
        <v>645</v>
      </c>
      <c r="E1578" s="127" t="s">
        <v>1185</v>
      </c>
    </row>
    <row r="1579" spans="1:5" ht="15.75" thickBot="1" x14ac:dyDescent="0.3">
      <c r="A1579" s="127" t="s">
        <v>3684</v>
      </c>
      <c r="B1579" s="135">
        <v>535</v>
      </c>
      <c r="C1579" s="127" t="s">
        <v>35</v>
      </c>
      <c r="D1579" s="135">
        <v>633</v>
      </c>
      <c r="E1579" s="127" t="s">
        <v>1184</v>
      </c>
    </row>
    <row r="1580" spans="1:5" ht="15.75" thickBot="1" x14ac:dyDescent="0.3">
      <c r="A1580" s="127" t="s">
        <v>3684</v>
      </c>
      <c r="B1580" s="135">
        <v>535</v>
      </c>
      <c r="C1580" s="127" t="s">
        <v>35</v>
      </c>
      <c r="D1580" s="135">
        <v>632</v>
      </c>
      <c r="E1580" s="127" t="s">
        <v>1183</v>
      </c>
    </row>
    <row r="1581" spans="1:5" ht="15.75" thickBot="1" x14ac:dyDescent="0.3">
      <c r="A1581" s="127" t="s">
        <v>3684</v>
      </c>
      <c r="B1581" s="135">
        <v>758</v>
      </c>
      <c r="C1581" s="127" t="s">
        <v>36</v>
      </c>
      <c r="D1581" s="135">
        <v>45</v>
      </c>
      <c r="E1581" s="127" t="s">
        <v>1324</v>
      </c>
    </row>
    <row r="1582" spans="1:5" ht="15.75" thickBot="1" x14ac:dyDescent="0.3">
      <c r="A1582" s="127" t="s">
        <v>3684</v>
      </c>
      <c r="B1582" s="135">
        <v>758</v>
      </c>
      <c r="C1582" s="127" t="s">
        <v>36</v>
      </c>
      <c r="D1582" s="135">
        <v>89</v>
      </c>
      <c r="E1582" s="127" t="s">
        <v>1325</v>
      </c>
    </row>
    <row r="1583" spans="1:5" ht="15.75" thickBot="1" x14ac:dyDescent="0.3">
      <c r="A1583" s="127" t="s">
        <v>3684</v>
      </c>
      <c r="B1583" s="135">
        <v>758</v>
      </c>
      <c r="C1583" s="127" t="s">
        <v>36</v>
      </c>
      <c r="D1583" s="135">
        <v>353</v>
      </c>
      <c r="E1583" s="127" t="s">
        <v>1326</v>
      </c>
    </row>
    <row r="1584" spans="1:5" ht="15.75" thickBot="1" x14ac:dyDescent="0.3">
      <c r="A1584" s="127" t="s">
        <v>3684</v>
      </c>
      <c r="B1584" s="135">
        <v>250</v>
      </c>
      <c r="C1584" s="127" t="s">
        <v>37</v>
      </c>
      <c r="D1584" s="135">
        <v>46</v>
      </c>
      <c r="E1584" s="127" t="s">
        <v>698</v>
      </c>
    </row>
    <row r="1585" spans="1:5" ht="15.75" thickBot="1" x14ac:dyDescent="0.3">
      <c r="A1585" s="127" t="s">
        <v>3684</v>
      </c>
      <c r="B1585" s="135">
        <v>250</v>
      </c>
      <c r="C1585" s="127" t="s">
        <v>37</v>
      </c>
      <c r="D1585" s="135">
        <v>45</v>
      </c>
      <c r="E1585" s="127" t="s">
        <v>697</v>
      </c>
    </row>
    <row r="1586" spans="1:5" ht="15.75" thickBot="1" x14ac:dyDescent="0.3">
      <c r="A1586" s="127" t="s">
        <v>3684</v>
      </c>
      <c r="B1586" s="135">
        <v>250</v>
      </c>
      <c r="C1586" s="127" t="s">
        <v>37</v>
      </c>
      <c r="D1586" s="135">
        <v>89</v>
      </c>
      <c r="E1586" s="127" t="s">
        <v>699</v>
      </c>
    </row>
    <row r="1587" spans="1:5" ht="15.75" thickBot="1" x14ac:dyDescent="0.3">
      <c r="A1587" s="127" t="s">
        <v>3684</v>
      </c>
      <c r="B1587" s="135">
        <v>250</v>
      </c>
      <c r="C1587" s="127" t="s">
        <v>37</v>
      </c>
      <c r="D1587" s="135">
        <v>90</v>
      </c>
      <c r="E1587" s="127" t="s">
        <v>700</v>
      </c>
    </row>
    <row r="1588" spans="1:5" ht="15.75" thickBot="1" x14ac:dyDescent="0.3">
      <c r="A1588" s="127" t="s">
        <v>3684</v>
      </c>
      <c r="B1588" s="135">
        <v>250</v>
      </c>
      <c r="C1588" s="127" t="s">
        <v>37</v>
      </c>
      <c r="D1588" s="135">
        <v>265</v>
      </c>
      <c r="E1588" s="127" t="s">
        <v>701</v>
      </c>
    </row>
    <row r="1589" spans="1:5" ht="15.75" thickBot="1" x14ac:dyDescent="0.3">
      <c r="A1589" s="127" t="s">
        <v>3684</v>
      </c>
      <c r="B1589" s="135">
        <v>250</v>
      </c>
      <c r="C1589" s="127" t="s">
        <v>37</v>
      </c>
      <c r="D1589" s="135">
        <v>736</v>
      </c>
      <c r="E1589" s="127" t="s">
        <v>703</v>
      </c>
    </row>
    <row r="1590" spans="1:5" ht="15.75" thickBot="1" x14ac:dyDescent="0.3">
      <c r="A1590" s="127" t="s">
        <v>3684</v>
      </c>
      <c r="B1590" s="135">
        <v>250</v>
      </c>
      <c r="C1590" s="127" t="s">
        <v>37</v>
      </c>
      <c r="D1590" s="135">
        <v>735</v>
      </c>
      <c r="E1590" s="127" t="s">
        <v>702</v>
      </c>
    </row>
    <row r="1591" spans="1:5" ht="15.75" thickBot="1" x14ac:dyDescent="0.3">
      <c r="A1591" s="127" t="s">
        <v>3684</v>
      </c>
      <c r="B1591" s="135">
        <v>250</v>
      </c>
      <c r="C1591" s="127" t="s">
        <v>37</v>
      </c>
      <c r="D1591" s="135">
        <v>779</v>
      </c>
      <c r="E1591" s="127" t="s">
        <v>704</v>
      </c>
    </row>
    <row r="1592" spans="1:5" ht="15.75" thickBot="1" x14ac:dyDescent="0.3">
      <c r="A1592" s="127" t="s">
        <v>3684</v>
      </c>
      <c r="B1592" s="135">
        <v>345</v>
      </c>
      <c r="C1592" s="127" t="s">
        <v>38</v>
      </c>
      <c r="D1592" s="135">
        <v>89</v>
      </c>
      <c r="E1592" s="127" t="s">
        <v>771</v>
      </c>
    </row>
    <row r="1593" spans="1:5" ht="15.75" thickBot="1" x14ac:dyDescent="0.3">
      <c r="A1593" s="127" t="s">
        <v>3684</v>
      </c>
      <c r="B1593" s="135">
        <v>345</v>
      </c>
      <c r="C1593" s="127" t="s">
        <v>38</v>
      </c>
      <c r="D1593" s="135">
        <v>95</v>
      </c>
      <c r="E1593" s="127" t="s">
        <v>772</v>
      </c>
    </row>
    <row r="1594" spans="1:5" ht="15.75" thickBot="1" x14ac:dyDescent="0.3">
      <c r="A1594" s="127" t="s">
        <v>3684</v>
      </c>
      <c r="B1594" s="135">
        <v>345</v>
      </c>
      <c r="C1594" s="127" t="s">
        <v>38</v>
      </c>
      <c r="D1594" s="135">
        <v>691</v>
      </c>
      <c r="E1594" s="127" t="s">
        <v>773</v>
      </c>
    </row>
    <row r="1595" spans="1:5" ht="15.75" thickBot="1" x14ac:dyDescent="0.3">
      <c r="A1595" s="127" t="s">
        <v>3684</v>
      </c>
      <c r="B1595" s="135">
        <v>757</v>
      </c>
      <c r="C1595" s="127" t="s">
        <v>39</v>
      </c>
      <c r="D1595" s="135">
        <v>3</v>
      </c>
      <c r="E1595" s="127" t="s">
        <v>1317</v>
      </c>
    </row>
    <row r="1596" spans="1:5" ht="15.75" thickBot="1" x14ac:dyDescent="0.3">
      <c r="A1596" s="127" t="s">
        <v>3684</v>
      </c>
      <c r="B1596" s="135">
        <v>757</v>
      </c>
      <c r="C1596" s="127" t="s">
        <v>39</v>
      </c>
      <c r="D1596" s="135">
        <v>2</v>
      </c>
      <c r="E1596" s="127" t="s">
        <v>1316</v>
      </c>
    </row>
    <row r="1597" spans="1:5" ht="15.75" thickBot="1" x14ac:dyDescent="0.3">
      <c r="A1597" s="127" t="s">
        <v>3684</v>
      </c>
      <c r="B1597" s="135">
        <v>757</v>
      </c>
      <c r="C1597" s="127" t="s">
        <v>39</v>
      </c>
      <c r="D1597" s="135">
        <v>1</v>
      </c>
      <c r="E1597" s="127" t="s">
        <v>1315</v>
      </c>
    </row>
    <row r="1598" spans="1:5" ht="15.75" thickBot="1" x14ac:dyDescent="0.3">
      <c r="A1598" s="127" t="s">
        <v>3684</v>
      </c>
      <c r="B1598" s="135">
        <v>757</v>
      </c>
      <c r="C1598" s="127" t="s">
        <v>39</v>
      </c>
      <c r="D1598" s="135">
        <v>89</v>
      </c>
      <c r="E1598" s="127" t="s">
        <v>1318</v>
      </c>
    </row>
    <row r="1599" spans="1:5" ht="15.75" thickBot="1" x14ac:dyDescent="0.3">
      <c r="A1599" s="127" t="s">
        <v>3684</v>
      </c>
      <c r="B1599" s="135">
        <v>757</v>
      </c>
      <c r="C1599" s="127" t="s">
        <v>39</v>
      </c>
      <c r="D1599" s="135">
        <v>265</v>
      </c>
      <c r="E1599" s="127" t="s">
        <v>1319</v>
      </c>
    </row>
    <row r="1600" spans="1:5" ht="15.75" thickBot="1" x14ac:dyDescent="0.3">
      <c r="A1600" s="127" t="s">
        <v>3684</v>
      </c>
      <c r="B1600" s="135">
        <v>757</v>
      </c>
      <c r="C1600" s="127" t="s">
        <v>39</v>
      </c>
      <c r="D1600" s="135">
        <v>266</v>
      </c>
      <c r="E1600" s="127" t="s">
        <v>1320</v>
      </c>
    </row>
    <row r="1601" spans="1:5" ht="15.75" thickBot="1" x14ac:dyDescent="0.3">
      <c r="A1601" s="127" t="s">
        <v>3684</v>
      </c>
      <c r="B1601" s="135">
        <v>757</v>
      </c>
      <c r="C1601" s="127" t="s">
        <v>39</v>
      </c>
      <c r="D1601" s="135">
        <v>588</v>
      </c>
      <c r="E1601" s="127" t="s">
        <v>1321</v>
      </c>
    </row>
    <row r="1602" spans="1:5" ht="15.75" thickBot="1" x14ac:dyDescent="0.3">
      <c r="A1602" s="127" t="s">
        <v>3684</v>
      </c>
      <c r="B1602" s="135">
        <v>757</v>
      </c>
      <c r="C1602" s="127" t="s">
        <v>39</v>
      </c>
      <c r="D1602" s="135">
        <v>632</v>
      </c>
      <c r="E1602" s="127" t="s">
        <v>1322</v>
      </c>
    </row>
    <row r="1603" spans="1:5" ht="15.75" thickBot="1" x14ac:dyDescent="0.3">
      <c r="A1603" s="127" t="s">
        <v>3684</v>
      </c>
      <c r="B1603" s="135">
        <v>757</v>
      </c>
      <c r="C1603" s="127" t="s">
        <v>39</v>
      </c>
      <c r="D1603" s="135">
        <v>676</v>
      </c>
      <c r="E1603" s="127" t="s">
        <v>1323</v>
      </c>
    </row>
    <row r="1604" spans="1:5" ht="15.75" thickBot="1" x14ac:dyDescent="0.3">
      <c r="A1604" s="127" t="s">
        <v>3684</v>
      </c>
      <c r="B1604" s="135">
        <v>420</v>
      </c>
      <c r="C1604" s="127" t="s">
        <v>40</v>
      </c>
      <c r="D1604" s="135">
        <v>1</v>
      </c>
      <c r="E1604" s="127" t="s">
        <v>914</v>
      </c>
    </row>
    <row r="1605" spans="1:5" ht="15.75" thickBot="1" x14ac:dyDescent="0.3">
      <c r="A1605" s="127" t="s">
        <v>3684</v>
      </c>
      <c r="B1605" s="135">
        <v>420</v>
      </c>
      <c r="C1605" s="127" t="s">
        <v>40</v>
      </c>
      <c r="D1605" s="135">
        <v>92</v>
      </c>
      <c r="E1605" s="127" t="s">
        <v>918</v>
      </c>
    </row>
    <row r="1606" spans="1:5" ht="15.75" thickBot="1" x14ac:dyDescent="0.3">
      <c r="A1606" s="127" t="s">
        <v>3684</v>
      </c>
      <c r="B1606" s="135">
        <v>420</v>
      </c>
      <c r="C1606" s="127" t="s">
        <v>40</v>
      </c>
      <c r="D1606" s="135">
        <v>89</v>
      </c>
      <c r="E1606" s="127" t="s">
        <v>915</v>
      </c>
    </row>
    <row r="1607" spans="1:5" ht="15.75" thickBot="1" x14ac:dyDescent="0.3">
      <c r="A1607" s="127" t="s">
        <v>3684</v>
      </c>
      <c r="B1607" s="135">
        <v>420</v>
      </c>
      <c r="C1607" s="127" t="s">
        <v>40</v>
      </c>
      <c r="D1607" s="135">
        <v>90</v>
      </c>
      <c r="E1607" s="127" t="s">
        <v>916</v>
      </c>
    </row>
    <row r="1608" spans="1:5" ht="15.75" thickBot="1" x14ac:dyDescent="0.3">
      <c r="A1608" s="127" t="s">
        <v>3684</v>
      </c>
      <c r="B1608" s="135">
        <v>420</v>
      </c>
      <c r="C1608" s="127" t="s">
        <v>40</v>
      </c>
      <c r="D1608" s="135">
        <v>93</v>
      </c>
      <c r="E1608" s="127" t="s">
        <v>919</v>
      </c>
    </row>
    <row r="1609" spans="1:5" ht="15.75" thickBot="1" x14ac:dyDescent="0.3">
      <c r="A1609" s="127" t="s">
        <v>3684</v>
      </c>
      <c r="B1609" s="135">
        <v>420</v>
      </c>
      <c r="C1609" s="127" t="s">
        <v>40</v>
      </c>
      <c r="D1609" s="135">
        <v>91</v>
      </c>
      <c r="E1609" s="127" t="s">
        <v>917</v>
      </c>
    </row>
    <row r="1610" spans="1:5" ht="15.75" thickBot="1" x14ac:dyDescent="0.3">
      <c r="A1610" s="127" t="s">
        <v>3684</v>
      </c>
      <c r="B1610" s="135">
        <v>420</v>
      </c>
      <c r="C1610" s="127" t="s">
        <v>40</v>
      </c>
      <c r="D1610" s="135">
        <v>133</v>
      </c>
      <c r="E1610" s="127" t="s">
        <v>920</v>
      </c>
    </row>
    <row r="1611" spans="1:5" ht="15.75" thickBot="1" x14ac:dyDescent="0.3">
      <c r="A1611" s="127" t="s">
        <v>3684</v>
      </c>
      <c r="B1611" s="135">
        <v>420</v>
      </c>
      <c r="C1611" s="127" t="s">
        <v>40</v>
      </c>
      <c r="D1611" s="135">
        <v>221</v>
      </c>
      <c r="E1611" s="127" t="s">
        <v>921</v>
      </c>
    </row>
    <row r="1612" spans="1:5" ht="15.75" thickBot="1" x14ac:dyDescent="0.3">
      <c r="A1612" s="127" t="s">
        <v>3684</v>
      </c>
      <c r="B1612" s="135">
        <v>420</v>
      </c>
      <c r="C1612" s="127" t="s">
        <v>40</v>
      </c>
      <c r="D1612" s="135">
        <v>501</v>
      </c>
      <c r="E1612" s="127" t="s">
        <v>922</v>
      </c>
    </row>
    <row r="1613" spans="1:5" ht="15.75" thickBot="1" x14ac:dyDescent="0.3">
      <c r="A1613" s="127" t="s">
        <v>3684</v>
      </c>
      <c r="B1613" s="135">
        <v>420</v>
      </c>
      <c r="C1613" s="127" t="s">
        <v>40</v>
      </c>
      <c r="D1613" s="135">
        <v>633</v>
      </c>
      <c r="E1613" s="127" t="s">
        <v>924</v>
      </c>
    </row>
    <row r="1614" spans="1:5" ht="15.75" thickBot="1" x14ac:dyDescent="0.3">
      <c r="A1614" s="127" t="s">
        <v>3684</v>
      </c>
      <c r="B1614" s="135">
        <v>420</v>
      </c>
      <c r="C1614" s="127" t="s">
        <v>40</v>
      </c>
      <c r="D1614" s="135">
        <v>660</v>
      </c>
      <c r="E1614" s="127" t="s">
        <v>926</v>
      </c>
    </row>
    <row r="1615" spans="1:5" ht="15.75" thickBot="1" x14ac:dyDescent="0.3">
      <c r="A1615" s="127" t="s">
        <v>3684</v>
      </c>
      <c r="B1615" s="135">
        <v>420</v>
      </c>
      <c r="C1615" s="127" t="s">
        <v>40</v>
      </c>
      <c r="D1615" s="135">
        <v>632</v>
      </c>
      <c r="E1615" s="127" t="s">
        <v>923</v>
      </c>
    </row>
    <row r="1616" spans="1:5" ht="15.75" thickBot="1" x14ac:dyDescent="0.3">
      <c r="A1616" s="127" t="s">
        <v>3684</v>
      </c>
      <c r="B1616" s="135">
        <v>420</v>
      </c>
      <c r="C1616" s="127" t="s">
        <v>40</v>
      </c>
      <c r="D1616" s="135">
        <v>650</v>
      </c>
      <c r="E1616" s="127" t="s">
        <v>925</v>
      </c>
    </row>
    <row r="1617" spans="1:5" ht="15.75" thickBot="1" x14ac:dyDescent="0.3">
      <c r="A1617" s="127" t="s">
        <v>3684</v>
      </c>
      <c r="B1617" s="135">
        <v>420</v>
      </c>
      <c r="C1617" s="127" t="s">
        <v>40</v>
      </c>
      <c r="D1617" s="135">
        <v>693</v>
      </c>
      <c r="E1617" s="127" t="s">
        <v>928</v>
      </c>
    </row>
    <row r="1618" spans="1:5" ht="15.75" thickBot="1" x14ac:dyDescent="0.3">
      <c r="A1618" s="127" t="s">
        <v>3684</v>
      </c>
      <c r="B1618" s="135">
        <v>420</v>
      </c>
      <c r="C1618" s="127" t="s">
        <v>40</v>
      </c>
      <c r="D1618" s="135">
        <v>691</v>
      </c>
      <c r="E1618" s="127" t="s">
        <v>927</v>
      </c>
    </row>
    <row r="1619" spans="1:5" ht="15.75" thickBot="1" x14ac:dyDescent="0.3">
      <c r="A1619" s="127" t="s">
        <v>3684</v>
      </c>
      <c r="B1619" s="135">
        <v>420</v>
      </c>
      <c r="C1619" s="127" t="s">
        <v>40</v>
      </c>
      <c r="D1619" s="135">
        <v>780</v>
      </c>
      <c r="E1619" s="127" t="s">
        <v>930</v>
      </c>
    </row>
    <row r="1620" spans="1:5" ht="15.75" thickBot="1" x14ac:dyDescent="0.3">
      <c r="A1620" s="127" t="s">
        <v>3684</v>
      </c>
      <c r="B1620" s="135">
        <v>420</v>
      </c>
      <c r="C1620" s="127" t="s">
        <v>40</v>
      </c>
      <c r="D1620" s="135">
        <v>779</v>
      </c>
      <c r="E1620" s="127" t="s">
        <v>929</v>
      </c>
    </row>
    <row r="1621" spans="1:5" ht="15.75" thickBot="1" x14ac:dyDescent="0.3">
      <c r="A1621" s="127" t="s">
        <v>3684</v>
      </c>
      <c r="B1621" s="135">
        <v>420</v>
      </c>
      <c r="C1621" s="127" t="s">
        <v>40</v>
      </c>
      <c r="D1621" s="135">
        <v>867</v>
      </c>
      <c r="E1621" s="127" t="s">
        <v>931</v>
      </c>
    </row>
    <row r="1622" spans="1:5" ht="15.75" thickBot="1" x14ac:dyDescent="0.3">
      <c r="A1622" s="127" t="s">
        <v>3684</v>
      </c>
      <c r="B1622" s="135">
        <v>970</v>
      </c>
      <c r="C1622" s="127" t="s">
        <v>41</v>
      </c>
      <c r="D1622" s="135">
        <v>134</v>
      </c>
      <c r="E1622" s="127" t="s">
        <v>1836</v>
      </c>
    </row>
    <row r="1623" spans="1:5" ht="15.75" thickBot="1" x14ac:dyDescent="0.3">
      <c r="A1623" s="127" t="s">
        <v>3684</v>
      </c>
      <c r="B1623" s="135">
        <v>970</v>
      </c>
      <c r="C1623" s="127" t="s">
        <v>41</v>
      </c>
      <c r="D1623" s="135">
        <v>133</v>
      </c>
      <c r="E1623" s="127" t="s">
        <v>1835</v>
      </c>
    </row>
    <row r="1624" spans="1:5" ht="15.75" thickBot="1" x14ac:dyDescent="0.3">
      <c r="A1624" s="127" t="s">
        <v>3684</v>
      </c>
      <c r="B1624" s="135">
        <v>855</v>
      </c>
      <c r="C1624" s="127" t="s">
        <v>42</v>
      </c>
      <c r="D1624" s="135">
        <v>1</v>
      </c>
      <c r="E1624" s="127" t="s">
        <v>180</v>
      </c>
    </row>
    <row r="1625" spans="1:5" ht="15.75" thickBot="1" x14ac:dyDescent="0.3">
      <c r="A1625" s="127" t="s">
        <v>3684</v>
      </c>
      <c r="B1625" s="135">
        <v>855</v>
      </c>
      <c r="C1625" s="127" t="s">
        <v>42</v>
      </c>
      <c r="D1625" s="135">
        <v>133</v>
      </c>
      <c r="E1625" s="127" t="s">
        <v>42</v>
      </c>
    </row>
    <row r="1626" spans="1:5" ht="15.75" thickBot="1" x14ac:dyDescent="0.3">
      <c r="A1626" s="127" t="s">
        <v>3684</v>
      </c>
      <c r="B1626" s="135">
        <v>855</v>
      </c>
      <c r="C1626" s="127" t="s">
        <v>42</v>
      </c>
      <c r="D1626" s="135">
        <v>500</v>
      </c>
      <c r="E1626" s="127" t="s">
        <v>181</v>
      </c>
    </row>
    <row r="1627" spans="1:5" ht="15.75" thickBot="1" x14ac:dyDescent="0.3">
      <c r="A1627" s="127" t="s">
        <v>3684</v>
      </c>
      <c r="B1627" s="135">
        <v>285</v>
      </c>
      <c r="C1627" s="127" t="s">
        <v>43</v>
      </c>
      <c r="D1627" s="135">
        <v>1</v>
      </c>
      <c r="E1627" s="127" t="s">
        <v>720</v>
      </c>
    </row>
    <row r="1628" spans="1:5" ht="15.75" thickBot="1" x14ac:dyDescent="0.3">
      <c r="A1628" s="127" t="s">
        <v>3684</v>
      </c>
      <c r="B1628" s="135">
        <v>285</v>
      </c>
      <c r="C1628" s="127" t="s">
        <v>43</v>
      </c>
      <c r="D1628" s="135">
        <v>3</v>
      </c>
      <c r="E1628" s="127" t="s">
        <v>722</v>
      </c>
    </row>
    <row r="1629" spans="1:5" ht="15.75" thickBot="1" x14ac:dyDescent="0.3">
      <c r="A1629" s="127" t="s">
        <v>3684</v>
      </c>
      <c r="B1629" s="135">
        <v>285</v>
      </c>
      <c r="C1629" s="127" t="s">
        <v>43</v>
      </c>
      <c r="D1629" s="135">
        <v>2</v>
      </c>
      <c r="E1629" s="127" t="s">
        <v>721</v>
      </c>
    </row>
    <row r="1630" spans="1:5" ht="15.75" thickBot="1" x14ac:dyDescent="0.3">
      <c r="A1630" s="127" t="s">
        <v>3684</v>
      </c>
      <c r="B1630" s="135">
        <v>285</v>
      </c>
      <c r="C1630" s="127" t="s">
        <v>43</v>
      </c>
      <c r="D1630" s="135">
        <v>45</v>
      </c>
      <c r="E1630" s="127" t="s">
        <v>723</v>
      </c>
    </row>
    <row r="1631" spans="1:5" ht="15.75" thickBot="1" x14ac:dyDescent="0.3">
      <c r="A1631" s="127" t="s">
        <v>3684</v>
      </c>
      <c r="B1631" s="135">
        <v>285</v>
      </c>
      <c r="C1631" s="127" t="s">
        <v>43</v>
      </c>
      <c r="D1631" s="135">
        <v>90</v>
      </c>
      <c r="E1631" s="127" t="s">
        <v>725</v>
      </c>
    </row>
    <row r="1632" spans="1:5" ht="15.75" thickBot="1" x14ac:dyDescent="0.3">
      <c r="A1632" s="127" t="s">
        <v>3684</v>
      </c>
      <c r="B1632" s="135">
        <v>285</v>
      </c>
      <c r="C1632" s="127" t="s">
        <v>43</v>
      </c>
      <c r="D1632" s="135">
        <v>89</v>
      </c>
      <c r="E1632" s="127" t="s">
        <v>724</v>
      </c>
    </row>
    <row r="1633" spans="1:5" ht="15.75" thickBot="1" x14ac:dyDescent="0.3">
      <c r="A1633" s="127" t="s">
        <v>3684</v>
      </c>
      <c r="B1633" s="135">
        <v>285</v>
      </c>
      <c r="C1633" s="127" t="s">
        <v>43</v>
      </c>
      <c r="D1633" s="135">
        <v>177</v>
      </c>
      <c r="E1633" s="127" t="s">
        <v>726</v>
      </c>
    </row>
    <row r="1634" spans="1:5" ht="15.75" thickBot="1" x14ac:dyDescent="0.3">
      <c r="A1634" s="127" t="s">
        <v>3684</v>
      </c>
      <c r="B1634" s="135">
        <v>285</v>
      </c>
      <c r="C1634" s="127" t="s">
        <v>43</v>
      </c>
      <c r="D1634" s="135">
        <v>221</v>
      </c>
      <c r="E1634" s="127" t="s">
        <v>727</v>
      </c>
    </row>
    <row r="1635" spans="1:5" ht="15.75" thickBot="1" x14ac:dyDescent="0.3">
      <c r="A1635" s="127" t="s">
        <v>3684</v>
      </c>
      <c r="B1635" s="135">
        <v>285</v>
      </c>
      <c r="C1635" s="127" t="s">
        <v>43</v>
      </c>
      <c r="D1635" s="135">
        <v>222</v>
      </c>
      <c r="E1635" s="127" t="s">
        <v>728</v>
      </c>
    </row>
    <row r="1636" spans="1:5" ht="15.75" thickBot="1" x14ac:dyDescent="0.3">
      <c r="A1636" s="127" t="s">
        <v>3684</v>
      </c>
      <c r="B1636" s="135">
        <v>285</v>
      </c>
      <c r="C1636" s="127" t="s">
        <v>43</v>
      </c>
      <c r="D1636" s="135">
        <v>500</v>
      </c>
      <c r="E1636" s="127" t="s">
        <v>729</v>
      </c>
    </row>
    <row r="1637" spans="1:5" ht="15.75" thickBot="1" x14ac:dyDescent="0.3">
      <c r="A1637" s="127" t="s">
        <v>3684</v>
      </c>
      <c r="B1637" s="135">
        <v>285</v>
      </c>
      <c r="C1637" s="127" t="s">
        <v>43</v>
      </c>
      <c r="D1637" s="135">
        <v>501</v>
      </c>
      <c r="E1637" s="127" t="s">
        <v>730</v>
      </c>
    </row>
    <row r="1638" spans="1:5" ht="15.75" thickBot="1" x14ac:dyDescent="0.3">
      <c r="A1638" s="127" t="s">
        <v>3684</v>
      </c>
      <c r="B1638" s="135">
        <v>285</v>
      </c>
      <c r="C1638" s="127" t="s">
        <v>43</v>
      </c>
      <c r="D1638" s="135">
        <v>691</v>
      </c>
      <c r="E1638" s="127" t="s">
        <v>731</v>
      </c>
    </row>
    <row r="1639" spans="1:5" ht="15.75" thickBot="1" x14ac:dyDescent="0.3">
      <c r="A1639" s="127" t="s">
        <v>3684</v>
      </c>
      <c r="B1639" s="135">
        <v>593</v>
      </c>
      <c r="C1639" s="127" t="s">
        <v>44</v>
      </c>
      <c r="D1639" s="135">
        <v>177</v>
      </c>
      <c r="E1639" s="127" t="s">
        <v>1221</v>
      </c>
    </row>
    <row r="1640" spans="1:5" ht="15.75" thickBot="1" x14ac:dyDescent="0.3">
      <c r="A1640" s="127" t="s">
        <v>3684</v>
      </c>
      <c r="B1640" s="135">
        <v>593</v>
      </c>
      <c r="C1640" s="127" t="s">
        <v>44</v>
      </c>
      <c r="D1640" s="135">
        <v>300</v>
      </c>
      <c r="E1640" s="127" t="s">
        <v>1224</v>
      </c>
    </row>
    <row r="1641" spans="1:5" ht="15.75" thickBot="1" x14ac:dyDescent="0.3">
      <c r="A1641" s="127" t="s">
        <v>3684</v>
      </c>
      <c r="B1641" s="135">
        <v>593</v>
      </c>
      <c r="C1641" s="127" t="s">
        <v>44</v>
      </c>
      <c r="D1641" s="135">
        <v>250</v>
      </c>
      <c r="E1641" s="127" t="s">
        <v>1222</v>
      </c>
    </row>
    <row r="1642" spans="1:5" ht="15.75" thickBot="1" x14ac:dyDescent="0.3">
      <c r="A1642" s="127" t="s">
        <v>3684</v>
      </c>
      <c r="B1642" s="135">
        <v>593</v>
      </c>
      <c r="C1642" s="127" t="s">
        <v>44</v>
      </c>
      <c r="D1642" s="135">
        <v>265</v>
      </c>
      <c r="E1642" s="127" t="s">
        <v>1223</v>
      </c>
    </row>
    <row r="1643" spans="1:5" ht="15.75" thickBot="1" x14ac:dyDescent="0.3">
      <c r="A1643" s="127" t="s">
        <v>3684</v>
      </c>
      <c r="B1643" s="135">
        <v>593</v>
      </c>
      <c r="C1643" s="127" t="s">
        <v>44</v>
      </c>
      <c r="D1643" s="135">
        <v>550</v>
      </c>
      <c r="E1643" s="127" t="s">
        <v>1225</v>
      </c>
    </row>
    <row r="1644" spans="1:5" ht="15.75" thickBot="1" x14ac:dyDescent="0.3">
      <c r="A1644" s="127" t="s">
        <v>3684</v>
      </c>
      <c r="B1644" s="135">
        <v>593</v>
      </c>
      <c r="C1644" s="127" t="s">
        <v>44</v>
      </c>
      <c r="D1644" s="135">
        <v>605</v>
      </c>
      <c r="E1644" s="127" t="s">
        <v>1226</v>
      </c>
    </row>
    <row r="1645" spans="1:5" ht="15.75" thickBot="1" x14ac:dyDescent="0.3">
      <c r="A1645" s="127" t="s">
        <v>3684</v>
      </c>
      <c r="B1645" s="135">
        <v>593</v>
      </c>
      <c r="C1645" s="127" t="s">
        <v>44</v>
      </c>
      <c r="D1645" s="135">
        <v>779</v>
      </c>
      <c r="E1645" s="127" t="s">
        <v>1227</v>
      </c>
    </row>
    <row r="1646" spans="1:5" ht="15.75" thickBot="1" x14ac:dyDescent="0.3">
      <c r="A1646" s="127" t="s">
        <v>3684</v>
      </c>
      <c r="B1646" s="135">
        <v>185</v>
      </c>
      <c r="C1646" s="127" t="s">
        <v>45</v>
      </c>
      <c r="D1646" s="135">
        <v>45</v>
      </c>
      <c r="E1646" s="127" t="s">
        <v>632</v>
      </c>
    </row>
    <row r="1647" spans="1:5" ht="15.75" thickBot="1" x14ac:dyDescent="0.3">
      <c r="A1647" s="127" t="s">
        <v>3684</v>
      </c>
      <c r="B1647" s="135">
        <v>185</v>
      </c>
      <c r="C1647" s="127" t="s">
        <v>45</v>
      </c>
      <c r="D1647" s="135">
        <v>46</v>
      </c>
      <c r="E1647" s="127" t="s">
        <v>633</v>
      </c>
    </row>
    <row r="1648" spans="1:5" ht="15.75" thickBot="1" x14ac:dyDescent="0.3">
      <c r="A1648" s="127" t="s">
        <v>3684</v>
      </c>
      <c r="B1648" s="135">
        <v>185</v>
      </c>
      <c r="C1648" s="127" t="s">
        <v>45</v>
      </c>
      <c r="D1648" s="135">
        <v>89</v>
      </c>
      <c r="E1648" s="127" t="s">
        <v>634</v>
      </c>
    </row>
    <row r="1649" spans="1:5" ht="15.75" thickBot="1" x14ac:dyDescent="0.3">
      <c r="A1649" s="127" t="s">
        <v>3684</v>
      </c>
      <c r="B1649" s="135">
        <v>185</v>
      </c>
      <c r="C1649" s="127" t="s">
        <v>45</v>
      </c>
      <c r="D1649" s="135">
        <v>90</v>
      </c>
      <c r="E1649" s="127" t="s">
        <v>635</v>
      </c>
    </row>
    <row r="1650" spans="1:5" ht="15.75" thickBot="1" x14ac:dyDescent="0.3">
      <c r="A1650" s="127" t="s">
        <v>3684</v>
      </c>
      <c r="B1650" s="135">
        <v>185</v>
      </c>
      <c r="C1650" s="127" t="s">
        <v>45</v>
      </c>
      <c r="D1650" s="135">
        <v>178</v>
      </c>
      <c r="E1650" s="127" t="s">
        <v>637</v>
      </c>
    </row>
    <row r="1651" spans="1:5" ht="15.75" thickBot="1" x14ac:dyDescent="0.3">
      <c r="A1651" s="127" t="s">
        <v>3684</v>
      </c>
      <c r="B1651" s="135">
        <v>185</v>
      </c>
      <c r="C1651" s="127" t="s">
        <v>45</v>
      </c>
      <c r="D1651" s="135">
        <v>177</v>
      </c>
      <c r="E1651" s="127" t="s">
        <v>636</v>
      </c>
    </row>
    <row r="1652" spans="1:5" ht="15.75" thickBot="1" x14ac:dyDescent="0.3">
      <c r="A1652" s="127" t="s">
        <v>3684</v>
      </c>
      <c r="B1652" s="135">
        <v>185</v>
      </c>
      <c r="C1652" s="127" t="s">
        <v>45</v>
      </c>
      <c r="D1652" s="135">
        <v>691</v>
      </c>
      <c r="E1652" s="127" t="s">
        <v>642</v>
      </c>
    </row>
    <row r="1653" spans="1:5" ht="15.75" thickBot="1" x14ac:dyDescent="0.3">
      <c r="A1653" s="127" t="s">
        <v>3684</v>
      </c>
      <c r="B1653" s="135">
        <v>185</v>
      </c>
      <c r="C1653" s="127" t="s">
        <v>45</v>
      </c>
      <c r="D1653" s="135">
        <v>221</v>
      </c>
      <c r="E1653" s="127" t="s">
        <v>638</v>
      </c>
    </row>
    <row r="1654" spans="1:5" ht="15.75" thickBot="1" x14ac:dyDescent="0.3">
      <c r="A1654" s="127" t="s">
        <v>3684</v>
      </c>
      <c r="B1654" s="135">
        <v>185</v>
      </c>
      <c r="C1654" s="127" t="s">
        <v>45</v>
      </c>
      <c r="D1654" s="135">
        <v>265</v>
      </c>
      <c r="E1654" s="127" t="s">
        <v>639</v>
      </c>
    </row>
    <row r="1655" spans="1:5" ht="15.75" thickBot="1" x14ac:dyDescent="0.3">
      <c r="A1655" s="127" t="s">
        <v>3684</v>
      </c>
      <c r="B1655" s="135">
        <v>185</v>
      </c>
      <c r="C1655" s="127" t="s">
        <v>45</v>
      </c>
      <c r="D1655" s="135">
        <v>632</v>
      </c>
      <c r="E1655" s="127" t="s">
        <v>641</v>
      </c>
    </row>
    <row r="1656" spans="1:5" ht="15.75" thickBot="1" x14ac:dyDescent="0.3">
      <c r="A1656" s="127" t="s">
        <v>3684</v>
      </c>
      <c r="B1656" s="135">
        <v>185</v>
      </c>
      <c r="C1656" s="127" t="s">
        <v>45</v>
      </c>
      <c r="D1656" s="135">
        <v>735</v>
      </c>
      <c r="E1656" s="127" t="s">
        <v>643</v>
      </c>
    </row>
    <row r="1657" spans="1:5" ht="15.75" thickBot="1" x14ac:dyDescent="0.3">
      <c r="A1657" s="127" t="s">
        <v>3684</v>
      </c>
      <c r="B1657" s="135">
        <v>185</v>
      </c>
      <c r="C1657" s="127" t="s">
        <v>45</v>
      </c>
      <c r="D1657" s="135">
        <v>267</v>
      </c>
      <c r="E1657" s="127" t="s">
        <v>640</v>
      </c>
    </row>
    <row r="1658" spans="1:5" ht="15.75" thickBot="1" x14ac:dyDescent="0.3">
      <c r="A1658" s="127" t="s">
        <v>3684</v>
      </c>
      <c r="B1658" s="135">
        <v>805</v>
      </c>
      <c r="C1658" s="127" t="s">
        <v>46</v>
      </c>
      <c r="D1658" s="135">
        <v>177</v>
      </c>
      <c r="E1658" s="127" t="s">
        <v>1397</v>
      </c>
    </row>
    <row r="1659" spans="1:5" ht="15.75" thickBot="1" x14ac:dyDescent="0.3">
      <c r="A1659" s="127" t="s">
        <v>3684</v>
      </c>
      <c r="B1659" s="135">
        <v>805</v>
      </c>
      <c r="C1659" s="127" t="s">
        <v>46</v>
      </c>
      <c r="D1659" s="135">
        <v>265</v>
      </c>
      <c r="E1659" s="127" t="s">
        <v>1398</v>
      </c>
    </row>
    <row r="1660" spans="1:5" ht="15.75" thickBot="1" x14ac:dyDescent="0.3">
      <c r="A1660" s="127" t="s">
        <v>3684</v>
      </c>
      <c r="B1660" s="135">
        <v>805</v>
      </c>
      <c r="C1660" s="127" t="s">
        <v>46</v>
      </c>
      <c r="D1660" s="135">
        <v>353</v>
      </c>
      <c r="E1660" s="127" t="s">
        <v>1399</v>
      </c>
    </row>
    <row r="1661" spans="1:5" ht="15.75" thickBot="1" x14ac:dyDescent="0.3">
      <c r="A1661" s="127" t="s">
        <v>3684</v>
      </c>
      <c r="B1661" s="135">
        <v>445</v>
      </c>
      <c r="C1661" s="127" t="s">
        <v>47</v>
      </c>
      <c r="D1661" s="135">
        <v>89</v>
      </c>
      <c r="E1661" s="127" t="s">
        <v>986</v>
      </c>
    </row>
    <row r="1662" spans="1:5" ht="15.75" thickBot="1" x14ac:dyDescent="0.3">
      <c r="A1662" s="127" t="s">
        <v>3684</v>
      </c>
      <c r="B1662" s="135">
        <v>445</v>
      </c>
      <c r="C1662" s="127" t="s">
        <v>47</v>
      </c>
      <c r="D1662" s="135">
        <v>92</v>
      </c>
      <c r="E1662" s="127" t="s">
        <v>987</v>
      </c>
    </row>
    <row r="1663" spans="1:5" ht="15.75" thickBot="1" x14ac:dyDescent="0.3">
      <c r="A1663" s="127" t="s">
        <v>3684</v>
      </c>
      <c r="B1663" s="135">
        <v>445</v>
      </c>
      <c r="C1663" s="127" t="s">
        <v>47</v>
      </c>
      <c r="D1663" s="135">
        <v>90</v>
      </c>
      <c r="E1663" s="127" t="s">
        <v>953</v>
      </c>
    </row>
    <row r="1664" spans="1:5" ht="15.75" thickBot="1" x14ac:dyDescent="0.3">
      <c r="A1664" s="127" t="s">
        <v>3684</v>
      </c>
      <c r="B1664" s="135">
        <v>445</v>
      </c>
      <c r="C1664" s="127" t="s">
        <v>47</v>
      </c>
      <c r="D1664" s="135">
        <v>177</v>
      </c>
      <c r="E1664" s="127" t="s">
        <v>988</v>
      </c>
    </row>
    <row r="1665" spans="1:5" ht="15.75" thickBot="1" x14ac:dyDescent="0.3">
      <c r="A1665" s="127" t="s">
        <v>3684</v>
      </c>
      <c r="B1665" s="135">
        <v>445</v>
      </c>
      <c r="C1665" s="127" t="s">
        <v>47</v>
      </c>
      <c r="D1665" s="135">
        <v>223</v>
      </c>
      <c r="E1665" s="127" t="s">
        <v>990</v>
      </c>
    </row>
    <row r="1666" spans="1:5" ht="15.75" thickBot="1" x14ac:dyDescent="0.3">
      <c r="A1666" s="127" t="s">
        <v>3684</v>
      </c>
      <c r="B1666" s="135">
        <v>445</v>
      </c>
      <c r="C1666" s="127" t="s">
        <v>47</v>
      </c>
      <c r="D1666" s="135">
        <v>224</v>
      </c>
      <c r="E1666" s="127" t="s">
        <v>991</v>
      </c>
    </row>
    <row r="1667" spans="1:5" ht="15.75" thickBot="1" x14ac:dyDescent="0.3">
      <c r="A1667" s="127" t="s">
        <v>3684</v>
      </c>
      <c r="B1667" s="135">
        <v>445</v>
      </c>
      <c r="C1667" s="127" t="s">
        <v>47</v>
      </c>
      <c r="D1667" s="135">
        <v>225</v>
      </c>
      <c r="E1667" s="127" t="s">
        <v>992</v>
      </c>
    </row>
    <row r="1668" spans="1:5" ht="15.75" thickBot="1" x14ac:dyDescent="0.3">
      <c r="A1668" s="127" t="s">
        <v>3684</v>
      </c>
      <c r="B1668" s="135">
        <v>445</v>
      </c>
      <c r="C1668" s="127" t="s">
        <v>47</v>
      </c>
      <c r="D1668" s="135">
        <v>222</v>
      </c>
      <c r="E1668" s="127" t="s">
        <v>989</v>
      </c>
    </row>
    <row r="1669" spans="1:5" ht="15.75" thickBot="1" x14ac:dyDescent="0.3">
      <c r="A1669" s="127" t="s">
        <v>3684</v>
      </c>
      <c r="B1669" s="135">
        <v>445</v>
      </c>
      <c r="C1669" s="127" t="s">
        <v>47</v>
      </c>
      <c r="D1669" s="135">
        <v>456</v>
      </c>
      <c r="E1669" s="127" t="s">
        <v>993</v>
      </c>
    </row>
    <row r="1670" spans="1:5" ht="15.75" thickBot="1" x14ac:dyDescent="0.3">
      <c r="A1670" s="127" t="s">
        <v>3684</v>
      </c>
      <c r="B1670" s="135">
        <v>445</v>
      </c>
      <c r="C1670" s="127" t="s">
        <v>47</v>
      </c>
      <c r="D1670" s="135">
        <v>504</v>
      </c>
      <c r="E1670" s="127" t="s">
        <v>998</v>
      </c>
    </row>
    <row r="1671" spans="1:5" ht="15.75" thickBot="1" x14ac:dyDescent="0.3">
      <c r="A1671" s="127" t="s">
        <v>3684</v>
      </c>
      <c r="B1671" s="135">
        <v>445</v>
      </c>
      <c r="C1671" s="127" t="s">
        <v>47</v>
      </c>
      <c r="D1671" s="135">
        <v>502</v>
      </c>
      <c r="E1671" s="127" t="s">
        <v>996</v>
      </c>
    </row>
    <row r="1672" spans="1:5" ht="15.75" thickBot="1" x14ac:dyDescent="0.3">
      <c r="A1672" s="127" t="s">
        <v>3684</v>
      </c>
      <c r="B1672" s="135">
        <v>445</v>
      </c>
      <c r="C1672" s="127" t="s">
        <v>47</v>
      </c>
      <c r="D1672" s="135">
        <v>500</v>
      </c>
      <c r="E1672" s="127" t="s">
        <v>994</v>
      </c>
    </row>
    <row r="1673" spans="1:5" ht="15.75" thickBot="1" x14ac:dyDescent="0.3">
      <c r="A1673" s="127" t="s">
        <v>3684</v>
      </c>
      <c r="B1673" s="135">
        <v>445</v>
      </c>
      <c r="C1673" s="127" t="s">
        <v>47</v>
      </c>
      <c r="D1673" s="135">
        <v>501</v>
      </c>
      <c r="E1673" s="127" t="s">
        <v>995</v>
      </c>
    </row>
    <row r="1674" spans="1:5" ht="15.75" thickBot="1" x14ac:dyDescent="0.3">
      <c r="A1674" s="127" t="s">
        <v>3684</v>
      </c>
      <c r="B1674" s="135">
        <v>445</v>
      </c>
      <c r="C1674" s="127" t="s">
        <v>47</v>
      </c>
      <c r="D1674" s="135">
        <v>503</v>
      </c>
      <c r="E1674" s="127" t="s">
        <v>997</v>
      </c>
    </row>
    <row r="1675" spans="1:5" ht="15.75" thickBot="1" x14ac:dyDescent="0.3">
      <c r="A1675" s="127" t="s">
        <v>3684</v>
      </c>
      <c r="B1675" s="135">
        <v>445</v>
      </c>
      <c r="C1675" s="127" t="s">
        <v>47</v>
      </c>
      <c r="D1675" s="135">
        <v>632</v>
      </c>
      <c r="E1675" s="127" t="s">
        <v>999</v>
      </c>
    </row>
    <row r="1676" spans="1:5" ht="15.75" thickBot="1" x14ac:dyDescent="0.3">
      <c r="A1676" s="127" t="s">
        <v>3684</v>
      </c>
      <c r="B1676" s="135">
        <v>445</v>
      </c>
      <c r="C1676" s="127" t="s">
        <v>47</v>
      </c>
      <c r="D1676" s="135">
        <v>640</v>
      </c>
      <c r="E1676" s="127" t="s">
        <v>1000</v>
      </c>
    </row>
    <row r="1677" spans="1:5" ht="15.75" thickBot="1" x14ac:dyDescent="0.3">
      <c r="A1677" s="127" t="s">
        <v>3684</v>
      </c>
      <c r="B1677" s="135">
        <v>445</v>
      </c>
      <c r="C1677" s="127" t="s">
        <v>47</v>
      </c>
      <c r="D1677" s="135">
        <v>656</v>
      </c>
      <c r="E1677" s="127" t="s">
        <v>1001</v>
      </c>
    </row>
    <row r="1678" spans="1:5" ht="15.75" thickBot="1" x14ac:dyDescent="0.3">
      <c r="A1678" s="127" t="s">
        <v>3684</v>
      </c>
      <c r="B1678" s="135">
        <v>445</v>
      </c>
      <c r="C1678" s="127" t="s">
        <v>47</v>
      </c>
      <c r="D1678" s="135">
        <v>691</v>
      </c>
      <c r="E1678" s="127" t="s">
        <v>1002</v>
      </c>
    </row>
    <row r="1679" spans="1:5" ht="15.75" thickBot="1" x14ac:dyDescent="0.3">
      <c r="A1679" s="127" t="s">
        <v>3684</v>
      </c>
      <c r="B1679" s="135">
        <v>445</v>
      </c>
      <c r="C1679" s="127" t="s">
        <v>47</v>
      </c>
      <c r="D1679" s="135">
        <v>735</v>
      </c>
      <c r="E1679" s="127" t="s">
        <v>1003</v>
      </c>
    </row>
    <row r="1680" spans="1:5" ht="15.75" thickBot="1" x14ac:dyDescent="0.3">
      <c r="A1680" s="127" t="s">
        <v>3684</v>
      </c>
      <c r="B1680" s="135">
        <v>445</v>
      </c>
      <c r="C1680" s="127" t="s">
        <v>47</v>
      </c>
      <c r="D1680" s="135">
        <v>779</v>
      </c>
      <c r="E1680" s="127" t="s">
        <v>1004</v>
      </c>
    </row>
    <row r="1681" spans="1:5" ht="15.75" thickBot="1" x14ac:dyDescent="0.3">
      <c r="A1681" s="127" t="s">
        <v>3684</v>
      </c>
      <c r="B1681" s="135">
        <v>445</v>
      </c>
      <c r="C1681" s="127" t="s">
        <v>47</v>
      </c>
      <c r="D1681" s="135">
        <v>780</v>
      </c>
      <c r="E1681" s="127" t="s">
        <v>1005</v>
      </c>
    </row>
    <row r="1682" spans="1:5" ht="15.75" thickBot="1" x14ac:dyDescent="0.3">
      <c r="A1682" s="127" t="s">
        <v>3684</v>
      </c>
      <c r="B1682" s="135">
        <v>445</v>
      </c>
      <c r="C1682" s="127" t="s">
        <v>47</v>
      </c>
      <c r="D1682" s="135">
        <v>867</v>
      </c>
      <c r="E1682" s="127" t="s">
        <v>1006</v>
      </c>
    </row>
    <row r="1683" spans="1:5" ht="15.75" thickBot="1" x14ac:dyDescent="0.3">
      <c r="A1683" s="127" t="s">
        <v>3684</v>
      </c>
      <c r="B1683" s="135">
        <v>428</v>
      </c>
      <c r="C1683" s="127" t="s">
        <v>48</v>
      </c>
      <c r="D1683" s="135">
        <v>1</v>
      </c>
      <c r="E1683" s="127" t="s">
        <v>932</v>
      </c>
    </row>
    <row r="1684" spans="1:5" ht="15.75" thickBot="1" x14ac:dyDescent="0.3">
      <c r="A1684" s="127" t="s">
        <v>3684</v>
      </c>
      <c r="B1684" s="135">
        <v>428</v>
      </c>
      <c r="C1684" s="127" t="s">
        <v>48</v>
      </c>
      <c r="D1684" s="135">
        <v>501</v>
      </c>
      <c r="E1684" s="127" t="s">
        <v>935</v>
      </c>
    </row>
    <row r="1685" spans="1:5" ht="15.75" thickBot="1" x14ac:dyDescent="0.3">
      <c r="A1685" s="127" t="s">
        <v>3684</v>
      </c>
      <c r="B1685" s="135">
        <v>428</v>
      </c>
      <c r="C1685" s="127" t="s">
        <v>48</v>
      </c>
      <c r="D1685" s="135">
        <v>634</v>
      </c>
      <c r="E1685" s="127" t="s">
        <v>938</v>
      </c>
    </row>
    <row r="1686" spans="1:5" ht="15.75" thickBot="1" x14ac:dyDescent="0.3">
      <c r="A1686" s="127" t="s">
        <v>3684</v>
      </c>
      <c r="B1686" s="135">
        <v>428</v>
      </c>
      <c r="C1686" s="127" t="s">
        <v>48</v>
      </c>
      <c r="D1686" s="135">
        <v>89</v>
      </c>
      <c r="E1686" s="127" t="s">
        <v>933</v>
      </c>
    </row>
    <row r="1687" spans="1:5" ht="15.75" thickBot="1" x14ac:dyDescent="0.3">
      <c r="A1687" s="127" t="s">
        <v>3684</v>
      </c>
      <c r="B1687" s="135">
        <v>428</v>
      </c>
      <c r="C1687" s="127" t="s">
        <v>48</v>
      </c>
      <c r="D1687" s="135">
        <v>692</v>
      </c>
      <c r="E1687" s="127" t="s">
        <v>941</v>
      </c>
    </row>
    <row r="1688" spans="1:5" ht="15.75" thickBot="1" x14ac:dyDescent="0.3">
      <c r="A1688" s="127" t="s">
        <v>3684</v>
      </c>
      <c r="B1688" s="135">
        <v>428</v>
      </c>
      <c r="C1688" s="127" t="s">
        <v>48</v>
      </c>
      <c r="D1688" s="135">
        <v>500</v>
      </c>
      <c r="E1688" s="127" t="s">
        <v>934</v>
      </c>
    </row>
    <row r="1689" spans="1:5" ht="15.75" thickBot="1" x14ac:dyDescent="0.3">
      <c r="A1689" s="127" t="s">
        <v>3684</v>
      </c>
      <c r="B1689" s="135">
        <v>428</v>
      </c>
      <c r="C1689" s="127" t="s">
        <v>48</v>
      </c>
      <c r="D1689" s="135">
        <v>555</v>
      </c>
      <c r="E1689" s="127" t="s">
        <v>936</v>
      </c>
    </row>
    <row r="1690" spans="1:5" ht="15.75" thickBot="1" x14ac:dyDescent="0.3">
      <c r="A1690" s="127" t="s">
        <v>3684</v>
      </c>
      <c r="B1690" s="135">
        <v>428</v>
      </c>
      <c r="C1690" s="127" t="s">
        <v>48</v>
      </c>
      <c r="D1690" s="135">
        <v>632</v>
      </c>
      <c r="E1690" s="127" t="s">
        <v>937</v>
      </c>
    </row>
    <row r="1691" spans="1:5" ht="15.75" thickBot="1" x14ac:dyDescent="0.3">
      <c r="A1691" s="127" t="s">
        <v>3684</v>
      </c>
      <c r="B1691" s="135">
        <v>428</v>
      </c>
      <c r="C1691" s="127" t="s">
        <v>48</v>
      </c>
      <c r="D1691" s="135">
        <v>691</v>
      </c>
      <c r="E1691" s="127" t="s">
        <v>940</v>
      </c>
    </row>
    <row r="1692" spans="1:5" ht="15.75" thickBot="1" x14ac:dyDescent="0.3">
      <c r="A1692" s="127" t="s">
        <v>3684</v>
      </c>
      <c r="B1692" s="135">
        <v>428</v>
      </c>
      <c r="C1692" s="127" t="s">
        <v>48</v>
      </c>
      <c r="D1692" s="135">
        <v>645</v>
      </c>
      <c r="E1692" s="127" t="s">
        <v>939</v>
      </c>
    </row>
    <row r="1693" spans="1:5" ht="15.75" thickBot="1" x14ac:dyDescent="0.3">
      <c r="A1693" s="127" t="s">
        <v>3684</v>
      </c>
      <c r="B1693" s="135">
        <v>428</v>
      </c>
      <c r="C1693" s="127" t="s">
        <v>48</v>
      </c>
      <c r="D1693" s="135">
        <v>735</v>
      </c>
      <c r="E1693" s="127" t="s">
        <v>942</v>
      </c>
    </row>
    <row r="1694" spans="1:5" ht="15.75" thickBot="1" x14ac:dyDescent="0.3">
      <c r="A1694" s="127" t="s">
        <v>3684</v>
      </c>
      <c r="B1694" s="135">
        <v>428</v>
      </c>
      <c r="C1694" s="127" t="s">
        <v>48</v>
      </c>
      <c r="D1694" s="135">
        <v>736</v>
      </c>
      <c r="E1694" s="127" t="s">
        <v>943</v>
      </c>
    </row>
    <row r="1695" spans="1:5" ht="15.75" thickBot="1" x14ac:dyDescent="0.3">
      <c r="A1695" s="127" t="s">
        <v>3684</v>
      </c>
      <c r="B1695" s="135">
        <v>410</v>
      </c>
      <c r="C1695" s="127" t="s">
        <v>49</v>
      </c>
      <c r="D1695" s="135">
        <v>89</v>
      </c>
      <c r="E1695" s="127" t="s">
        <v>909</v>
      </c>
    </row>
    <row r="1696" spans="1:5" ht="15.75" thickBot="1" x14ac:dyDescent="0.3">
      <c r="A1696" s="127" t="s">
        <v>3684</v>
      </c>
      <c r="B1696" s="135">
        <v>410</v>
      </c>
      <c r="C1696" s="127" t="s">
        <v>49</v>
      </c>
      <c r="D1696" s="135">
        <v>177</v>
      </c>
      <c r="E1696" s="127" t="s">
        <v>887</v>
      </c>
    </row>
    <row r="1697" spans="1:5" ht="15.75" thickBot="1" x14ac:dyDescent="0.3">
      <c r="A1697" s="127" t="s">
        <v>3684</v>
      </c>
      <c r="B1697" s="135">
        <v>410</v>
      </c>
      <c r="C1697" s="127" t="s">
        <v>49</v>
      </c>
      <c r="D1697" s="135">
        <v>221</v>
      </c>
      <c r="E1697" s="127" t="s">
        <v>910</v>
      </c>
    </row>
    <row r="1698" spans="1:5" ht="15.75" thickBot="1" x14ac:dyDescent="0.3">
      <c r="A1698" s="127" t="s">
        <v>3684</v>
      </c>
      <c r="B1698" s="135">
        <v>410</v>
      </c>
      <c r="C1698" s="127" t="s">
        <v>49</v>
      </c>
      <c r="D1698" s="135">
        <v>265</v>
      </c>
      <c r="E1698" s="127" t="s">
        <v>911</v>
      </c>
    </row>
    <row r="1699" spans="1:5" ht="15.75" thickBot="1" x14ac:dyDescent="0.3">
      <c r="A1699" s="127" t="s">
        <v>3684</v>
      </c>
      <c r="B1699" s="135">
        <v>410</v>
      </c>
      <c r="C1699" s="127" t="s">
        <v>49</v>
      </c>
      <c r="D1699" s="135">
        <v>779</v>
      </c>
      <c r="E1699" s="127" t="s">
        <v>912</v>
      </c>
    </row>
    <row r="1700" spans="1:5" ht="15.75" thickBot="1" x14ac:dyDescent="0.3">
      <c r="A1700" s="127" t="s">
        <v>3684</v>
      </c>
      <c r="B1700" s="135">
        <v>410</v>
      </c>
      <c r="C1700" s="127" t="s">
        <v>49</v>
      </c>
      <c r="D1700" s="135">
        <v>781</v>
      </c>
      <c r="E1700" s="127" t="s">
        <v>913</v>
      </c>
    </row>
    <row r="1701" spans="1:5" ht="15.75" thickBot="1" x14ac:dyDescent="0.3">
      <c r="A1701" s="127" t="s">
        <v>3684</v>
      </c>
      <c r="B1701" s="135">
        <v>35</v>
      </c>
      <c r="C1701" s="127" t="s">
        <v>50</v>
      </c>
      <c r="D1701" s="135">
        <v>90</v>
      </c>
      <c r="E1701" s="127" t="s">
        <v>391</v>
      </c>
    </row>
    <row r="1702" spans="1:5" ht="15.75" thickBot="1" x14ac:dyDescent="0.3">
      <c r="A1702" s="127" t="s">
        <v>3684</v>
      </c>
      <c r="B1702" s="135">
        <v>35</v>
      </c>
      <c r="C1702" s="127" t="s">
        <v>50</v>
      </c>
      <c r="D1702" s="135">
        <v>134</v>
      </c>
      <c r="E1702" s="127" t="s">
        <v>394</v>
      </c>
    </row>
    <row r="1703" spans="1:5" ht="15.75" thickBot="1" x14ac:dyDescent="0.3">
      <c r="A1703" s="127" t="s">
        <v>3684</v>
      </c>
      <c r="B1703" s="135">
        <v>35</v>
      </c>
      <c r="C1703" s="127" t="s">
        <v>50</v>
      </c>
      <c r="D1703" s="135">
        <v>739</v>
      </c>
      <c r="E1703" s="127" t="s">
        <v>412</v>
      </c>
    </row>
    <row r="1704" spans="1:5" ht="15.75" thickBot="1" x14ac:dyDescent="0.3">
      <c r="A1704" s="127" t="s">
        <v>3684</v>
      </c>
      <c r="B1704" s="135">
        <v>35</v>
      </c>
      <c r="C1704" s="127" t="s">
        <v>50</v>
      </c>
      <c r="D1704" s="135">
        <v>133</v>
      </c>
      <c r="E1704" s="127" t="s">
        <v>393</v>
      </c>
    </row>
    <row r="1705" spans="1:5" ht="15.75" thickBot="1" x14ac:dyDescent="0.3">
      <c r="A1705" s="127" t="s">
        <v>3684</v>
      </c>
      <c r="B1705" s="135">
        <v>35</v>
      </c>
      <c r="C1705" s="127" t="s">
        <v>50</v>
      </c>
      <c r="D1705" s="135">
        <v>181</v>
      </c>
      <c r="E1705" s="127" t="s">
        <v>396</v>
      </c>
    </row>
    <row r="1706" spans="1:5" ht="15.75" thickBot="1" x14ac:dyDescent="0.3">
      <c r="A1706" s="127" t="s">
        <v>3684</v>
      </c>
      <c r="B1706" s="135">
        <v>35</v>
      </c>
      <c r="C1706" s="127" t="s">
        <v>50</v>
      </c>
      <c r="D1706" s="135">
        <v>182</v>
      </c>
      <c r="E1706" s="127" t="s">
        <v>397</v>
      </c>
    </row>
    <row r="1707" spans="1:5" ht="15.75" thickBot="1" x14ac:dyDescent="0.3">
      <c r="A1707" s="127" t="s">
        <v>3684</v>
      </c>
      <c r="B1707" s="135">
        <v>35</v>
      </c>
      <c r="C1707" s="127" t="s">
        <v>50</v>
      </c>
      <c r="D1707" s="135">
        <v>177</v>
      </c>
      <c r="E1707" s="127" t="s">
        <v>395</v>
      </c>
    </row>
    <row r="1708" spans="1:5" ht="15.75" thickBot="1" x14ac:dyDescent="0.3">
      <c r="A1708" s="127" t="s">
        <v>3684</v>
      </c>
      <c r="B1708" s="135">
        <v>35</v>
      </c>
      <c r="C1708" s="127" t="s">
        <v>50</v>
      </c>
      <c r="D1708" s="135">
        <v>315</v>
      </c>
      <c r="E1708" s="127" t="s">
        <v>398</v>
      </c>
    </row>
    <row r="1709" spans="1:5" ht="15.75" thickBot="1" x14ac:dyDescent="0.3">
      <c r="A1709" s="127" t="s">
        <v>3684</v>
      </c>
      <c r="B1709" s="135">
        <v>35</v>
      </c>
      <c r="C1709" s="127" t="s">
        <v>50</v>
      </c>
      <c r="D1709" s="135">
        <v>353</v>
      </c>
      <c r="E1709" s="127" t="s">
        <v>399</v>
      </c>
    </row>
    <row r="1710" spans="1:5" ht="15.75" thickBot="1" x14ac:dyDescent="0.3">
      <c r="A1710" s="127" t="s">
        <v>3684</v>
      </c>
      <c r="B1710" s="135">
        <v>35</v>
      </c>
      <c r="C1710" s="127" t="s">
        <v>50</v>
      </c>
      <c r="D1710" s="135">
        <v>456</v>
      </c>
      <c r="E1710" s="127" t="s">
        <v>400</v>
      </c>
    </row>
    <row r="1711" spans="1:5" ht="15.75" thickBot="1" x14ac:dyDescent="0.3">
      <c r="A1711" s="127" t="s">
        <v>3684</v>
      </c>
      <c r="B1711" s="135">
        <v>35</v>
      </c>
      <c r="C1711" s="127" t="s">
        <v>50</v>
      </c>
      <c r="D1711" s="135">
        <v>95</v>
      </c>
      <c r="E1711" s="127" t="s">
        <v>392</v>
      </c>
    </row>
    <row r="1712" spans="1:5" ht="15.75" thickBot="1" x14ac:dyDescent="0.3">
      <c r="A1712" s="127" t="s">
        <v>3684</v>
      </c>
      <c r="B1712" s="135">
        <v>35</v>
      </c>
      <c r="C1712" s="127" t="s">
        <v>50</v>
      </c>
      <c r="D1712" s="135">
        <v>501</v>
      </c>
      <c r="E1712" s="127" t="s">
        <v>401</v>
      </c>
    </row>
    <row r="1713" spans="1:5" ht="15.75" thickBot="1" x14ac:dyDescent="0.3">
      <c r="A1713" s="127" t="s">
        <v>3684</v>
      </c>
      <c r="B1713" s="135">
        <v>35</v>
      </c>
      <c r="C1713" s="127" t="s">
        <v>50</v>
      </c>
      <c r="D1713" s="135">
        <v>504</v>
      </c>
      <c r="E1713" s="127" t="s">
        <v>404</v>
      </c>
    </row>
    <row r="1714" spans="1:5" ht="15.75" thickBot="1" x14ac:dyDescent="0.3">
      <c r="A1714" s="127" t="s">
        <v>3684</v>
      </c>
      <c r="B1714" s="135">
        <v>35</v>
      </c>
      <c r="C1714" s="127" t="s">
        <v>50</v>
      </c>
      <c r="D1714" s="135">
        <v>505</v>
      </c>
      <c r="E1714" s="127" t="s">
        <v>405</v>
      </c>
    </row>
    <row r="1715" spans="1:5" ht="15.75" thickBot="1" x14ac:dyDescent="0.3">
      <c r="A1715" s="127" t="s">
        <v>3684</v>
      </c>
      <c r="B1715" s="135">
        <v>35</v>
      </c>
      <c r="C1715" s="127" t="s">
        <v>50</v>
      </c>
      <c r="D1715" s="135">
        <v>502</v>
      </c>
      <c r="E1715" s="127" t="s">
        <v>402</v>
      </c>
    </row>
    <row r="1716" spans="1:5" ht="15.75" thickBot="1" x14ac:dyDescent="0.3">
      <c r="A1716" s="127" t="s">
        <v>3684</v>
      </c>
      <c r="B1716" s="135">
        <v>35</v>
      </c>
      <c r="C1716" s="127" t="s">
        <v>50</v>
      </c>
      <c r="D1716" s="135">
        <v>503</v>
      </c>
      <c r="E1716" s="127" t="s">
        <v>403</v>
      </c>
    </row>
    <row r="1717" spans="1:5" ht="15.75" thickBot="1" x14ac:dyDescent="0.3">
      <c r="A1717" s="127" t="s">
        <v>3684</v>
      </c>
      <c r="B1717" s="135">
        <v>35</v>
      </c>
      <c r="C1717" s="127" t="s">
        <v>50</v>
      </c>
      <c r="D1717" s="135">
        <v>544</v>
      </c>
      <c r="E1717" s="127" t="s">
        <v>406</v>
      </c>
    </row>
    <row r="1718" spans="1:5" ht="15.75" thickBot="1" x14ac:dyDescent="0.3">
      <c r="A1718" s="127" t="s">
        <v>3684</v>
      </c>
      <c r="B1718" s="135">
        <v>35</v>
      </c>
      <c r="C1718" s="127" t="s">
        <v>50</v>
      </c>
      <c r="D1718" s="135">
        <v>632</v>
      </c>
      <c r="E1718" s="127" t="s">
        <v>408</v>
      </c>
    </row>
    <row r="1719" spans="1:5" ht="15.75" thickBot="1" x14ac:dyDescent="0.3">
      <c r="A1719" s="127" t="s">
        <v>3684</v>
      </c>
      <c r="B1719" s="135">
        <v>35</v>
      </c>
      <c r="C1719" s="127" t="s">
        <v>50</v>
      </c>
      <c r="D1719" s="135">
        <v>735</v>
      </c>
      <c r="E1719" s="127" t="s">
        <v>409</v>
      </c>
    </row>
    <row r="1720" spans="1:5" ht="15.75" thickBot="1" x14ac:dyDescent="0.3">
      <c r="A1720" s="127" t="s">
        <v>3684</v>
      </c>
      <c r="B1720" s="135">
        <v>35</v>
      </c>
      <c r="C1720" s="127" t="s">
        <v>50</v>
      </c>
      <c r="D1720" s="135">
        <v>737</v>
      </c>
      <c r="E1720" s="127" t="s">
        <v>411</v>
      </c>
    </row>
    <row r="1721" spans="1:5" ht="15.75" thickBot="1" x14ac:dyDescent="0.3">
      <c r="A1721" s="127" t="s">
        <v>3684</v>
      </c>
      <c r="B1721" s="135">
        <v>35</v>
      </c>
      <c r="C1721" s="127" t="s">
        <v>50</v>
      </c>
      <c r="D1721" s="135">
        <v>867</v>
      </c>
      <c r="E1721" s="127" t="s">
        <v>415</v>
      </c>
    </row>
    <row r="1722" spans="1:5" ht="15.75" thickBot="1" x14ac:dyDescent="0.3">
      <c r="A1722" s="127" t="s">
        <v>3684</v>
      </c>
      <c r="B1722" s="135">
        <v>35</v>
      </c>
      <c r="C1722" s="127" t="s">
        <v>50</v>
      </c>
      <c r="D1722" s="135">
        <v>736</v>
      </c>
      <c r="E1722" s="127" t="s">
        <v>410</v>
      </c>
    </row>
    <row r="1723" spans="1:5" ht="15.75" thickBot="1" x14ac:dyDescent="0.3">
      <c r="A1723" s="127" t="s">
        <v>3684</v>
      </c>
      <c r="B1723" s="135">
        <v>35</v>
      </c>
      <c r="C1723" s="127" t="s">
        <v>50</v>
      </c>
      <c r="D1723" s="135">
        <v>564</v>
      </c>
      <c r="E1723" s="127" t="s">
        <v>407</v>
      </c>
    </row>
    <row r="1724" spans="1:5" ht="15.75" thickBot="1" x14ac:dyDescent="0.3">
      <c r="A1724" s="127" t="s">
        <v>3684</v>
      </c>
      <c r="B1724" s="135">
        <v>35</v>
      </c>
      <c r="C1724" s="127" t="s">
        <v>50</v>
      </c>
      <c r="D1724" s="135">
        <v>780</v>
      </c>
      <c r="E1724" s="127" t="s">
        <v>414</v>
      </c>
    </row>
    <row r="1725" spans="1:5" ht="15.75" thickBot="1" x14ac:dyDescent="0.3">
      <c r="A1725" s="127" t="s">
        <v>3684</v>
      </c>
      <c r="B1725" s="135">
        <v>35</v>
      </c>
      <c r="C1725" s="127" t="s">
        <v>50</v>
      </c>
      <c r="D1725" s="135">
        <v>779</v>
      </c>
      <c r="E1725" s="127" t="s">
        <v>413</v>
      </c>
    </row>
    <row r="1726" spans="1:5" ht="15.75" thickBot="1" x14ac:dyDescent="0.3">
      <c r="A1726" s="127" t="s">
        <v>3684</v>
      </c>
      <c r="B1726" s="135">
        <v>754</v>
      </c>
      <c r="C1726" s="127" t="s">
        <v>51</v>
      </c>
      <c r="D1726" s="135">
        <v>1</v>
      </c>
      <c r="E1726" s="127" t="s">
        <v>1308</v>
      </c>
    </row>
    <row r="1727" spans="1:5" ht="15.75" thickBot="1" x14ac:dyDescent="0.3">
      <c r="A1727" s="127" t="s">
        <v>3684</v>
      </c>
      <c r="B1727" s="135">
        <v>754</v>
      </c>
      <c r="C1727" s="127" t="s">
        <v>51</v>
      </c>
      <c r="D1727" s="135">
        <v>49</v>
      </c>
      <c r="E1727" s="127" t="s">
        <v>1309</v>
      </c>
    </row>
    <row r="1728" spans="1:5" ht="15.75" thickBot="1" x14ac:dyDescent="0.3">
      <c r="A1728" s="127" t="s">
        <v>3684</v>
      </c>
      <c r="B1728" s="135">
        <v>754</v>
      </c>
      <c r="C1728" s="127" t="s">
        <v>51</v>
      </c>
      <c r="D1728" s="135">
        <v>456</v>
      </c>
      <c r="E1728" s="127" t="s">
        <v>1310</v>
      </c>
    </row>
    <row r="1729" spans="1:5" ht="15.75" thickBot="1" x14ac:dyDescent="0.3">
      <c r="A1729" s="127" t="s">
        <v>3684</v>
      </c>
      <c r="B1729" s="135">
        <v>754</v>
      </c>
      <c r="C1729" s="127" t="s">
        <v>51</v>
      </c>
      <c r="D1729" s="135">
        <v>500</v>
      </c>
      <c r="E1729" s="127" t="s">
        <v>1311</v>
      </c>
    </row>
    <row r="1730" spans="1:5" ht="15.75" thickBot="1" x14ac:dyDescent="0.3">
      <c r="A1730" s="127" t="s">
        <v>3684</v>
      </c>
      <c r="B1730" s="135">
        <v>754</v>
      </c>
      <c r="C1730" s="127" t="s">
        <v>51</v>
      </c>
      <c r="D1730" s="135">
        <v>735</v>
      </c>
      <c r="E1730" s="127" t="s">
        <v>1312</v>
      </c>
    </row>
    <row r="1731" spans="1:5" ht="15.75" thickBot="1" x14ac:dyDescent="0.3">
      <c r="A1731" s="127" t="s">
        <v>3684</v>
      </c>
      <c r="B1731" s="135">
        <v>754</v>
      </c>
      <c r="C1731" s="127" t="s">
        <v>51</v>
      </c>
      <c r="D1731" s="135">
        <v>736</v>
      </c>
      <c r="E1731" s="127" t="s">
        <v>1313</v>
      </c>
    </row>
    <row r="1732" spans="1:5" ht="15.75" thickBot="1" x14ac:dyDescent="0.3">
      <c r="A1732" s="127" t="s">
        <v>3684</v>
      </c>
      <c r="B1732" s="135">
        <v>754</v>
      </c>
      <c r="C1732" s="127" t="s">
        <v>51</v>
      </c>
      <c r="D1732" s="135">
        <v>779</v>
      </c>
      <c r="E1732" s="127" t="s">
        <v>1314</v>
      </c>
    </row>
    <row r="1733" spans="1:5" ht="15.75" thickBot="1" x14ac:dyDescent="0.3">
      <c r="A1733" s="127" t="s">
        <v>3684</v>
      </c>
      <c r="B1733" s="135">
        <v>390</v>
      </c>
      <c r="C1733" s="127" t="s">
        <v>52</v>
      </c>
      <c r="D1733" s="135">
        <v>45</v>
      </c>
      <c r="E1733" s="127" t="s">
        <v>846</v>
      </c>
    </row>
    <row r="1734" spans="1:5" ht="15.75" thickBot="1" x14ac:dyDescent="0.3">
      <c r="A1734" s="127" t="s">
        <v>3684</v>
      </c>
      <c r="B1734" s="135">
        <v>390</v>
      </c>
      <c r="C1734" s="127" t="s">
        <v>52</v>
      </c>
      <c r="D1734" s="135">
        <v>89</v>
      </c>
      <c r="E1734" s="127" t="s">
        <v>847</v>
      </c>
    </row>
    <row r="1735" spans="1:5" ht="15.75" thickBot="1" x14ac:dyDescent="0.3">
      <c r="A1735" s="127" t="s">
        <v>3684</v>
      </c>
      <c r="B1735" s="135">
        <v>390</v>
      </c>
      <c r="C1735" s="127" t="s">
        <v>52</v>
      </c>
      <c r="D1735" s="135">
        <v>90</v>
      </c>
      <c r="E1735" s="127" t="s">
        <v>848</v>
      </c>
    </row>
    <row r="1736" spans="1:5" ht="15.75" thickBot="1" x14ac:dyDescent="0.3">
      <c r="A1736" s="127" t="s">
        <v>3684</v>
      </c>
      <c r="B1736" s="135">
        <v>390</v>
      </c>
      <c r="C1736" s="127" t="s">
        <v>52</v>
      </c>
      <c r="D1736" s="135">
        <v>221</v>
      </c>
      <c r="E1736" s="127" t="s">
        <v>849</v>
      </c>
    </row>
    <row r="1737" spans="1:5" ht="15.75" thickBot="1" x14ac:dyDescent="0.3">
      <c r="A1737" s="127" t="s">
        <v>3684</v>
      </c>
      <c r="B1737" s="135">
        <v>390</v>
      </c>
      <c r="C1737" s="127" t="s">
        <v>52</v>
      </c>
      <c r="D1737" s="135">
        <v>265</v>
      </c>
      <c r="E1737" s="127" t="s">
        <v>850</v>
      </c>
    </row>
    <row r="1738" spans="1:5" ht="15.75" thickBot="1" x14ac:dyDescent="0.3">
      <c r="A1738" s="127" t="s">
        <v>3684</v>
      </c>
      <c r="B1738" s="135">
        <v>390</v>
      </c>
      <c r="C1738" s="127" t="s">
        <v>52</v>
      </c>
      <c r="D1738" s="135">
        <v>456</v>
      </c>
      <c r="E1738" s="127" t="s">
        <v>851</v>
      </c>
    </row>
    <row r="1739" spans="1:5" ht="15.75" thickBot="1" x14ac:dyDescent="0.3">
      <c r="A1739" s="127" t="s">
        <v>3684</v>
      </c>
      <c r="B1739" s="135">
        <v>390</v>
      </c>
      <c r="C1739" s="127" t="s">
        <v>52</v>
      </c>
      <c r="D1739" s="135">
        <v>457</v>
      </c>
      <c r="E1739" s="127" t="s">
        <v>852</v>
      </c>
    </row>
    <row r="1740" spans="1:5" ht="15.75" thickBot="1" x14ac:dyDescent="0.3">
      <c r="A1740" s="127" t="s">
        <v>3684</v>
      </c>
      <c r="B1740" s="135">
        <v>390</v>
      </c>
      <c r="C1740" s="127" t="s">
        <v>52</v>
      </c>
      <c r="D1740" s="135">
        <v>460</v>
      </c>
      <c r="E1740" s="127" t="s">
        <v>853</v>
      </c>
    </row>
    <row r="1741" spans="1:5" ht="15.75" thickBot="1" x14ac:dyDescent="0.3">
      <c r="A1741" s="127" t="s">
        <v>3684</v>
      </c>
      <c r="B1741" s="135">
        <v>390</v>
      </c>
      <c r="C1741" s="127" t="s">
        <v>52</v>
      </c>
      <c r="D1741" s="135">
        <v>500</v>
      </c>
      <c r="E1741" s="127" t="s">
        <v>854</v>
      </c>
    </row>
    <row r="1742" spans="1:5" ht="15.75" thickBot="1" x14ac:dyDescent="0.3">
      <c r="A1742" s="127" t="s">
        <v>3684</v>
      </c>
      <c r="B1742" s="135">
        <v>390</v>
      </c>
      <c r="C1742" s="127" t="s">
        <v>52</v>
      </c>
      <c r="D1742" s="135">
        <v>510</v>
      </c>
      <c r="E1742" s="127" t="s">
        <v>761</v>
      </c>
    </row>
    <row r="1743" spans="1:5" ht="15.75" thickBot="1" x14ac:dyDescent="0.3">
      <c r="A1743" s="127" t="s">
        <v>3684</v>
      </c>
      <c r="B1743" s="135">
        <v>390</v>
      </c>
      <c r="C1743" s="127" t="s">
        <v>52</v>
      </c>
      <c r="D1743" s="135">
        <v>691</v>
      </c>
      <c r="E1743" s="127" t="s">
        <v>855</v>
      </c>
    </row>
    <row r="1744" spans="1:5" ht="15.75" thickBot="1" x14ac:dyDescent="0.3">
      <c r="A1744" s="127" t="s">
        <v>3684</v>
      </c>
      <c r="B1744" s="135">
        <v>390</v>
      </c>
      <c r="C1744" s="127" t="s">
        <v>52</v>
      </c>
      <c r="D1744" s="135">
        <v>692</v>
      </c>
      <c r="E1744" s="127" t="s">
        <v>856</v>
      </c>
    </row>
    <row r="1745" spans="1:5" ht="15.75" thickBot="1" x14ac:dyDescent="0.3">
      <c r="A1745" s="127" t="s">
        <v>3684</v>
      </c>
      <c r="B1745" s="135">
        <v>390</v>
      </c>
      <c r="C1745" s="127" t="s">
        <v>52</v>
      </c>
      <c r="D1745" s="135">
        <v>735</v>
      </c>
      <c r="E1745" s="127" t="s">
        <v>857</v>
      </c>
    </row>
    <row r="1746" spans="1:5" ht="15.75" thickBot="1" x14ac:dyDescent="0.3">
      <c r="A1746" s="127" t="s">
        <v>3684</v>
      </c>
      <c r="B1746" s="135">
        <v>565</v>
      </c>
      <c r="C1746" s="127" t="s">
        <v>53</v>
      </c>
      <c r="D1746" s="135">
        <v>1</v>
      </c>
      <c r="E1746" s="127" t="s">
        <v>1207</v>
      </c>
    </row>
    <row r="1747" spans="1:5" ht="15.75" thickBot="1" x14ac:dyDescent="0.3">
      <c r="A1747" s="127" t="s">
        <v>3684</v>
      </c>
      <c r="B1747" s="135">
        <v>565</v>
      </c>
      <c r="C1747" s="127" t="s">
        <v>53</v>
      </c>
      <c r="D1747" s="135">
        <v>90</v>
      </c>
      <c r="E1747" s="127" t="s">
        <v>1209</v>
      </c>
    </row>
    <row r="1748" spans="1:5" ht="15.75" thickBot="1" x14ac:dyDescent="0.3">
      <c r="A1748" s="127" t="s">
        <v>3684</v>
      </c>
      <c r="B1748" s="135">
        <v>565</v>
      </c>
      <c r="C1748" s="127" t="s">
        <v>53</v>
      </c>
      <c r="D1748" s="135">
        <v>89</v>
      </c>
      <c r="E1748" s="127" t="s">
        <v>1208</v>
      </c>
    </row>
    <row r="1749" spans="1:5" ht="15.75" thickBot="1" x14ac:dyDescent="0.3">
      <c r="A1749" s="127" t="s">
        <v>3684</v>
      </c>
      <c r="B1749" s="135">
        <v>565</v>
      </c>
      <c r="C1749" s="127" t="s">
        <v>53</v>
      </c>
      <c r="D1749" s="135">
        <v>177</v>
      </c>
      <c r="E1749" s="127" t="s">
        <v>1210</v>
      </c>
    </row>
    <row r="1750" spans="1:5" ht="15.75" thickBot="1" x14ac:dyDescent="0.3">
      <c r="A1750" s="127" t="s">
        <v>3684</v>
      </c>
      <c r="B1750" s="135">
        <v>290</v>
      </c>
      <c r="C1750" s="127" t="s">
        <v>54</v>
      </c>
      <c r="D1750" s="135">
        <v>1</v>
      </c>
      <c r="E1750" s="127" t="s">
        <v>732</v>
      </c>
    </row>
    <row r="1751" spans="1:5" ht="15.75" thickBot="1" x14ac:dyDescent="0.3">
      <c r="A1751" s="127" t="s">
        <v>3684</v>
      </c>
      <c r="B1751" s="135">
        <v>290</v>
      </c>
      <c r="C1751" s="127" t="s">
        <v>54</v>
      </c>
      <c r="D1751" s="135">
        <v>89</v>
      </c>
      <c r="E1751" s="127" t="s">
        <v>733</v>
      </c>
    </row>
    <row r="1752" spans="1:5" ht="15.75" thickBot="1" x14ac:dyDescent="0.3">
      <c r="A1752" s="127" t="s">
        <v>3684</v>
      </c>
      <c r="B1752" s="135">
        <v>290</v>
      </c>
      <c r="C1752" s="127" t="s">
        <v>54</v>
      </c>
      <c r="D1752" s="135">
        <v>90</v>
      </c>
      <c r="E1752" s="127" t="s">
        <v>734</v>
      </c>
    </row>
    <row r="1753" spans="1:5" ht="15.75" thickBot="1" x14ac:dyDescent="0.3">
      <c r="A1753" s="127" t="s">
        <v>3684</v>
      </c>
      <c r="B1753" s="135">
        <v>290</v>
      </c>
      <c r="C1753" s="127" t="s">
        <v>54</v>
      </c>
      <c r="D1753" s="135">
        <v>177</v>
      </c>
      <c r="E1753" s="127" t="s">
        <v>735</v>
      </c>
    </row>
    <row r="1754" spans="1:5" ht="15.75" thickBot="1" x14ac:dyDescent="0.3">
      <c r="A1754" s="127" t="s">
        <v>3684</v>
      </c>
      <c r="B1754" s="135">
        <v>290</v>
      </c>
      <c r="C1754" s="127" t="s">
        <v>54</v>
      </c>
      <c r="D1754" s="135">
        <v>500</v>
      </c>
      <c r="E1754" s="127" t="s">
        <v>736</v>
      </c>
    </row>
    <row r="1755" spans="1:5" ht="15.75" thickBot="1" x14ac:dyDescent="0.3">
      <c r="A1755" s="127" t="s">
        <v>3684</v>
      </c>
      <c r="B1755" s="135">
        <v>290</v>
      </c>
      <c r="C1755" s="127" t="s">
        <v>54</v>
      </c>
      <c r="D1755" s="135">
        <v>867</v>
      </c>
      <c r="E1755" s="127" t="s">
        <v>737</v>
      </c>
    </row>
    <row r="1756" spans="1:5" ht="15.75" thickBot="1" x14ac:dyDescent="0.3">
      <c r="A1756" s="127" t="s">
        <v>3684</v>
      </c>
      <c r="B1756" s="135">
        <v>405</v>
      </c>
      <c r="C1756" s="127" t="s">
        <v>55</v>
      </c>
      <c r="D1756" s="135">
        <v>45</v>
      </c>
      <c r="E1756" s="127" t="s">
        <v>891</v>
      </c>
    </row>
    <row r="1757" spans="1:5" ht="15.75" thickBot="1" x14ac:dyDescent="0.3">
      <c r="A1757" s="127" t="s">
        <v>3684</v>
      </c>
      <c r="B1757" s="135">
        <v>405</v>
      </c>
      <c r="C1757" s="127" t="s">
        <v>55</v>
      </c>
      <c r="D1757" s="135">
        <v>89</v>
      </c>
      <c r="E1757" s="127" t="s">
        <v>892</v>
      </c>
    </row>
    <row r="1758" spans="1:5" ht="15.75" thickBot="1" x14ac:dyDescent="0.3">
      <c r="A1758" s="127" t="s">
        <v>3684</v>
      </c>
      <c r="B1758" s="135">
        <v>405</v>
      </c>
      <c r="C1758" s="127" t="s">
        <v>55</v>
      </c>
      <c r="D1758" s="135">
        <v>133</v>
      </c>
      <c r="E1758" s="127" t="s">
        <v>893</v>
      </c>
    </row>
    <row r="1759" spans="1:5" ht="15.75" thickBot="1" x14ac:dyDescent="0.3">
      <c r="A1759" s="127" t="s">
        <v>3684</v>
      </c>
      <c r="B1759" s="135">
        <v>405</v>
      </c>
      <c r="C1759" s="127" t="s">
        <v>55</v>
      </c>
      <c r="D1759" s="135">
        <v>134</v>
      </c>
      <c r="E1759" s="127" t="s">
        <v>894</v>
      </c>
    </row>
    <row r="1760" spans="1:5" ht="15.75" thickBot="1" x14ac:dyDescent="0.3">
      <c r="A1760" s="127" t="s">
        <v>3684</v>
      </c>
      <c r="B1760" s="135">
        <v>405</v>
      </c>
      <c r="C1760" s="127" t="s">
        <v>55</v>
      </c>
      <c r="D1760" s="135">
        <v>181</v>
      </c>
      <c r="E1760" s="127" t="s">
        <v>897</v>
      </c>
    </row>
    <row r="1761" spans="1:5" ht="15.75" thickBot="1" x14ac:dyDescent="0.3">
      <c r="A1761" s="127" t="s">
        <v>3684</v>
      </c>
      <c r="B1761" s="135">
        <v>405</v>
      </c>
      <c r="C1761" s="127" t="s">
        <v>55</v>
      </c>
      <c r="D1761" s="135">
        <v>179</v>
      </c>
      <c r="E1761" s="127" t="s">
        <v>896</v>
      </c>
    </row>
    <row r="1762" spans="1:5" ht="15.75" thickBot="1" x14ac:dyDescent="0.3">
      <c r="A1762" s="127" t="s">
        <v>3684</v>
      </c>
      <c r="B1762" s="135">
        <v>405</v>
      </c>
      <c r="C1762" s="127" t="s">
        <v>55</v>
      </c>
      <c r="D1762" s="135">
        <v>177</v>
      </c>
      <c r="E1762" s="127" t="s">
        <v>895</v>
      </c>
    </row>
    <row r="1763" spans="1:5" ht="15.75" thickBot="1" x14ac:dyDescent="0.3">
      <c r="A1763" s="127" t="s">
        <v>3684</v>
      </c>
      <c r="B1763" s="135">
        <v>405</v>
      </c>
      <c r="C1763" s="127" t="s">
        <v>55</v>
      </c>
      <c r="D1763" s="135">
        <v>221</v>
      </c>
      <c r="E1763" s="127" t="s">
        <v>898</v>
      </c>
    </row>
    <row r="1764" spans="1:5" ht="15.75" thickBot="1" x14ac:dyDescent="0.3">
      <c r="A1764" s="127" t="s">
        <v>3684</v>
      </c>
      <c r="B1764" s="135">
        <v>405</v>
      </c>
      <c r="C1764" s="127" t="s">
        <v>55</v>
      </c>
      <c r="D1764" s="135">
        <v>309</v>
      </c>
      <c r="E1764" s="127" t="s">
        <v>899</v>
      </c>
    </row>
    <row r="1765" spans="1:5" ht="15.75" thickBot="1" x14ac:dyDescent="0.3">
      <c r="A1765" s="127" t="s">
        <v>3684</v>
      </c>
      <c r="B1765" s="135">
        <v>405</v>
      </c>
      <c r="C1765" s="127" t="s">
        <v>55</v>
      </c>
      <c r="D1765" s="135">
        <v>380</v>
      </c>
      <c r="E1765" s="127" t="s">
        <v>900</v>
      </c>
    </row>
    <row r="1766" spans="1:5" ht="15.75" thickBot="1" x14ac:dyDescent="0.3">
      <c r="A1766" s="127" t="s">
        <v>3684</v>
      </c>
      <c r="B1766" s="135">
        <v>405</v>
      </c>
      <c r="C1766" s="127" t="s">
        <v>55</v>
      </c>
      <c r="D1766" s="135">
        <v>505</v>
      </c>
      <c r="E1766" s="127" t="s">
        <v>904</v>
      </c>
    </row>
    <row r="1767" spans="1:5" ht="15.75" thickBot="1" x14ac:dyDescent="0.3">
      <c r="A1767" s="127" t="s">
        <v>3684</v>
      </c>
      <c r="B1767" s="135">
        <v>405</v>
      </c>
      <c r="C1767" s="127" t="s">
        <v>55</v>
      </c>
      <c r="D1767" s="135">
        <v>501</v>
      </c>
      <c r="E1767" s="127" t="s">
        <v>902</v>
      </c>
    </row>
    <row r="1768" spans="1:5" ht="15.75" thickBot="1" x14ac:dyDescent="0.3">
      <c r="A1768" s="127" t="s">
        <v>3684</v>
      </c>
      <c r="B1768" s="135">
        <v>405</v>
      </c>
      <c r="C1768" s="127" t="s">
        <v>55</v>
      </c>
      <c r="D1768" s="135">
        <v>502</v>
      </c>
      <c r="E1768" s="127" t="s">
        <v>903</v>
      </c>
    </row>
    <row r="1769" spans="1:5" ht="15.75" thickBot="1" x14ac:dyDescent="0.3">
      <c r="A1769" s="127" t="s">
        <v>3684</v>
      </c>
      <c r="B1769" s="135">
        <v>405</v>
      </c>
      <c r="C1769" s="127" t="s">
        <v>55</v>
      </c>
      <c r="D1769" s="135">
        <v>500</v>
      </c>
      <c r="E1769" s="127" t="s">
        <v>901</v>
      </c>
    </row>
    <row r="1770" spans="1:5" ht="15.75" thickBot="1" x14ac:dyDescent="0.3">
      <c r="A1770" s="127" t="s">
        <v>3684</v>
      </c>
      <c r="B1770" s="135">
        <v>405</v>
      </c>
      <c r="C1770" s="127" t="s">
        <v>55</v>
      </c>
      <c r="D1770" s="135">
        <v>590</v>
      </c>
      <c r="E1770" s="127" t="s">
        <v>906</v>
      </c>
    </row>
    <row r="1771" spans="1:5" ht="15.75" thickBot="1" x14ac:dyDescent="0.3">
      <c r="A1771" s="127" t="s">
        <v>3684</v>
      </c>
      <c r="B1771" s="135">
        <v>405</v>
      </c>
      <c r="C1771" s="127" t="s">
        <v>55</v>
      </c>
      <c r="D1771" s="135">
        <v>588</v>
      </c>
      <c r="E1771" s="127" t="s">
        <v>905</v>
      </c>
    </row>
    <row r="1772" spans="1:5" ht="15.75" thickBot="1" x14ac:dyDescent="0.3">
      <c r="A1772" s="127" t="s">
        <v>3684</v>
      </c>
      <c r="B1772" s="135">
        <v>405</v>
      </c>
      <c r="C1772" s="127" t="s">
        <v>55</v>
      </c>
      <c r="D1772" s="135">
        <v>779</v>
      </c>
      <c r="E1772" s="127" t="s">
        <v>907</v>
      </c>
    </row>
    <row r="1773" spans="1:5" ht="15.75" thickBot="1" x14ac:dyDescent="0.3">
      <c r="A1773" s="127" t="s">
        <v>3684</v>
      </c>
      <c r="B1773" s="135">
        <v>405</v>
      </c>
      <c r="C1773" s="127" t="s">
        <v>55</v>
      </c>
      <c r="D1773" s="135">
        <v>911</v>
      </c>
      <c r="E1773" s="127" t="s">
        <v>908</v>
      </c>
    </row>
    <row r="1774" spans="1:5" ht="15.75" thickBot="1" x14ac:dyDescent="0.3">
      <c r="A1774" s="127" t="s">
        <v>3684</v>
      </c>
      <c r="B1774" s="135">
        <v>397</v>
      </c>
      <c r="C1774" s="127" t="s">
        <v>56</v>
      </c>
      <c r="D1774" s="135">
        <v>89</v>
      </c>
      <c r="E1774" s="127" t="s">
        <v>872</v>
      </c>
    </row>
    <row r="1775" spans="1:5" ht="15.75" thickBot="1" x14ac:dyDescent="0.3">
      <c r="A1775" s="127" t="s">
        <v>3684</v>
      </c>
      <c r="B1775" s="135">
        <v>397</v>
      </c>
      <c r="C1775" s="127" t="s">
        <v>56</v>
      </c>
      <c r="D1775" s="135">
        <v>103</v>
      </c>
      <c r="E1775" s="127" t="s">
        <v>873</v>
      </c>
    </row>
    <row r="1776" spans="1:5" ht="15.75" thickBot="1" x14ac:dyDescent="0.3">
      <c r="A1776" s="127" t="s">
        <v>3684</v>
      </c>
      <c r="B1776" s="135">
        <v>397</v>
      </c>
      <c r="C1776" s="127" t="s">
        <v>56</v>
      </c>
      <c r="D1776" s="135">
        <v>215</v>
      </c>
      <c r="E1776" s="127" t="s">
        <v>878</v>
      </c>
    </row>
    <row r="1777" spans="1:5" ht="15.75" thickBot="1" x14ac:dyDescent="0.3">
      <c r="A1777" s="127" t="s">
        <v>3684</v>
      </c>
      <c r="B1777" s="135">
        <v>397</v>
      </c>
      <c r="C1777" s="127" t="s">
        <v>56</v>
      </c>
      <c r="D1777" s="135">
        <v>145</v>
      </c>
      <c r="E1777" s="127" t="s">
        <v>874</v>
      </c>
    </row>
    <row r="1778" spans="1:5" ht="15.75" thickBot="1" x14ac:dyDescent="0.3">
      <c r="A1778" s="127" t="s">
        <v>3684</v>
      </c>
      <c r="B1778" s="135">
        <v>397</v>
      </c>
      <c r="C1778" s="127" t="s">
        <v>56</v>
      </c>
      <c r="D1778" s="135">
        <v>172</v>
      </c>
      <c r="E1778" s="127" t="s">
        <v>875</v>
      </c>
    </row>
    <row r="1779" spans="1:5" ht="15.75" thickBot="1" x14ac:dyDescent="0.3">
      <c r="A1779" s="127" t="s">
        <v>3684</v>
      </c>
      <c r="B1779" s="135">
        <v>397</v>
      </c>
      <c r="C1779" s="127" t="s">
        <v>56</v>
      </c>
      <c r="D1779" s="135">
        <v>181</v>
      </c>
      <c r="E1779" s="127" t="s">
        <v>876</v>
      </c>
    </row>
    <row r="1780" spans="1:5" ht="15.75" thickBot="1" x14ac:dyDescent="0.3">
      <c r="A1780" s="127" t="s">
        <v>3684</v>
      </c>
      <c r="B1780" s="135">
        <v>397</v>
      </c>
      <c r="C1780" s="127" t="s">
        <v>56</v>
      </c>
      <c r="D1780" s="135">
        <v>198</v>
      </c>
      <c r="E1780" s="127" t="s">
        <v>877</v>
      </c>
    </row>
    <row r="1781" spans="1:5" ht="15.75" thickBot="1" x14ac:dyDescent="0.3">
      <c r="A1781" s="127" t="s">
        <v>3684</v>
      </c>
      <c r="B1781" s="135">
        <v>397</v>
      </c>
      <c r="C1781" s="127" t="s">
        <v>56</v>
      </c>
      <c r="D1781" s="135">
        <v>291</v>
      </c>
      <c r="E1781" s="127" t="s">
        <v>881</v>
      </c>
    </row>
    <row r="1782" spans="1:5" ht="15.75" thickBot="1" x14ac:dyDescent="0.3">
      <c r="A1782" s="127" t="s">
        <v>3684</v>
      </c>
      <c r="B1782" s="135">
        <v>397</v>
      </c>
      <c r="C1782" s="127" t="s">
        <v>56</v>
      </c>
      <c r="D1782" s="135">
        <v>298</v>
      </c>
      <c r="E1782" s="127" t="s">
        <v>882</v>
      </c>
    </row>
    <row r="1783" spans="1:5" ht="15.75" thickBot="1" x14ac:dyDescent="0.3">
      <c r="A1783" s="127" t="s">
        <v>3684</v>
      </c>
      <c r="B1783" s="135">
        <v>397</v>
      </c>
      <c r="C1783" s="127" t="s">
        <v>56</v>
      </c>
      <c r="D1783" s="135">
        <v>235</v>
      </c>
      <c r="E1783" s="127" t="s">
        <v>879</v>
      </c>
    </row>
    <row r="1784" spans="1:5" ht="15.75" thickBot="1" x14ac:dyDescent="0.3">
      <c r="A1784" s="127" t="s">
        <v>3684</v>
      </c>
      <c r="B1784" s="135">
        <v>397</v>
      </c>
      <c r="C1784" s="127" t="s">
        <v>56</v>
      </c>
      <c r="D1784" s="135">
        <v>269</v>
      </c>
      <c r="E1784" s="127" t="s">
        <v>880</v>
      </c>
    </row>
    <row r="1785" spans="1:5" ht="15.75" thickBot="1" x14ac:dyDescent="0.3">
      <c r="A1785" s="127" t="s">
        <v>3684</v>
      </c>
      <c r="B1785" s="135">
        <v>395</v>
      </c>
      <c r="C1785" s="127" t="s">
        <v>57</v>
      </c>
      <c r="D1785" s="135">
        <v>1</v>
      </c>
      <c r="E1785" s="127" t="s">
        <v>858</v>
      </c>
    </row>
    <row r="1786" spans="1:5" ht="15.75" thickBot="1" x14ac:dyDescent="0.3">
      <c r="A1786" s="127" t="s">
        <v>3684</v>
      </c>
      <c r="B1786" s="135">
        <v>395</v>
      </c>
      <c r="C1786" s="127" t="s">
        <v>57</v>
      </c>
      <c r="D1786" s="135">
        <v>2</v>
      </c>
      <c r="E1786" s="127" t="s">
        <v>859</v>
      </c>
    </row>
    <row r="1787" spans="1:5" ht="15.75" thickBot="1" x14ac:dyDescent="0.3">
      <c r="A1787" s="127" t="s">
        <v>3684</v>
      </c>
      <c r="B1787" s="135">
        <v>395</v>
      </c>
      <c r="C1787" s="127" t="s">
        <v>57</v>
      </c>
      <c r="D1787" s="135">
        <v>3</v>
      </c>
      <c r="E1787" s="127" t="s">
        <v>860</v>
      </c>
    </row>
    <row r="1788" spans="1:5" ht="15.75" thickBot="1" x14ac:dyDescent="0.3">
      <c r="A1788" s="127" t="s">
        <v>3684</v>
      </c>
      <c r="B1788" s="135">
        <v>395</v>
      </c>
      <c r="C1788" s="127" t="s">
        <v>57</v>
      </c>
      <c r="D1788" s="135">
        <v>45</v>
      </c>
      <c r="E1788" s="127" t="s">
        <v>862</v>
      </c>
    </row>
    <row r="1789" spans="1:5" ht="15.75" thickBot="1" x14ac:dyDescent="0.3">
      <c r="A1789" s="127" t="s">
        <v>3684</v>
      </c>
      <c r="B1789" s="135">
        <v>395</v>
      </c>
      <c r="C1789" s="127" t="s">
        <v>57</v>
      </c>
      <c r="D1789" s="135">
        <v>90</v>
      </c>
      <c r="E1789" s="127" t="s">
        <v>863</v>
      </c>
    </row>
    <row r="1790" spans="1:5" ht="15.75" thickBot="1" x14ac:dyDescent="0.3">
      <c r="A1790" s="127" t="s">
        <v>3684</v>
      </c>
      <c r="B1790" s="135">
        <v>395</v>
      </c>
      <c r="C1790" s="127" t="s">
        <v>57</v>
      </c>
      <c r="D1790" s="135">
        <v>133</v>
      </c>
      <c r="E1790" s="127" t="s">
        <v>864</v>
      </c>
    </row>
    <row r="1791" spans="1:5" ht="15.75" thickBot="1" x14ac:dyDescent="0.3">
      <c r="A1791" s="127" t="s">
        <v>3684</v>
      </c>
      <c r="B1791" s="135">
        <v>395</v>
      </c>
      <c r="C1791" s="127" t="s">
        <v>57</v>
      </c>
      <c r="D1791" s="135">
        <v>221</v>
      </c>
      <c r="E1791" s="127" t="s">
        <v>865</v>
      </c>
    </row>
    <row r="1792" spans="1:5" ht="15.75" thickBot="1" x14ac:dyDescent="0.3">
      <c r="A1792" s="127" t="s">
        <v>3684</v>
      </c>
      <c r="B1792" s="135">
        <v>395</v>
      </c>
      <c r="C1792" s="127" t="s">
        <v>57</v>
      </c>
      <c r="D1792" s="135">
        <v>265</v>
      </c>
      <c r="E1792" s="127" t="s">
        <v>866</v>
      </c>
    </row>
    <row r="1793" spans="1:5" ht="15.75" thickBot="1" x14ac:dyDescent="0.3">
      <c r="A1793" s="127" t="s">
        <v>3684</v>
      </c>
      <c r="B1793" s="135">
        <v>395</v>
      </c>
      <c r="C1793" s="127" t="s">
        <v>57</v>
      </c>
      <c r="D1793" s="135">
        <v>779</v>
      </c>
      <c r="E1793" s="127" t="s">
        <v>871</v>
      </c>
    </row>
    <row r="1794" spans="1:5" ht="15.75" thickBot="1" x14ac:dyDescent="0.3">
      <c r="A1794" s="127" t="s">
        <v>3684</v>
      </c>
      <c r="B1794" s="135">
        <v>395</v>
      </c>
      <c r="C1794" s="127" t="s">
        <v>57</v>
      </c>
      <c r="D1794" s="135">
        <v>4</v>
      </c>
      <c r="E1794" s="127" t="s">
        <v>861</v>
      </c>
    </row>
    <row r="1795" spans="1:5" ht="15.75" thickBot="1" x14ac:dyDescent="0.3">
      <c r="A1795" s="127" t="s">
        <v>3684</v>
      </c>
      <c r="B1795" s="135">
        <v>395</v>
      </c>
      <c r="C1795" s="127" t="s">
        <v>57</v>
      </c>
      <c r="D1795" s="135">
        <v>505</v>
      </c>
      <c r="E1795" s="127" t="s">
        <v>868</v>
      </c>
    </row>
    <row r="1796" spans="1:5" ht="15.75" thickBot="1" x14ac:dyDescent="0.3">
      <c r="A1796" s="127" t="s">
        <v>3684</v>
      </c>
      <c r="B1796" s="135">
        <v>395</v>
      </c>
      <c r="C1796" s="127" t="s">
        <v>57</v>
      </c>
      <c r="D1796" s="135">
        <v>266</v>
      </c>
      <c r="E1796" s="127" t="s">
        <v>867</v>
      </c>
    </row>
    <row r="1797" spans="1:5" ht="15.75" thickBot="1" x14ac:dyDescent="0.3">
      <c r="A1797" s="127" t="s">
        <v>3684</v>
      </c>
      <c r="B1797" s="135">
        <v>395</v>
      </c>
      <c r="C1797" s="127" t="s">
        <v>57</v>
      </c>
      <c r="D1797" s="135">
        <v>691</v>
      </c>
      <c r="E1797" s="127" t="s">
        <v>869</v>
      </c>
    </row>
    <row r="1798" spans="1:5" ht="15.75" thickBot="1" x14ac:dyDescent="0.3">
      <c r="A1798" s="127" t="s">
        <v>3684</v>
      </c>
      <c r="B1798" s="135">
        <v>395</v>
      </c>
      <c r="C1798" s="127" t="s">
        <v>57</v>
      </c>
      <c r="D1798" s="135">
        <v>692</v>
      </c>
      <c r="E1798" s="127" t="s">
        <v>870</v>
      </c>
    </row>
    <row r="1799" spans="1:5" ht="15.75" thickBot="1" x14ac:dyDescent="0.3">
      <c r="A1799" s="127" t="s">
        <v>3684</v>
      </c>
      <c r="B1799" s="135">
        <v>435</v>
      </c>
      <c r="C1799" s="127" t="s">
        <v>58</v>
      </c>
      <c r="D1799" s="135">
        <v>1</v>
      </c>
      <c r="E1799" s="127" t="s">
        <v>944</v>
      </c>
    </row>
    <row r="1800" spans="1:5" ht="15.75" thickBot="1" x14ac:dyDescent="0.3">
      <c r="A1800" s="127" t="s">
        <v>3684</v>
      </c>
      <c r="B1800" s="135">
        <v>435</v>
      </c>
      <c r="C1800" s="127" t="s">
        <v>58</v>
      </c>
      <c r="D1800" s="135">
        <v>177</v>
      </c>
      <c r="E1800" s="127" t="s">
        <v>945</v>
      </c>
    </row>
    <row r="1801" spans="1:5" ht="15.75" thickBot="1" x14ac:dyDescent="0.3">
      <c r="A1801" s="127" t="s">
        <v>3684</v>
      </c>
      <c r="B1801" s="135">
        <v>435</v>
      </c>
      <c r="C1801" s="127" t="s">
        <v>58</v>
      </c>
      <c r="D1801" s="135">
        <v>178</v>
      </c>
      <c r="E1801" s="127" t="s">
        <v>946</v>
      </c>
    </row>
    <row r="1802" spans="1:5" ht="15.75" thickBot="1" x14ac:dyDescent="0.3">
      <c r="A1802" s="127" t="s">
        <v>3684</v>
      </c>
      <c r="B1802" s="135">
        <v>435</v>
      </c>
      <c r="C1802" s="127" t="s">
        <v>58</v>
      </c>
      <c r="D1802" s="135">
        <v>500</v>
      </c>
      <c r="E1802" s="127" t="s">
        <v>947</v>
      </c>
    </row>
    <row r="1803" spans="1:5" ht="15.75" thickBot="1" x14ac:dyDescent="0.3">
      <c r="A1803" s="127" t="s">
        <v>3684</v>
      </c>
      <c r="B1803" s="135">
        <v>400</v>
      </c>
      <c r="C1803" s="127" t="s">
        <v>59</v>
      </c>
      <c r="D1803" s="135">
        <v>3</v>
      </c>
      <c r="E1803" s="127" t="s">
        <v>884</v>
      </c>
    </row>
    <row r="1804" spans="1:5" ht="15.75" thickBot="1" x14ac:dyDescent="0.3">
      <c r="A1804" s="127" t="s">
        <v>3684</v>
      </c>
      <c r="B1804" s="135">
        <v>400</v>
      </c>
      <c r="C1804" s="127" t="s">
        <v>59</v>
      </c>
      <c r="D1804" s="135">
        <v>1</v>
      </c>
      <c r="E1804" s="127" t="s">
        <v>883</v>
      </c>
    </row>
    <row r="1805" spans="1:5" ht="15.75" thickBot="1" x14ac:dyDescent="0.3">
      <c r="A1805" s="127" t="s">
        <v>3684</v>
      </c>
      <c r="B1805" s="135">
        <v>400</v>
      </c>
      <c r="C1805" s="127" t="s">
        <v>59</v>
      </c>
      <c r="D1805" s="135">
        <v>89</v>
      </c>
      <c r="E1805" s="127" t="s">
        <v>885</v>
      </c>
    </row>
    <row r="1806" spans="1:5" ht="15.75" thickBot="1" x14ac:dyDescent="0.3">
      <c r="A1806" s="127" t="s">
        <v>3684</v>
      </c>
      <c r="B1806" s="135">
        <v>400</v>
      </c>
      <c r="C1806" s="127" t="s">
        <v>59</v>
      </c>
      <c r="D1806" s="135">
        <v>133</v>
      </c>
      <c r="E1806" s="127" t="s">
        <v>886</v>
      </c>
    </row>
    <row r="1807" spans="1:5" ht="15.75" thickBot="1" x14ac:dyDescent="0.3">
      <c r="A1807" s="127" t="s">
        <v>3684</v>
      </c>
      <c r="B1807" s="135">
        <v>400</v>
      </c>
      <c r="C1807" s="127" t="s">
        <v>59</v>
      </c>
      <c r="D1807" s="135">
        <v>177</v>
      </c>
      <c r="E1807" s="127" t="s">
        <v>887</v>
      </c>
    </row>
    <row r="1808" spans="1:5" ht="15.75" thickBot="1" x14ac:dyDescent="0.3">
      <c r="A1808" s="127" t="s">
        <v>3684</v>
      </c>
      <c r="B1808" s="135">
        <v>400</v>
      </c>
      <c r="C1808" s="127" t="s">
        <v>59</v>
      </c>
      <c r="D1808" s="135">
        <v>221</v>
      </c>
      <c r="E1808" s="127" t="s">
        <v>888</v>
      </c>
    </row>
    <row r="1809" spans="1:5" ht="15.75" thickBot="1" x14ac:dyDescent="0.3">
      <c r="A1809" s="127" t="s">
        <v>3684</v>
      </c>
      <c r="B1809" s="135">
        <v>400</v>
      </c>
      <c r="C1809" s="127" t="s">
        <v>59</v>
      </c>
      <c r="D1809" s="135">
        <v>735</v>
      </c>
      <c r="E1809" s="127" t="s">
        <v>889</v>
      </c>
    </row>
    <row r="1810" spans="1:5" ht="15.75" thickBot="1" x14ac:dyDescent="0.3">
      <c r="A1810" s="127" t="s">
        <v>3684</v>
      </c>
      <c r="B1810" s="135">
        <v>400</v>
      </c>
      <c r="C1810" s="127" t="s">
        <v>59</v>
      </c>
      <c r="D1810" s="135">
        <v>779</v>
      </c>
      <c r="E1810" s="127" t="s">
        <v>890</v>
      </c>
    </row>
    <row r="1811" spans="1:5" ht="15.75" thickBot="1" x14ac:dyDescent="0.3">
      <c r="A1811" s="127" t="s">
        <v>3684</v>
      </c>
      <c r="B1811" s="135">
        <v>515</v>
      </c>
      <c r="C1811" s="127" t="s">
        <v>60</v>
      </c>
      <c r="D1811" s="135">
        <v>1</v>
      </c>
      <c r="E1811" s="127" t="s">
        <v>1150</v>
      </c>
    </row>
    <row r="1812" spans="1:5" ht="15.75" thickBot="1" x14ac:dyDescent="0.3">
      <c r="A1812" s="127" t="s">
        <v>3684</v>
      </c>
      <c r="B1812" s="135">
        <v>515</v>
      </c>
      <c r="C1812" s="127" t="s">
        <v>60</v>
      </c>
      <c r="D1812" s="135">
        <v>45</v>
      </c>
      <c r="E1812" s="127" t="s">
        <v>1151</v>
      </c>
    </row>
    <row r="1813" spans="1:5" ht="15.75" thickBot="1" x14ac:dyDescent="0.3">
      <c r="A1813" s="127" t="s">
        <v>3684</v>
      </c>
      <c r="B1813" s="135">
        <v>515</v>
      </c>
      <c r="C1813" s="127" t="s">
        <v>60</v>
      </c>
      <c r="D1813" s="135">
        <v>95</v>
      </c>
      <c r="E1813" s="127" t="s">
        <v>1157</v>
      </c>
    </row>
    <row r="1814" spans="1:5" ht="15.75" thickBot="1" x14ac:dyDescent="0.3">
      <c r="A1814" s="127" t="s">
        <v>3684</v>
      </c>
      <c r="B1814" s="135">
        <v>515</v>
      </c>
      <c r="C1814" s="127" t="s">
        <v>60</v>
      </c>
      <c r="D1814" s="135">
        <v>94</v>
      </c>
      <c r="E1814" s="127" t="s">
        <v>1156</v>
      </c>
    </row>
    <row r="1815" spans="1:5" ht="15.75" thickBot="1" x14ac:dyDescent="0.3">
      <c r="A1815" s="127" t="s">
        <v>3684</v>
      </c>
      <c r="B1815" s="135">
        <v>515</v>
      </c>
      <c r="C1815" s="127" t="s">
        <v>60</v>
      </c>
      <c r="D1815" s="135">
        <v>91</v>
      </c>
      <c r="E1815" s="127" t="s">
        <v>1154</v>
      </c>
    </row>
    <row r="1816" spans="1:5" ht="15.75" thickBot="1" x14ac:dyDescent="0.3">
      <c r="A1816" s="127" t="s">
        <v>3684</v>
      </c>
      <c r="B1816" s="135">
        <v>515</v>
      </c>
      <c r="C1816" s="127" t="s">
        <v>60</v>
      </c>
      <c r="D1816" s="135">
        <v>90</v>
      </c>
      <c r="E1816" s="127" t="s">
        <v>1153</v>
      </c>
    </row>
    <row r="1817" spans="1:5" ht="15.75" thickBot="1" x14ac:dyDescent="0.3">
      <c r="A1817" s="127" t="s">
        <v>3684</v>
      </c>
      <c r="B1817" s="135">
        <v>515</v>
      </c>
      <c r="C1817" s="127" t="s">
        <v>60</v>
      </c>
      <c r="D1817" s="135">
        <v>89</v>
      </c>
      <c r="E1817" s="127" t="s">
        <v>1152</v>
      </c>
    </row>
    <row r="1818" spans="1:5" ht="15.75" thickBot="1" x14ac:dyDescent="0.3">
      <c r="A1818" s="127" t="s">
        <v>3684</v>
      </c>
      <c r="B1818" s="135">
        <v>515</v>
      </c>
      <c r="C1818" s="127" t="s">
        <v>60</v>
      </c>
      <c r="D1818" s="135">
        <v>92</v>
      </c>
      <c r="E1818" s="127" t="s">
        <v>1155</v>
      </c>
    </row>
    <row r="1819" spans="1:5" ht="15.75" thickBot="1" x14ac:dyDescent="0.3">
      <c r="A1819" s="127" t="s">
        <v>3684</v>
      </c>
      <c r="B1819" s="135">
        <v>515</v>
      </c>
      <c r="C1819" s="127" t="s">
        <v>60</v>
      </c>
      <c r="D1819" s="135">
        <v>133</v>
      </c>
      <c r="E1819" s="127" t="s">
        <v>1158</v>
      </c>
    </row>
    <row r="1820" spans="1:5" ht="15.75" thickBot="1" x14ac:dyDescent="0.3">
      <c r="A1820" s="127" t="s">
        <v>3684</v>
      </c>
      <c r="B1820" s="135">
        <v>515</v>
      </c>
      <c r="C1820" s="127" t="s">
        <v>60</v>
      </c>
      <c r="D1820" s="135">
        <v>183</v>
      </c>
      <c r="E1820" s="127" t="s">
        <v>1165</v>
      </c>
    </row>
    <row r="1821" spans="1:5" ht="15.75" thickBot="1" x14ac:dyDescent="0.3">
      <c r="A1821" s="127" t="s">
        <v>3684</v>
      </c>
      <c r="B1821" s="135">
        <v>515</v>
      </c>
      <c r="C1821" s="127" t="s">
        <v>60</v>
      </c>
      <c r="D1821" s="135">
        <v>177</v>
      </c>
      <c r="E1821" s="127" t="s">
        <v>1159</v>
      </c>
    </row>
    <row r="1822" spans="1:5" ht="15.75" thickBot="1" x14ac:dyDescent="0.3">
      <c r="A1822" s="127" t="s">
        <v>3684</v>
      </c>
      <c r="B1822" s="135">
        <v>515</v>
      </c>
      <c r="C1822" s="127" t="s">
        <v>60</v>
      </c>
      <c r="D1822" s="135">
        <v>179</v>
      </c>
      <c r="E1822" s="127" t="s">
        <v>1161</v>
      </c>
    </row>
    <row r="1823" spans="1:5" ht="15.75" thickBot="1" x14ac:dyDescent="0.3">
      <c r="A1823" s="127" t="s">
        <v>3684</v>
      </c>
      <c r="B1823" s="135">
        <v>515</v>
      </c>
      <c r="C1823" s="127" t="s">
        <v>60</v>
      </c>
      <c r="D1823" s="135">
        <v>182</v>
      </c>
      <c r="E1823" s="127" t="s">
        <v>1164</v>
      </c>
    </row>
    <row r="1824" spans="1:5" ht="15.75" thickBot="1" x14ac:dyDescent="0.3">
      <c r="A1824" s="127" t="s">
        <v>3684</v>
      </c>
      <c r="B1824" s="135">
        <v>515</v>
      </c>
      <c r="C1824" s="127" t="s">
        <v>60</v>
      </c>
      <c r="D1824" s="135">
        <v>181</v>
      </c>
      <c r="E1824" s="127" t="s">
        <v>1163</v>
      </c>
    </row>
    <row r="1825" spans="1:5" ht="15.75" thickBot="1" x14ac:dyDescent="0.3">
      <c r="A1825" s="127" t="s">
        <v>3684</v>
      </c>
      <c r="B1825" s="135">
        <v>515</v>
      </c>
      <c r="C1825" s="127" t="s">
        <v>60</v>
      </c>
      <c r="D1825" s="135">
        <v>180</v>
      </c>
      <c r="E1825" s="127" t="s">
        <v>1162</v>
      </c>
    </row>
    <row r="1826" spans="1:5" ht="15.75" thickBot="1" x14ac:dyDescent="0.3">
      <c r="A1826" s="127" t="s">
        <v>3684</v>
      </c>
      <c r="B1826" s="135">
        <v>515</v>
      </c>
      <c r="C1826" s="127" t="s">
        <v>60</v>
      </c>
      <c r="D1826" s="135">
        <v>178</v>
      </c>
      <c r="E1826" s="127" t="s">
        <v>1160</v>
      </c>
    </row>
    <row r="1827" spans="1:5" ht="15.75" thickBot="1" x14ac:dyDescent="0.3">
      <c r="A1827" s="127" t="s">
        <v>3684</v>
      </c>
      <c r="B1827" s="135">
        <v>515</v>
      </c>
      <c r="C1827" s="127" t="s">
        <v>60</v>
      </c>
      <c r="D1827" s="135">
        <v>221</v>
      </c>
      <c r="E1827" s="127" t="s">
        <v>1166</v>
      </c>
    </row>
    <row r="1828" spans="1:5" ht="15.75" thickBot="1" x14ac:dyDescent="0.3">
      <c r="A1828" s="127" t="s">
        <v>3684</v>
      </c>
      <c r="B1828" s="135">
        <v>515</v>
      </c>
      <c r="C1828" s="127" t="s">
        <v>60</v>
      </c>
      <c r="D1828" s="135">
        <v>456</v>
      </c>
      <c r="E1828" s="127" t="s">
        <v>1168</v>
      </c>
    </row>
    <row r="1829" spans="1:5" ht="15.75" thickBot="1" x14ac:dyDescent="0.3">
      <c r="A1829" s="127" t="s">
        <v>3684</v>
      </c>
      <c r="B1829" s="135">
        <v>515</v>
      </c>
      <c r="C1829" s="127" t="s">
        <v>60</v>
      </c>
      <c r="D1829" s="135">
        <v>285</v>
      </c>
      <c r="E1829" s="127" t="s">
        <v>1167</v>
      </c>
    </row>
    <row r="1830" spans="1:5" ht="15.75" thickBot="1" x14ac:dyDescent="0.3">
      <c r="A1830" s="127" t="s">
        <v>3684</v>
      </c>
      <c r="B1830" s="135">
        <v>515</v>
      </c>
      <c r="C1830" s="127" t="s">
        <v>60</v>
      </c>
      <c r="D1830" s="135">
        <v>511</v>
      </c>
      <c r="E1830" s="127" t="s">
        <v>1174</v>
      </c>
    </row>
    <row r="1831" spans="1:5" ht="15.75" thickBot="1" x14ac:dyDescent="0.3">
      <c r="A1831" s="127" t="s">
        <v>3684</v>
      </c>
      <c r="B1831" s="135">
        <v>515</v>
      </c>
      <c r="C1831" s="127" t="s">
        <v>60</v>
      </c>
      <c r="D1831" s="135">
        <v>510</v>
      </c>
      <c r="E1831" s="127" t="s">
        <v>1173</v>
      </c>
    </row>
    <row r="1832" spans="1:5" ht="15.75" thickBot="1" x14ac:dyDescent="0.3">
      <c r="A1832" s="127" t="s">
        <v>3684</v>
      </c>
      <c r="B1832" s="135">
        <v>515</v>
      </c>
      <c r="C1832" s="127" t="s">
        <v>60</v>
      </c>
      <c r="D1832" s="135">
        <v>500</v>
      </c>
      <c r="E1832" s="127" t="s">
        <v>1169</v>
      </c>
    </row>
    <row r="1833" spans="1:5" ht="15.75" thickBot="1" x14ac:dyDescent="0.3">
      <c r="A1833" s="127" t="s">
        <v>3684</v>
      </c>
      <c r="B1833" s="135">
        <v>515</v>
      </c>
      <c r="C1833" s="127" t="s">
        <v>60</v>
      </c>
      <c r="D1833" s="135">
        <v>515</v>
      </c>
      <c r="E1833" s="127" t="s">
        <v>1175</v>
      </c>
    </row>
    <row r="1834" spans="1:5" ht="15.75" thickBot="1" x14ac:dyDescent="0.3">
      <c r="A1834" s="127" t="s">
        <v>3684</v>
      </c>
      <c r="B1834" s="135">
        <v>515</v>
      </c>
      <c r="C1834" s="127" t="s">
        <v>60</v>
      </c>
      <c r="D1834" s="135">
        <v>507</v>
      </c>
      <c r="E1834" s="127" t="s">
        <v>1172</v>
      </c>
    </row>
    <row r="1835" spans="1:5" ht="15.75" thickBot="1" x14ac:dyDescent="0.3">
      <c r="A1835" s="127" t="s">
        <v>3684</v>
      </c>
      <c r="B1835" s="135">
        <v>515</v>
      </c>
      <c r="C1835" s="127" t="s">
        <v>60</v>
      </c>
      <c r="D1835" s="135">
        <v>501</v>
      </c>
      <c r="E1835" s="127" t="s">
        <v>1170</v>
      </c>
    </row>
    <row r="1836" spans="1:5" ht="15.75" thickBot="1" x14ac:dyDescent="0.3">
      <c r="A1836" s="127" t="s">
        <v>3684</v>
      </c>
      <c r="B1836" s="135">
        <v>515</v>
      </c>
      <c r="C1836" s="127" t="s">
        <v>60</v>
      </c>
      <c r="D1836" s="135">
        <v>505</v>
      </c>
      <c r="E1836" s="127" t="s">
        <v>1171</v>
      </c>
    </row>
    <row r="1837" spans="1:5" ht="15.75" thickBot="1" x14ac:dyDescent="0.3">
      <c r="A1837" s="127" t="s">
        <v>3684</v>
      </c>
      <c r="B1837" s="135">
        <v>515</v>
      </c>
      <c r="C1837" s="127" t="s">
        <v>60</v>
      </c>
      <c r="D1837" s="135">
        <v>691</v>
      </c>
      <c r="E1837" s="127" t="s">
        <v>1176</v>
      </c>
    </row>
    <row r="1838" spans="1:5" ht="15.75" thickBot="1" x14ac:dyDescent="0.3">
      <c r="A1838" s="127" t="s">
        <v>3684</v>
      </c>
      <c r="B1838" s="135">
        <v>515</v>
      </c>
      <c r="C1838" s="127" t="s">
        <v>60</v>
      </c>
      <c r="D1838" s="135">
        <v>750</v>
      </c>
      <c r="E1838" s="127" t="s">
        <v>1177</v>
      </c>
    </row>
    <row r="1839" spans="1:5" ht="15.75" thickBot="1" x14ac:dyDescent="0.3">
      <c r="A1839" s="127" t="s">
        <v>3684</v>
      </c>
      <c r="B1839" s="135">
        <v>515</v>
      </c>
      <c r="C1839" s="127" t="s">
        <v>60</v>
      </c>
      <c r="D1839" s="135">
        <v>868</v>
      </c>
      <c r="E1839" s="127" t="s">
        <v>1178</v>
      </c>
    </row>
    <row r="1840" spans="1:5" ht="15.75" thickBot="1" x14ac:dyDescent="0.3">
      <c r="A1840" s="127" t="s">
        <v>3684</v>
      </c>
      <c r="B1840" s="135">
        <v>160</v>
      </c>
      <c r="C1840" s="127" t="s">
        <v>61</v>
      </c>
      <c r="D1840" s="135">
        <v>45</v>
      </c>
      <c r="E1840" s="127" t="s">
        <v>624</v>
      </c>
    </row>
    <row r="1841" spans="1:5" ht="15.75" thickBot="1" x14ac:dyDescent="0.3">
      <c r="A1841" s="127" t="s">
        <v>3684</v>
      </c>
      <c r="B1841" s="135">
        <v>160</v>
      </c>
      <c r="C1841" s="127" t="s">
        <v>61</v>
      </c>
      <c r="D1841" s="135">
        <v>177</v>
      </c>
      <c r="E1841" s="127" t="s">
        <v>625</v>
      </c>
    </row>
    <row r="1842" spans="1:5" ht="15.75" thickBot="1" x14ac:dyDescent="0.3">
      <c r="A1842" s="127" t="s">
        <v>3684</v>
      </c>
      <c r="B1842" s="135">
        <v>160</v>
      </c>
      <c r="C1842" s="127" t="s">
        <v>61</v>
      </c>
      <c r="D1842" s="135">
        <v>178</v>
      </c>
      <c r="E1842" s="127" t="s">
        <v>626</v>
      </c>
    </row>
    <row r="1843" spans="1:5" ht="15.75" thickBot="1" x14ac:dyDescent="0.3">
      <c r="A1843" s="127" t="s">
        <v>3684</v>
      </c>
      <c r="B1843" s="135">
        <v>160</v>
      </c>
      <c r="C1843" s="127" t="s">
        <v>61</v>
      </c>
      <c r="D1843" s="135">
        <v>179</v>
      </c>
      <c r="E1843" s="127" t="s">
        <v>627</v>
      </c>
    </row>
    <row r="1844" spans="1:5" ht="15.75" thickBot="1" x14ac:dyDescent="0.3">
      <c r="A1844" s="127" t="s">
        <v>3684</v>
      </c>
      <c r="B1844" s="135">
        <v>160</v>
      </c>
      <c r="C1844" s="127" t="s">
        <v>61</v>
      </c>
      <c r="D1844" s="135">
        <v>180</v>
      </c>
      <c r="E1844" s="127" t="s">
        <v>628</v>
      </c>
    </row>
    <row r="1845" spans="1:5" ht="15.75" thickBot="1" x14ac:dyDescent="0.3">
      <c r="A1845" s="127" t="s">
        <v>3684</v>
      </c>
      <c r="B1845" s="135">
        <v>160</v>
      </c>
      <c r="C1845" s="127" t="s">
        <v>61</v>
      </c>
      <c r="D1845" s="135">
        <v>501</v>
      </c>
      <c r="E1845" s="127" t="s">
        <v>630</v>
      </c>
    </row>
    <row r="1846" spans="1:5" ht="15.75" thickBot="1" x14ac:dyDescent="0.3">
      <c r="A1846" s="127" t="s">
        <v>3684</v>
      </c>
      <c r="B1846" s="135">
        <v>160</v>
      </c>
      <c r="C1846" s="127" t="s">
        <v>61</v>
      </c>
      <c r="D1846" s="135">
        <v>500</v>
      </c>
      <c r="E1846" s="127" t="s">
        <v>629</v>
      </c>
    </row>
    <row r="1847" spans="1:5" ht="15.75" thickBot="1" x14ac:dyDescent="0.3">
      <c r="A1847" s="127" t="s">
        <v>3684</v>
      </c>
      <c r="B1847" s="135">
        <v>160</v>
      </c>
      <c r="C1847" s="127" t="s">
        <v>61</v>
      </c>
      <c r="D1847" s="135">
        <v>779</v>
      </c>
      <c r="E1847" s="127" t="s">
        <v>631</v>
      </c>
    </row>
    <row r="1848" spans="1:5" ht="15.75" thickBot="1" x14ac:dyDescent="0.3">
      <c r="A1848" s="127" t="s">
        <v>3684</v>
      </c>
      <c r="B1848" s="135">
        <v>870</v>
      </c>
      <c r="C1848" s="127" t="s">
        <v>62</v>
      </c>
      <c r="D1848" s="135">
        <v>1</v>
      </c>
      <c r="E1848" s="127" t="s">
        <v>182</v>
      </c>
    </row>
    <row r="1849" spans="1:5" ht="15.75" thickBot="1" x14ac:dyDescent="0.3">
      <c r="A1849" s="127" t="s">
        <v>3684</v>
      </c>
      <c r="B1849" s="135">
        <v>870</v>
      </c>
      <c r="C1849" s="127" t="s">
        <v>62</v>
      </c>
      <c r="D1849" s="135">
        <v>2</v>
      </c>
      <c r="E1849" s="127" t="s">
        <v>183</v>
      </c>
    </row>
    <row r="1850" spans="1:5" ht="15.75" thickBot="1" x14ac:dyDescent="0.3">
      <c r="A1850" s="127" t="s">
        <v>3684</v>
      </c>
      <c r="B1850" s="135">
        <v>870</v>
      </c>
      <c r="C1850" s="127" t="s">
        <v>62</v>
      </c>
      <c r="D1850" s="135">
        <v>9</v>
      </c>
      <c r="E1850" s="127" t="s">
        <v>1427</v>
      </c>
    </row>
    <row r="1851" spans="1:5" ht="15.75" thickBot="1" x14ac:dyDescent="0.3">
      <c r="A1851" s="127" t="s">
        <v>3684</v>
      </c>
      <c r="B1851" s="135">
        <v>870</v>
      </c>
      <c r="C1851" s="127" t="s">
        <v>62</v>
      </c>
      <c r="D1851" s="135">
        <v>3</v>
      </c>
      <c r="E1851" s="127" t="s">
        <v>184</v>
      </c>
    </row>
    <row r="1852" spans="1:5" ht="15.75" thickBot="1" x14ac:dyDescent="0.3">
      <c r="A1852" s="127" t="s">
        <v>3684</v>
      </c>
      <c r="B1852" s="135">
        <v>870</v>
      </c>
      <c r="C1852" s="127" t="s">
        <v>62</v>
      </c>
      <c r="D1852" s="135">
        <v>4</v>
      </c>
      <c r="E1852" s="127" t="s">
        <v>1422</v>
      </c>
    </row>
    <row r="1853" spans="1:5" ht="15.75" thickBot="1" x14ac:dyDescent="0.3">
      <c r="A1853" s="127" t="s">
        <v>3684</v>
      </c>
      <c r="B1853" s="135">
        <v>870</v>
      </c>
      <c r="C1853" s="127" t="s">
        <v>62</v>
      </c>
      <c r="D1853" s="135">
        <v>5</v>
      </c>
      <c r="E1853" s="127" t="s">
        <v>1423</v>
      </c>
    </row>
    <row r="1854" spans="1:5" ht="15.75" thickBot="1" x14ac:dyDescent="0.3">
      <c r="A1854" s="127" t="s">
        <v>3684</v>
      </c>
      <c r="B1854" s="135">
        <v>870</v>
      </c>
      <c r="C1854" s="127" t="s">
        <v>62</v>
      </c>
      <c r="D1854" s="135">
        <v>10</v>
      </c>
      <c r="E1854" s="127" t="s">
        <v>1428</v>
      </c>
    </row>
    <row r="1855" spans="1:5" ht="15.75" thickBot="1" x14ac:dyDescent="0.3">
      <c r="A1855" s="127" t="s">
        <v>3684</v>
      </c>
      <c r="B1855" s="135">
        <v>870</v>
      </c>
      <c r="C1855" s="127" t="s">
        <v>62</v>
      </c>
      <c r="D1855" s="135">
        <v>6</v>
      </c>
      <c r="E1855" s="127" t="s">
        <v>1424</v>
      </c>
    </row>
    <row r="1856" spans="1:5" ht="15.75" thickBot="1" x14ac:dyDescent="0.3">
      <c r="A1856" s="127" t="s">
        <v>3684</v>
      </c>
      <c r="B1856" s="135">
        <v>870</v>
      </c>
      <c r="C1856" s="127" t="s">
        <v>62</v>
      </c>
      <c r="D1856" s="135">
        <v>7</v>
      </c>
      <c r="E1856" s="127" t="s">
        <v>1425</v>
      </c>
    </row>
    <row r="1857" spans="1:5" ht="15.75" thickBot="1" x14ac:dyDescent="0.3">
      <c r="A1857" s="127" t="s">
        <v>3684</v>
      </c>
      <c r="B1857" s="135">
        <v>870</v>
      </c>
      <c r="C1857" s="127" t="s">
        <v>62</v>
      </c>
      <c r="D1857" s="135">
        <v>8</v>
      </c>
      <c r="E1857" s="127" t="s">
        <v>1426</v>
      </c>
    </row>
    <row r="1858" spans="1:5" ht="15.75" thickBot="1" x14ac:dyDescent="0.3">
      <c r="A1858" s="127" t="s">
        <v>3684</v>
      </c>
      <c r="B1858" s="135">
        <v>870</v>
      </c>
      <c r="C1858" s="127" t="s">
        <v>62</v>
      </c>
      <c r="D1858" s="135">
        <v>45</v>
      </c>
      <c r="E1858" s="127" t="s">
        <v>891</v>
      </c>
    </row>
    <row r="1859" spans="1:5" ht="15.75" thickBot="1" x14ac:dyDescent="0.3">
      <c r="A1859" s="127" t="s">
        <v>3684</v>
      </c>
      <c r="B1859" s="135">
        <v>870</v>
      </c>
      <c r="C1859" s="127" t="s">
        <v>62</v>
      </c>
      <c r="D1859" s="135">
        <v>46</v>
      </c>
      <c r="E1859" s="127" t="s">
        <v>830</v>
      </c>
    </row>
    <row r="1860" spans="1:5" ht="15.75" thickBot="1" x14ac:dyDescent="0.3">
      <c r="A1860" s="127" t="s">
        <v>3684</v>
      </c>
      <c r="B1860" s="135">
        <v>870</v>
      </c>
      <c r="C1860" s="127" t="s">
        <v>62</v>
      </c>
      <c r="D1860" s="135">
        <v>53</v>
      </c>
      <c r="E1860" s="127" t="s">
        <v>1435</v>
      </c>
    </row>
    <row r="1861" spans="1:5" ht="15.75" thickBot="1" x14ac:dyDescent="0.3">
      <c r="A1861" s="127" t="s">
        <v>3684</v>
      </c>
      <c r="B1861" s="135">
        <v>870</v>
      </c>
      <c r="C1861" s="127" t="s">
        <v>62</v>
      </c>
      <c r="D1861" s="135">
        <v>47</v>
      </c>
      <c r="E1861" s="127" t="s">
        <v>1429</v>
      </c>
    </row>
    <row r="1862" spans="1:5" ht="15.75" thickBot="1" x14ac:dyDescent="0.3">
      <c r="A1862" s="127" t="s">
        <v>3684</v>
      </c>
      <c r="B1862" s="135">
        <v>870</v>
      </c>
      <c r="C1862" s="127" t="s">
        <v>62</v>
      </c>
      <c r="D1862" s="135">
        <v>52</v>
      </c>
      <c r="E1862" s="127" t="s">
        <v>1434</v>
      </c>
    </row>
    <row r="1863" spans="1:5" ht="15.75" thickBot="1" x14ac:dyDescent="0.3">
      <c r="A1863" s="127" t="s">
        <v>3684</v>
      </c>
      <c r="B1863" s="135">
        <v>870</v>
      </c>
      <c r="C1863" s="127" t="s">
        <v>62</v>
      </c>
      <c r="D1863" s="135">
        <v>60</v>
      </c>
      <c r="E1863" s="127" t="s">
        <v>1299</v>
      </c>
    </row>
    <row r="1864" spans="1:5" ht="15.75" thickBot="1" x14ac:dyDescent="0.3">
      <c r="A1864" s="127" t="s">
        <v>3684</v>
      </c>
      <c r="B1864" s="135">
        <v>870</v>
      </c>
      <c r="C1864" s="127" t="s">
        <v>62</v>
      </c>
      <c r="D1864" s="135">
        <v>48</v>
      </c>
      <c r="E1864" s="127" t="s">
        <v>1430</v>
      </c>
    </row>
    <row r="1865" spans="1:5" ht="15.75" thickBot="1" x14ac:dyDescent="0.3">
      <c r="A1865" s="127" t="s">
        <v>3684</v>
      </c>
      <c r="B1865" s="135">
        <v>870</v>
      </c>
      <c r="C1865" s="127" t="s">
        <v>62</v>
      </c>
      <c r="D1865" s="135">
        <v>49</v>
      </c>
      <c r="E1865" s="127" t="s">
        <v>1431</v>
      </c>
    </row>
    <row r="1866" spans="1:5" ht="15.75" thickBot="1" x14ac:dyDescent="0.3">
      <c r="A1866" s="127" t="s">
        <v>3684</v>
      </c>
      <c r="B1866" s="135">
        <v>870</v>
      </c>
      <c r="C1866" s="127" t="s">
        <v>62</v>
      </c>
      <c r="D1866" s="135">
        <v>50</v>
      </c>
      <c r="E1866" s="127" t="s">
        <v>1432</v>
      </c>
    </row>
    <row r="1867" spans="1:5" ht="15.75" thickBot="1" x14ac:dyDescent="0.3">
      <c r="A1867" s="127" t="s">
        <v>3684</v>
      </c>
      <c r="B1867" s="135">
        <v>870</v>
      </c>
      <c r="C1867" s="127" t="s">
        <v>62</v>
      </c>
      <c r="D1867" s="135">
        <v>54</v>
      </c>
      <c r="E1867" s="127" t="s">
        <v>1436</v>
      </c>
    </row>
    <row r="1868" spans="1:5" ht="15.75" thickBot="1" x14ac:dyDescent="0.3">
      <c r="A1868" s="127" t="s">
        <v>3684</v>
      </c>
      <c r="B1868" s="135">
        <v>870</v>
      </c>
      <c r="C1868" s="127" t="s">
        <v>62</v>
      </c>
      <c r="D1868" s="135">
        <v>51</v>
      </c>
      <c r="E1868" s="127" t="s">
        <v>1433</v>
      </c>
    </row>
    <row r="1869" spans="1:5" ht="15.75" thickBot="1" x14ac:dyDescent="0.3">
      <c r="A1869" s="127" t="s">
        <v>3684</v>
      </c>
      <c r="B1869" s="135">
        <v>870</v>
      </c>
      <c r="C1869" s="127" t="s">
        <v>62</v>
      </c>
      <c r="D1869" s="135">
        <v>55</v>
      </c>
      <c r="E1869" s="127" t="s">
        <v>1437</v>
      </c>
    </row>
    <row r="1870" spans="1:5" ht="15.75" thickBot="1" x14ac:dyDescent="0.3">
      <c r="A1870" s="127" t="s">
        <v>3684</v>
      </c>
      <c r="B1870" s="135">
        <v>870</v>
      </c>
      <c r="C1870" s="127" t="s">
        <v>62</v>
      </c>
      <c r="D1870" s="135">
        <v>89</v>
      </c>
      <c r="E1870" s="127" t="s">
        <v>1439</v>
      </c>
    </row>
    <row r="1871" spans="1:5" ht="15.75" thickBot="1" x14ac:dyDescent="0.3">
      <c r="A1871" s="127" t="s">
        <v>3684</v>
      </c>
      <c r="B1871" s="135">
        <v>870</v>
      </c>
      <c r="C1871" s="127" t="s">
        <v>62</v>
      </c>
      <c r="D1871" s="135">
        <v>90</v>
      </c>
      <c r="E1871" s="127" t="s">
        <v>1440</v>
      </c>
    </row>
    <row r="1872" spans="1:5" ht="15.75" thickBot="1" x14ac:dyDescent="0.3">
      <c r="A1872" s="127" t="s">
        <v>3684</v>
      </c>
      <c r="B1872" s="135">
        <v>870</v>
      </c>
      <c r="C1872" s="127" t="s">
        <v>62</v>
      </c>
      <c r="D1872" s="135">
        <v>65</v>
      </c>
      <c r="E1872" s="127" t="s">
        <v>1438</v>
      </c>
    </row>
    <row r="1873" spans="1:5" ht="15.75" thickBot="1" x14ac:dyDescent="0.3">
      <c r="A1873" s="127" t="s">
        <v>3684</v>
      </c>
      <c r="B1873" s="135">
        <v>870</v>
      </c>
      <c r="C1873" s="127" t="s">
        <v>62</v>
      </c>
      <c r="D1873" s="135">
        <v>91</v>
      </c>
      <c r="E1873" s="127" t="s">
        <v>1441</v>
      </c>
    </row>
    <row r="1874" spans="1:5" ht="15.75" thickBot="1" x14ac:dyDescent="0.3">
      <c r="A1874" s="127" t="s">
        <v>3684</v>
      </c>
      <c r="B1874" s="135">
        <v>870</v>
      </c>
      <c r="C1874" s="127" t="s">
        <v>62</v>
      </c>
      <c r="D1874" s="135">
        <v>93</v>
      </c>
      <c r="E1874" s="127" t="s">
        <v>1442</v>
      </c>
    </row>
    <row r="1875" spans="1:5" ht="15.75" thickBot="1" x14ac:dyDescent="0.3">
      <c r="A1875" s="127" t="s">
        <v>3684</v>
      </c>
      <c r="B1875" s="135">
        <v>870</v>
      </c>
      <c r="C1875" s="127" t="s">
        <v>62</v>
      </c>
      <c r="D1875" s="135">
        <v>104</v>
      </c>
      <c r="E1875" s="127" t="s">
        <v>1453</v>
      </c>
    </row>
    <row r="1876" spans="1:5" ht="15.75" thickBot="1" x14ac:dyDescent="0.3">
      <c r="A1876" s="127" t="s">
        <v>3684</v>
      </c>
      <c r="B1876" s="135">
        <v>870</v>
      </c>
      <c r="C1876" s="127" t="s">
        <v>62</v>
      </c>
      <c r="D1876" s="135">
        <v>94</v>
      </c>
      <c r="E1876" s="127" t="s">
        <v>1443</v>
      </c>
    </row>
    <row r="1877" spans="1:5" ht="15.75" thickBot="1" x14ac:dyDescent="0.3">
      <c r="A1877" s="127" t="s">
        <v>3684</v>
      </c>
      <c r="B1877" s="135">
        <v>870</v>
      </c>
      <c r="C1877" s="127" t="s">
        <v>62</v>
      </c>
      <c r="D1877" s="135">
        <v>95</v>
      </c>
      <c r="E1877" s="127" t="s">
        <v>1444</v>
      </c>
    </row>
    <row r="1878" spans="1:5" ht="15.75" thickBot="1" x14ac:dyDescent="0.3">
      <c r="A1878" s="127" t="s">
        <v>3684</v>
      </c>
      <c r="B1878" s="135">
        <v>870</v>
      </c>
      <c r="C1878" s="127" t="s">
        <v>62</v>
      </c>
      <c r="D1878" s="135">
        <v>96</v>
      </c>
      <c r="E1878" s="127" t="s">
        <v>1445</v>
      </c>
    </row>
    <row r="1879" spans="1:5" ht="15.75" thickBot="1" x14ac:dyDescent="0.3">
      <c r="A1879" s="127" t="s">
        <v>3684</v>
      </c>
      <c r="B1879" s="135">
        <v>870</v>
      </c>
      <c r="C1879" s="127" t="s">
        <v>62</v>
      </c>
      <c r="D1879" s="135">
        <v>97</v>
      </c>
      <c r="E1879" s="127" t="s">
        <v>1446</v>
      </c>
    </row>
    <row r="1880" spans="1:5" ht="15.75" thickBot="1" x14ac:dyDescent="0.3">
      <c r="A1880" s="127" t="s">
        <v>3684</v>
      </c>
      <c r="B1880" s="135">
        <v>870</v>
      </c>
      <c r="C1880" s="127" t="s">
        <v>62</v>
      </c>
      <c r="D1880" s="135">
        <v>98</v>
      </c>
      <c r="E1880" s="127" t="s">
        <v>1447</v>
      </c>
    </row>
    <row r="1881" spans="1:5" ht="15.75" thickBot="1" x14ac:dyDescent="0.3">
      <c r="A1881" s="127" t="s">
        <v>3684</v>
      </c>
      <c r="B1881" s="135">
        <v>870</v>
      </c>
      <c r="C1881" s="127" t="s">
        <v>62</v>
      </c>
      <c r="D1881" s="135">
        <v>99</v>
      </c>
      <c r="E1881" s="127" t="s">
        <v>1448</v>
      </c>
    </row>
    <row r="1882" spans="1:5" ht="15.75" thickBot="1" x14ac:dyDescent="0.3">
      <c r="A1882" s="127" t="s">
        <v>3684</v>
      </c>
      <c r="B1882" s="135">
        <v>870</v>
      </c>
      <c r="C1882" s="127" t="s">
        <v>62</v>
      </c>
      <c r="D1882" s="135">
        <v>100</v>
      </c>
      <c r="E1882" s="127" t="s">
        <v>1449</v>
      </c>
    </row>
    <row r="1883" spans="1:5" ht="15.75" thickBot="1" x14ac:dyDescent="0.3">
      <c r="A1883" s="127" t="s">
        <v>3684</v>
      </c>
      <c r="B1883" s="135">
        <v>870</v>
      </c>
      <c r="C1883" s="127" t="s">
        <v>62</v>
      </c>
      <c r="D1883" s="135">
        <v>106</v>
      </c>
      <c r="E1883" s="127" t="s">
        <v>1455</v>
      </c>
    </row>
    <row r="1884" spans="1:5" ht="15.75" thickBot="1" x14ac:dyDescent="0.3">
      <c r="A1884" s="127" t="s">
        <v>3684</v>
      </c>
      <c r="B1884" s="135">
        <v>870</v>
      </c>
      <c r="C1884" s="127" t="s">
        <v>62</v>
      </c>
      <c r="D1884" s="135">
        <v>101</v>
      </c>
      <c r="E1884" s="127" t="s">
        <v>1450</v>
      </c>
    </row>
    <row r="1885" spans="1:5" ht="15.75" thickBot="1" x14ac:dyDescent="0.3">
      <c r="A1885" s="127" t="s">
        <v>3684</v>
      </c>
      <c r="B1885" s="135">
        <v>870</v>
      </c>
      <c r="C1885" s="127" t="s">
        <v>62</v>
      </c>
      <c r="D1885" s="135">
        <v>102</v>
      </c>
      <c r="E1885" s="127" t="s">
        <v>1451</v>
      </c>
    </row>
    <row r="1886" spans="1:5" ht="15.75" thickBot="1" x14ac:dyDescent="0.3">
      <c r="A1886" s="127" t="s">
        <v>3684</v>
      </c>
      <c r="B1886" s="135">
        <v>870</v>
      </c>
      <c r="C1886" s="127" t="s">
        <v>62</v>
      </c>
      <c r="D1886" s="135">
        <v>103</v>
      </c>
      <c r="E1886" s="127" t="s">
        <v>1452</v>
      </c>
    </row>
    <row r="1887" spans="1:5" ht="15.75" thickBot="1" x14ac:dyDescent="0.3">
      <c r="A1887" s="127" t="s">
        <v>3684</v>
      </c>
      <c r="B1887" s="135">
        <v>870</v>
      </c>
      <c r="C1887" s="127" t="s">
        <v>62</v>
      </c>
      <c r="D1887" s="135">
        <v>105</v>
      </c>
      <c r="E1887" s="127" t="s">
        <v>1454</v>
      </c>
    </row>
    <row r="1888" spans="1:5" ht="15.75" thickBot="1" x14ac:dyDescent="0.3">
      <c r="A1888" s="127" t="s">
        <v>3684</v>
      </c>
      <c r="B1888" s="135">
        <v>870</v>
      </c>
      <c r="C1888" s="127" t="s">
        <v>62</v>
      </c>
      <c r="D1888" s="135">
        <v>136</v>
      </c>
      <c r="E1888" s="127" t="s">
        <v>1459</v>
      </c>
    </row>
    <row r="1889" spans="1:5" ht="15.75" thickBot="1" x14ac:dyDescent="0.3">
      <c r="A1889" s="127" t="s">
        <v>3684</v>
      </c>
      <c r="B1889" s="135">
        <v>870</v>
      </c>
      <c r="C1889" s="127" t="s">
        <v>62</v>
      </c>
      <c r="D1889" s="135">
        <v>133</v>
      </c>
      <c r="E1889" s="127" t="s">
        <v>1456</v>
      </c>
    </row>
    <row r="1890" spans="1:5" ht="15.75" thickBot="1" x14ac:dyDescent="0.3">
      <c r="A1890" s="127" t="s">
        <v>3684</v>
      </c>
      <c r="B1890" s="135">
        <v>870</v>
      </c>
      <c r="C1890" s="127" t="s">
        <v>62</v>
      </c>
      <c r="D1890" s="135">
        <v>134</v>
      </c>
      <c r="E1890" s="127" t="s">
        <v>1457</v>
      </c>
    </row>
    <row r="1891" spans="1:5" ht="15.75" thickBot="1" x14ac:dyDescent="0.3">
      <c r="A1891" s="127" t="s">
        <v>3684</v>
      </c>
      <c r="B1891" s="135">
        <v>870</v>
      </c>
      <c r="C1891" s="127" t="s">
        <v>62</v>
      </c>
      <c r="D1891" s="135">
        <v>135</v>
      </c>
      <c r="E1891" s="127" t="s">
        <v>1458</v>
      </c>
    </row>
    <row r="1892" spans="1:5" ht="15.75" thickBot="1" x14ac:dyDescent="0.3">
      <c r="A1892" s="127" t="s">
        <v>3684</v>
      </c>
      <c r="B1892" s="135">
        <v>870</v>
      </c>
      <c r="C1892" s="127" t="s">
        <v>62</v>
      </c>
      <c r="D1892" s="135">
        <v>702</v>
      </c>
      <c r="E1892" s="127" t="s">
        <v>1525</v>
      </c>
    </row>
    <row r="1893" spans="1:5" ht="15.75" thickBot="1" x14ac:dyDescent="0.3">
      <c r="A1893" s="127" t="s">
        <v>3684</v>
      </c>
      <c r="B1893" s="135">
        <v>870</v>
      </c>
      <c r="C1893" s="127" t="s">
        <v>62</v>
      </c>
      <c r="D1893" s="135">
        <v>177</v>
      </c>
      <c r="E1893" s="127" t="s">
        <v>1460</v>
      </c>
    </row>
    <row r="1894" spans="1:5" ht="15.75" thickBot="1" x14ac:dyDescent="0.3">
      <c r="A1894" s="127" t="s">
        <v>3684</v>
      </c>
      <c r="B1894" s="135">
        <v>870</v>
      </c>
      <c r="C1894" s="127" t="s">
        <v>62</v>
      </c>
      <c r="D1894" s="135">
        <v>178</v>
      </c>
      <c r="E1894" s="127" t="s">
        <v>1461</v>
      </c>
    </row>
    <row r="1895" spans="1:5" ht="15.75" thickBot="1" x14ac:dyDescent="0.3">
      <c r="A1895" s="127" t="s">
        <v>3684</v>
      </c>
      <c r="B1895" s="135">
        <v>870</v>
      </c>
      <c r="C1895" s="127" t="s">
        <v>62</v>
      </c>
      <c r="D1895" s="135">
        <v>179</v>
      </c>
      <c r="E1895" s="127" t="s">
        <v>1462</v>
      </c>
    </row>
    <row r="1896" spans="1:5" ht="15.75" thickBot="1" x14ac:dyDescent="0.3">
      <c r="A1896" s="127" t="s">
        <v>3684</v>
      </c>
      <c r="B1896" s="135">
        <v>870</v>
      </c>
      <c r="C1896" s="127" t="s">
        <v>62</v>
      </c>
      <c r="D1896" s="135">
        <v>192</v>
      </c>
      <c r="E1896" s="127" t="s">
        <v>1474</v>
      </c>
    </row>
    <row r="1897" spans="1:5" ht="15.75" thickBot="1" x14ac:dyDescent="0.3">
      <c r="A1897" s="127" t="s">
        <v>3684</v>
      </c>
      <c r="B1897" s="135">
        <v>870</v>
      </c>
      <c r="C1897" s="127" t="s">
        <v>62</v>
      </c>
      <c r="D1897" s="135">
        <v>190</v>
      </c>
      <c r="E1897" s="127" t="s">
        <v>1472</v>
      </c>
    </row>
    <row r="1898" spans="1:5" ht="15.75" thickBot="1" x14ac:dyDescent="0.3">
      <c r="A1898" s="127" t="s">
        <v>3684</v>
      </c>
      <c r="B1898" s="135">
        <v>870</v>
      </c>
      <c r="C1898" s="127" t="s">
        <v>62</v>
      </c>
      <c r="D1898" s="135">
        <v>191</v>
      </c>
      <c r="E1898" s="127" t="s">
        <v>1473</v>
      </c>
    </row>
    <row r="1899" spans="1:5" ht="15.75" thickBot="1" x14ac:dyDescent="0.3">
      <c r="A1899" s="127" t="s">
        <v>3684</v>
      </c>
      <c r="B1899" s="135">
        <v>870</v>
      </c>
      <c r="C1899" s="127" t="s">
        <v>62</v>
      </c>
      <c r="D1899" s="135">
        <v>180</v>
      </c>
      <c r="E1899" s="127" t="s">
        <v>1463</v>
      </c>
    </row>
    <row r="1900" spans="1:5" ht="15.75" thickBot="1" x14ac:dyDescent="0.3">
      <c r="A1900" s="127" t="s">
        <v>3684</v>
      </c>
      <c r="B1900" s="135">
        <v>870</v>
      </c>
      <c r="C1900" s="127" t="s">
        <v>62</v>
      </c>
      <c r="D1900" s="135">
        <v>181</v>
      </c>
      <c r="E1900" s="127" t="s">
        <v>1464</v>
      </c>
    </row>
    <row r="1901" spans="1:5" ht="15.75" thickBot="1" x14ac:dyDescent="0.3">
      <c r="A1901" s="127" t="s">
        <v>3684</v>
      </c>
      <c r="B1901" s="135">
        <v>870</v>
      </c>
      <c r="C1901" s="127" t="s">
        <v>62</v>
      </c>
      <c r="D1901" s="135">
        <v>182</v>
      </c>
      <c r="E1901" s="127" t="s">
        <v>1465</v>
      </c>
    </row>
    <row r="1902" spans="1:5" ht="15.75" thickBot="1" x14ac:dyDescent="0.3">
      <c r="A1902" s="127" t="s">
        <v>3684</v>
      </c>
      <c r="B1902" s="135">
        <v>870</v>
      </c>
      <c r="C1902" s="127" t="s">
        <v>62</v>
      </c>
      <c r="D1902" s="135">
        <v>183</v>
      </c>
      <c r="E1902" s="127" t="s">
        <v>1466</v>
      </c>
    </row>
    <row r="1903" spans="1:5" ht="15.75" thickBot="1" x14ac:dyDescent="0.3">
      <c r="A1903" s="127" t="s">
        <v>3684</v>
      </c>
      <c r="B1903" s="135">
        <v>870</v>
      </c>
      <c r="C1903" s="127" t="s">
        <v>62</v>
      </c>
      <c r="D1903" s="135">
        <v>184</v>
      </c>
      <c r="E1903" s="127" t="s">
        <v>1467</v>
      </c>
    </row>
    <row r="1904" spans="1:5" ht="15.75" thickBot="1" x14ac:dyDescent="0.3">
      <c r="A1904" s="127" t="s">
        <v>3684</v>
      </c>
      <c r="B1904" s="135">
        <v>870</v>
      </c>
      <c r="C1904" s="127" t="s">
        <v>62</v>
      </c>
      <c r="D1904" s="135">
        <v>185</v>
      </c>
      <c r="E1904" s="127" t="s">
        <v>1468</v>
      </c>
    </row>
    <row r="1905" spans="1:5" ht="15.75" thickBot="1" x14ac:dyDescent="0.3">
      <c r="A1905" s="127" t="s">
        <v>3684</v>
      </c>
      <c r="B1905" s="135">
        <v>870</v>
      </c>
      <c r="C1905" s="127" t="s">
        <v>62</v>
      </c>
      <c r="D1905" s="135">
        <v>186</v>
      </c>
      <c r="E1905" s="127" t="s">
        <v>1469</v>
      </c>
    </row>
    <row r="1906" spans="1:5" ht="15.75" thickBot="1" x14ac:dyDescent="0.3">
      <c r="A1906" s="127" t="s">
        <v>3684</v>
      </c>
      <c r="B1906" s="135">
        <v>870</v>
      </c>
      <c r="C1906" s="127" t="s">
        <v>62</v>
      </c>
      <c r="D1906" s="135">
        <v>187</v>
      </c>
      <c r="E1906" s="127" t="s">
        <v>1470</v>
      </c>
    </row>
    <row r="1907" spans="1:5" ht="15.75" thickBot="1" x14ac:dyDescent="0.3">
      <c r="A1907" s="127" t="s">
        <v>3684</v>
      </c>
      <c r="B1907" s="135">
        <v>870</v>
      </c>
      <c r="C1907" s="127" t="s">
        <v>62</v>
      </c>
      <c r="D1907" s="135">
        <v>189</v>
      </c>
      <c r="E1907" s="127" t="s">
        <v>1333</v>
      </c>
    </row>
    <row r="1908" spans="1:5" ht="15.75" thickBot="1" x14ac:dyDescent="0.3">
      <c r="A1908" s="127" t="s">
        <v>3684</v>
      </c>
      <c r="B1908" s="135">
        <v>870</v>
      </c>
      <c r="C1908" s="127" t="s">
        <v>62</v>
      </c>
      <c r="D1908" s="135">
        <v>188</v>
      </c>
      <c r="E1908" s="127" t="s">
        <v>1471</v>
      </c>
    </row>
    <row r="1909" spans="1:5" ht="15.75" thickBot="1" x14ac:dyDescent="0.3">
      <c r="A1909" s="127" t="s">
        <v>3684</v>
      </c>
      <c r="B1909" s="135">
        <v>870</v>
      </c>
      <c r="C1909" s="127" t="s">
        <v>62</v>
      </c>
      <c r="D1909" s="135">
        <v>221</v>
      </c>
      <c r="E1909" s="127" t="s">
        <v>1475</v>
      </c>
    </row>
    <row r="1910" spans="1:5" ht="15.75" thickBot="1" x14ac:dyDescent="0.3">
      <c r="A1910" s="127" t="s">
        <v>3684</v>
      </c>
      <c r="B1910" s="135">
        <v>870</v>
      </c>
      <c r="C1910" s="127" t="s">
        <v>62</v>
      </c>
      <c r="D1910" s="135">
        <v>222</v>
      </c>
      <c r="E1910" s="127" t="s">
        <v>1476</v>
      </c>
    </row>
    <row r="1911" spans="1:5" ht="15.75" thickBot="1" x14ac:dyDescent="0.3">
      <c r="A1911" s="127" t="s">
        <v>3684</v>
      </c>
      <c r="B1911" s="135">
        <v>870</v>
      </c>
      <c r="C1911" s="127" t="s">
        <v>62</v>
      </c>
      <c r="D1911" s="135">
        <v>223</v>
      </c>
      <c r="E1911" s="127" t="s">
        <v>1477</v>
      </c>
    </row>
    <row r="1912" spans="1:5" ht="15.75" thickBot="1" x14ac:dyDescent="0.3">
      <c r="A1912" s="127" t="s">
        <v>3684</v>
      </c>
      <c r="B1912" s="135">
        <v>870</v>
      </c>
      <c r="C1912" s="127" t="s">
        <v>62</v>
      </c>
      <c r="D1912" s="135">
        <v>224</v>
      </c>
      <c r="E1912" s="127" t="s">
        <v>1478</v>
      </c>
    </row>
    <row r="1913" spans="1:5" ht="15.75" thickBot="1" x14ac:dyDescent="0.3">
      <c r="A1913" s="127" t="s">
        <v>3684</v>
      </c>
      <c r="B1913" s="135">
        <v>870</v>
      </c>
      <c r="C1913" s="127" t="s">
        <v>62</v>
      </c>
      <c r="D1913" s="135">
        <v>267</v>
      </c>
      <c r="E1913" s="127" t="s">
        <v>1481</v>
      </c>
    </row>
    <row r="1914" spans="1:5" ht="15.75" thickBot="1" x14ac:dyDescent="0.3">
      <c r="A1914" s="127" t="s">
        <v>3684</v>
      </c>
      <c r="B1914" s="135">
        <v>870</v>
      </c>
      <c r="C1914" s="127" t="s">
        <v>62</v>
      </c>
      <c r="D1914" s="135">
        <v>269</v>
      </c>
      <c r="E1914" s="127" t="s">
        <v>1483</v>
      </c>
    </row>
    <row r="1915" spans="1:5" ht="15.75" thickBot="1" x14ac:dyDescent="0.3">
      <c r="A1915" s="127" t="s">
        <v>3684</v>
      </c>
      <c r="B1915" s="135">
        <v>870</v>
      </c>
      <c r="C1915" s="127" t="s">
        <v>62</v>
      </c>
      <c r="D1915" s="135">
        <v>268</v>
      </c>
      <c r="E1915" s="127" t="s">
        <v>1482</v>
      </c>
    </row>
    <row r="1916" spans="1:5" ht="15.75" thickBot="1" x14ac:dyDescent="0.3">
      <c r="A1916" s="127" t="s">
        <v>3684</v>
      </c>
      <c r="B1916" s="135">
        <v>870</v>
      </c>
      <c r="C1916" s="127" t="s">
        <v>62</v>
      </c>
      <c r="D1916" s="135">
        <v>265</v>
      </c>
      <c r="E1916" s="127" t="s">
        <v>1479</v>
      </c>
    </row>
    <row r="1917" spans="1:5" ht="15.75" thickBot="1" x14ac:dyDescent="0.3">
      <c r="A1917" s="127" t="s">
        <v>3684</v>
      </c>
      <c r="B1917" s="135">
        <v>870</v>
      </c>
      <c r="C1917" s="127" t="s">
        <v>62</v>
      </c>
      <c r="D1917" s="135">
        <v>266</v>
      </c>
      <c r="E1917" s="127" t="s">
        <v>1480</v>
      </c>
    </row>
    <row r="1918" spans="1:5" ht="15.75" thickBot="1" x14ac:dyDescent="0.3">
      <c r="A1918" s="127" t="s">
        <v>3684</v>
      </c>
      <c r="B1918" s="135">
        <v>870</v>
      </c>
      <c r="C1918" s="127" t="s">
        <v>62</v>
      </c>
      <c r="D1918" s="135">
        <v>309</v>
      </c>
      <c r="E1918" s="127" t="s">
        <v>1484</v>
      </c>
    </row>
    <row r="1919" spans="1:5" ht="15.75" thickBot="1" x14ac:dyDescent="0.3">
      <c r="A1919" s="127" t="s">
        <v>3684</v>
      </c>
      <c r="B1919" s="135">
        <v>870</v>
      </c>
      <c r="C1919" s="127" t="s">
        <v>62</v>
      </c>
      <c r="D1919" s="135">
        <v>310</v>
      </c>
      <c r="E1919" s="127" t="s">
        <v>1485</v>
      </c>
    </row>
    <row r="1920" spans="1:5" ht="15.75" thickBot="1" x14ac:dyDescent="0.3">
      <c r="A1920" s="127" t="s">
        <v>3684</v>
      </c>
      <c r="B1920" s="135">
        <v>870</v>
      </c>
      <c r="C1920" s="127" t="s">
        <v>62</v>
      </c>
      <c r="D1920" s="135">
        <v>355</v>
      </c>
      <c r="E1920" s="127" t="s">
        <v>1488</v>
      </c>
    </row>
    <row r="1921" spans="1:5" ht="15.75" thickBot="1" x14ac:dyDescent="0.3">
      <c r="A1921" s="127" t="s">
        <v>3684</v>
      </c>
      <c r="B1921" s="135">
        <v>870</v>
      </c>
      <c r="C1921" s="127" t="s">
        <v>62</v>
      </c>
      <c r="D1921" s="135">
        <v>353</v>
      </c>
      <c r="E1921" s="127" t="s">
        <v>1486</v>
      </c>
    </row>
    <row r="1922" spans="1:5" ht="15.75" thickBot="1" x14ac:dyDescent="0.3">
      <c r="A1922" s="127" t="s">
        <v>3684</v>
      </c>
      <c r="B1922" s="135">
        <v>870</v>
      </c>
      <c r="C1922" s="127" t="s">
        <v>62</v>
      </c>
      <c r="D1922" s="135">
        <v>354</v>
      </c>
      <c r="E1922" s="127" t="s">
        <v>1487</v>
      </c>
    </row>
    <row r="1923" spans="1:5" ht="15.75" thickBot="1" x14ac:dyDescent="0.3">
      <c r="A1923" s="127" t="s">
        <v>3684</v>
      </c>
      <c r="B1923" s="135">
        <v>870</v>
      </c>
      <c r="C1923" s="127" t="s">
        <v>62</v>
      </c>
      <c r="D1923" s="135">
        <v>441</v>
      </c>
      <c r="E1923" s="127" t="s">
        <v>1489</v>
      </c>
    </row>
    <row r="1924" spans="1:5" ht="15.75" thickBot="1" x14ac:dyDescent="0.3">
      <c r="A1924" s="127" t="s">
        <v>3684</v>
      </c>
      <c r="B1924" s="135">
        <v>870</v>
      </c>
      <c r="C1924" s="127" t="s">
        <v>62</v>
      </c>
      <c r="D1924" s="135">
        <v>456</v>
      </c>
      <c r="E1924" s="127" t="s">
        <v>1490</v>
      </c>
    </row>
    <row r="1925" spans="1:5" ht="15.75" thickBot="1" x14ac:dyDescent="0.3">
      <c r="A1925" s="127" t="s">
        <v>3684</v>
      </c>
      <c r="B1925" s="135">
        <v>870</v>
      </c>
      <c r="C1925" s="127" t="s">
        <v>62</v>
      </c>
      <c r="D1925" s="135">
        <v>457</v>
      </c>
      <c r="E1925" s="127" t="s">
        <v>1491</v>
      </c>
    </row>
    <row r="1926" spans="1:5" ht="15.75" thickBot="1" x14ac:dyDescent="0.3">
      <c r="A1926" s="127" t="s">
        <v>3684</v>
      </c>
      <c r="B1926" s="135">
        <v>870</v>
      </c>
      <c r="C1926" s="127" t="s">
        <v>62</v>
      </c>
      <c r="D1926" s="135">
        <v>458</v>
      </c>
      <c r="E1926" s="127" t="s">
        <v>1492</v>
      </c>
    </row>
    <row r="1927" spans="1:5" ht="15.75" thickBot="1" x14ac:dyDescent="0.3">
      <c r="A1927" s="127" t="s">
        <v>3684</v>
      </c>
      <c r="B1927" s="135">
        <v>870</v>
      </c>
      <c r="C1927" s="127" t="s">
        <v>62</v>
      </c>
      <c r="D1927" s="135">
        <v>459</v>
      </c>
      <c r="E1927" s="127" t="s">
        <v>1493</v>
      </c>
    </row>
    <row r="1928" spans="1:5" ht="15.75" thickBot="1" x14ac:dyDescent="0.3">
      <c r="A1928" s="127" t="s">
        <v>3684</v>
      </c>
      <c r="B1928" s="135">
        <v>870</v>
      </c>
      <c r="C1928" s="127" t="s">
        <v>62</v>
      </c>
      <c r="D1928" s="135">
        <v>460</v>
      </c>
      <c r="E1928" s="127" t="s">
        <v>1494</v>
      </c>
    </row>
    <row r="1929" spans="1:5" ht="15.75" thickBot="1" x14ac:dyDescent="0.3">
      <c r="A1929" s="127" t="s">
        <v>3684</v>
      </c>
      <c r="B1929" s="135">
        <v>870</v>
      </c>
      <c r="C1929" s="127" t="s">
        <v>62</v>
      </c>
      <c r="D1929" s="135">
        <v>461</v>
      </c>
      <c r="E1929" s="127" t="s">
        <v>1495</v>
      </c>
    </row>
    <row r="1930" spans="1:5" ht="15.75" thickBot="1" x14ac:dyDescent="0.3">
      <c r="A1930" s="127" t="s">
        <v>3684</v>
      </c>
      <c r="B1930" s="135">
        <v>870</v>
      </c>
      <c r="C1930" s="127" t="s">
        <v>62</v>
      </c>
      <c r="D1930" s="135">
        <v>500</v>
      </c>
      <c r="E1930" s="127" t="s">
        <v>1496</v>
      </c>
    </row>
    <row r="1931" spans="1:5" ht="15.75" thickBot="1" x14ac:dyDescent="0.3">
      <c r="A1931" s="127" t="s">
        <v>3684</v>
      </c>
      <c r="B1931" s="135">
        <v>870</v>
      </c>
      <c r="C1931" s="127" t="s">
        <v>62</v>
      </c>
      <c r="D1931" s="135">
        <v>501</v>
      </c>
      <c r="E1931" s="127" t="s">
        <v>1497</v>
      </c>
    </row>
    <row r="1932" spans="1:5" ht="15.75" thickBot="1" x14ac:dyDescent="0.3">
      <c r="A1932" s="127" t="s">
        <v>3684</v>
      </c>
      <c r="B1932" s="135">
        <v>870</v>
      </c>
      <c r="C1932" s="127" t="s">
        <v>62</v>
      </c>
      <c r="D1932" s="135">
        <v>503</v>
      </c>
      <c r="E1932" s="127" t="s">
        <v>1498</v>
      </c>
    </row>
    <row r="1933" spans="1:5" ht="15.75" thickBot="1" x14ac:dyDescent="0.3">
      <c r="A1933" s="127" t="s">
        <v>3684</v>
      </c>
      <c r="B1933" s="135">
        <v>870</v>
      </c>
      <c r="C1933" s="127" t="s">
        <v>62</v>
      </c>
      <c r="D1933" s="135">
        <v>504</v>
      </c>
      <c r="E1933" s="127" t="s">
        <v>1499</v>
      </c>
    </row>
    <row r="1934" spans="1:5" ht="15.75" thickBot="1" x14ac:dyDescent="0.3">
      <c r="A1934" s="127" t="s">
        <v>3684</v>
      </c>
      <c r="B1934" s="135">
        <v>870</v>
      </c>
      <c r="C1934" s="127" t="s">
        <v>62</v>
      </c>
      <c r="D1934" s="135">
        <v>510</v>
      </c>
      <c r="E1934" s="127" t="s">
        <v>1504</v>
      </c>
    </row>
    <row r="1935" spans="1:5" ht="15.75" thickBot="1" x14ac:dyDescent="0.3">
      <c r="A1935" s="127" t="s">
        <v>3684</v>
      </c>
      <c r="B1935" s="135">
        <v>870</v>
      </c>
      <c r="C1935" s="127" t="s">
        <v>62</v>
      </c>
      <c r="D1935" s="135">
        <v>507</v>
      </c>
      <c r="E1935" s="127" t="s">
        <v>1501</v>
      </c>
    </row>
    <row r="1936" spans="1:5" ht="15.75" thickBot="1" x14ac:dyDescent="0.3">
      <c r="A1936" s="127" t="s">
        <v>3684</v>
      </c>
      <c r="B1936" s="135">
        <v>870</v>
      </c>
      <c r="C1936" s="127" t="s">
        <v>62</v>
      </c>
      <c r="D1936" s="135">
        <v>509</v>
      </c>
      <c r="E1936" s="127" t="s">
        <v>1503</v>
      </c>
    </row>
    <row r="1937" spans="1:5" ht="15.75" thickBot="1" x14ac:dyDescent="0.3">
      <c r="A1937" s="127" t="s">
        <v>3684</v>
      </c>
      <c r="B1937" s="135">
        <v>870</v>
      </c>
      <c r="C1937" s="127" t="s">
        <v>62</v>
      </c>
      <c r="D1937" s="135">
        <v>508</v>
      </c>
      <c r="E1937" s="127" t="s">
        <v>1502</v>
      </c>
    </row>
    <row r="1938" spans="1:5" ht="15.75" thickBot="1" x14ac:dyDescent="0.3">
      <c r="A1938" s="127" t="s">
        <v>3684</v>
      </c>
      <c r="B1938" s="135">
        <v>870</v>
      </c>
      <c r="C1938" s="127" t="s">
        <v>62</v>
      </c>
      <c r="D1938" s="135">
        <v>506</v>
      </c>
      <c r="E1938" s="127" t="s">
        <v>1500</v>
      </c>
    </row>
    <row r="1939" spans="1:5" ht="15.75" thickBot="1" x14ac:dyDescent="0.3">
      <c r="A1939" s="127" t="s">
        <v>3684</v>
      </c>
      <c r="B1939" s="135">
        <v>870</v>
      </c>
      <c r="C1939" s="127" t="s">
        <v>62</v>
      </c>
      <c r="D1939" s="135">
        <v>505</v>
      </c>
      <c r="E1939" s="127" t="s">
        <v>868</v>
      </c>
    </row>
    <row r="1940" spans="1:5" ht="15.75" thickBot="1" x14ac:dyDescent="0.3">
      <c r="A1940" s="127" t="s">
        <v>3684</v>
      </c>
      <c r="B1940" s="135">
        <v>870</v>
      </c>
      <c r="C1940" s="127" t="s">
        <v>62</v>
      </c>
      <c r="D1940" s="135">
        <v>544</v>
      </c>
      <c r="E1940" s="127" t="s">
        <v>1505</v>
      </c>
    </row>
    <row r="1941" spans="1:5" ht="15.75" thickBot="1" x14ac:dyDescent="0.3">
      <c r="A1941" s="127" t="s">
        <v>3684</v>
      </c>
      <c r="B1941" s="135">
        <v>870</v>
      </c>
      <c r="C1941" s="127" t="s">
        <v>62</v>
      </c>
      <c r="D1941" s="135">
        <v>588</v>
      </c>
      <c r="E1941" s="127" t="s">
        <v>1506</v>
      </c>
    </row>
    <row r="1942" spans="1:5" ht="15.75" thickBot="1" x14ac:dyDescent="0.3">
      <c r="A1942" s="127" t="s">
        <v>3684</v>
      </c>
      <c r="B1942" s="135">
        <v>870</v>
      </c>
      <c r="C1942" s="127" t="s">
        <v>62</v>
      </c>
      <c r="D1942" s="135">
        <v>589</v>
      </c>
      <c r="E1942" s="127" t="s">
        <v>1507</v>
      </c>
    </row>
    <row r="1943" spans="1:5" ht="15.75" thickBot="1" x14ac:dyDescent="0.3">
      <c r="A1943" s="127" t="s">
        <v>3684</v>
      </c>
      <c r="B1943" s="135">
        <v>870</v>
      </c>
      <c r="C1943" s="127" t="s">
        <v>62</v>
      </c>
      <c r="D1943" s="135">
        <v>590</v>
      </c>
      <c r="E1943" s="127" t="s">
        <v>1508</v>
      </c>
    </row>
    <row r="1944" spans="1:5" ht="15.75" thickBot="1" x14ac:dyDescent="0.3">
      <c r="A1944" s="127" t="s">
        <v>3684</v>
      </c>
      <c r="B1944" s="135">
        <v>870</v>
      </c>
      <c r="C1944" s="127" t="s">
        <v>62</v>
      </c>
      <c r="D1944" s="135">
        <v>591</v>
      </c>
      <c r="E1944" s="127" t="s">
        <v>1509</v>
      </c>
    </row>
    <row r="1945" spans="1:5" ht="15.75" thickBot="1" x14ac:dyDescent="0.3">
      <c r="A1945" s="127" t="s">
        <v>3684</v>
      </c>
      <c r="B1945" s="135">
        <v>870</v>
      </c>
      <c r="C1945" s="127" t="s">
        <v>62</v>
      </c>
      <c r="D1945" s="135">
        <v>593</v>
      </c>
      <c r="E1945" s="127" t="s">
        <v>1511</v>
      </c>
    </row>
    <row r="1946" spans="1:5" ht="15.75" thickBot="1" x14ac:dyDescent="0.3">
      <c r="A1946" s="127" t="s">
        <v>3684</v>
      </c>
      <c r="B1946" s="135">
        <v>870</v>
      </c>
      <c r="C1946" s="127" t="s">
        <v>62</v>
      </c>
      <c r="D1946" s="135">
        <v>592</v>
      </c>
      <c r="E1946" s="127" t="s">
        <v>1510</v>
      </c>
    </row>
    <row r="1947" spans="1:5" ht="15.75" thickBot="1" x14ac:dyDescent="0.3">
      <c r="A1947" s="127" t="s">
        <v>3684</v>
      </c>
      <c r="B1947" s="135">
        <v>870</v>
      </c>
      <c r="C1947" s="127" t="s">
        <v>62</v>
      </c>
      <c r="D1947" s="135">
        <v>632</v>
      </c>
      <c r="E1947" s="127" t="s">
        <v>1512</v>
      </c>
    </row>
    <row r="1948" spans="1:5" ht="15.75" thickBot="1" x14ac:dyDescent="0.3">
      <c r="A1948" s="127" t="s">
        <v>3684</v>
      </c>
      <c r="B1948" s="135">
        <v>870</v>
      </c>
      <c r="C1948" s="127" t="s">
        <v>62</v>
      </c>
      <c r="D1948" s="135">
        <v>637</v>
      </c>
      <c r="E1948" s="127" t="s">
        <v>1516</v>
      </c>
    </row>
    <row r="1949" spans="1:5" ht="15.75" thickBot="1" x14ac:dyDescent="0.3">
      <c r="A1949" s="127" t="s">
        <v>3684</v>
      </c>
      <c r="B1949" s="135">
        <v>870</v>
      </c>
      <c r="C1949" s="127" t="s">
        <v>62</v>
      </c>
      <c r="D1949" s="135">
        <v>633</v>
      </c>
      <c r="E1949" s="127" t="s">
        <v>977</v>
      </c>
    </row>
    <row r="1950" spans="1:5" ht="15.75" thickBot="1" x14ac:dyDescent="0.3">
      <c r="A1950" s="127" t="s">
        <v>3684</v>
      </c>
      <c r="B1950" s="135">
        <v>870</v>
      </c>
      <c r="C1950" s="127" t="s">
        <v>62</v>
      </c>
      <c r="D1950" s="135">
        <v>638</v>
      </c>
      <c r="E1950" s="127" t="s">
        <v>1517</v>
      </c>
    </row>
    <row r="1951" spans="1:5" ht="15.75" thickBot="1" x14ac:dyDescent="0.3">
      <c r="A1951" s="127" t="s">
        <v>3684</v>
      </c>
      <c r="B1951" s="135">
        <v>870</v>
      </c>
      <c r="C1951" s="127" t="s">
        <v>62</v>
      </c>
      <c r="D1951" s="135">
        <v>634</v>
      </c>
      <c r="E1951" s="127" t="s">
        <v>1513</v>
      </c>
    </row>
    <row r="1952" spans="1:5" ht="15.75" thickBot="1" x14ac:dyDescent="0.3">
      <c r="A1952" s="127" t="s">
        <v>3684</v>
      </c>
      <c r="B1952" s="135">
        <v>870</v>
      </c>
      <c r="C1952" s="127" t="s">
        <v>62</v>
      </c>
      <c r="D1952" s="135">
        <v>636</v>
      </c>
      <c r="E1952" s="127" t="s">
        <v>1515</v>
      </c>
    </row>
    <row r="1953" spans="1:5" ht="15.75" thickBot="1" x14ac:dyDescent="0.3">
      <c r="A1953" s="127" t="s">
        <v>3684</v>
      </c>
      <c r="B1953" s="135">
        <v>870</v>
      </c>
      <c r="C1953" s="127" t="s">
        <v>62</v>
      </c>
      <c r="D1953" s="135">
        <v>635</v>
      </c>
      <c r="E1953" s="127" t="s">
        <v>1514</v>
      </c>
    </row>
    <row r="1954" spans="1:5" ht="15.75" thickBot="1" x14ac:dyDescent="0.3">
      <c r="A1954" s="127" t="s">
        <v>3684</v>
      </c>
      <c r="B1954" s="135">
        <v>870</v>
      </c>
      <c r="C1954" s="127" t="s">
        <v>62</v>
      </c>
      <c r="D1954" s="135">
        <v>691</v>
      </c>
      <c r="E1954" s="127" t="s">
        <v>1518</v>
      </c>
    </row>
    <row r="1955" spans="1:5" ht="15.75" thickBot="1" x14ac:dyDescent="0.3">
      <c r="A1955" s="127" t="s">
        <v>3684</v>
      </c>
      <c r="B1955" s="135">
        <v>870</v>
      </c>
      <c r="C1955" s="127" t="s">
        <v>62</v>
      </c>
      <c r="D1955" s="135">
        <v>692</v>
      </c>
      <c r="E1955" s="127" t="s">
        <v>1519</v>
      </c>
    </row>
    <row r="1956" spans="1:5" ht="15.75" thickBot="1" x14ac:dyDescent="0.3">
      <c r="A1956" s="127" t="s">
        <v>3684</v>
      </c>
      <c r="B1956" s="135">
        <v>870</v>
      </c>
      <c r="C1956" s="127" t="s">
        <v>62</v>
      </c>
      <c r="D1956" s="135">
        <v>693</v>
      </c>
      <c r="E1956" s="127" t="s">
        <v>1520</v>
      </c>
    </row>
    <row r="1957" spans="1:5" ht="15.75" thickBot="1" x14ac:dyDescent="0.3">
      <c r="A1957" s="127" t="s">
        <v>3684</v>
      </c>
      <c r="B1957" s="135">
        <v>870</v>
      </c>
      <c r="C1957" s="127" t="s">
        <v>62</v>
      </c>
      <c r="D1957" s="135">
        <v>694</v>
      </c>
      <c r="E1957" s="127" t="s">
        <v>1521</v>
      </c>
    </row>
    <row r="1958" spans="1:5" ht="15.75" thickBot="1" x14ac:dyDescent="0.3">
      <c r="A1958" s="127" t="s">
        <v>3684</v>
      </c>
      <c r="B1958" s="135">
        <v>870</v>
      </c>
      <c r="C1958" s="127" t="s">
        <v>62</v>
      </c>
      <c r="D1958" s="135">
        <v>695</v>
      </c>
      <c r="E1958" s="127" t="s">
        <v>1522</v>
      </c>
    </row>
    <row r="1959" spans="1:5" ht="15.75" thickBot="1" x14ac:dyDescent="0.3">
      <c r="A1959" s="127" t="s">
        <v>3684</v>
      </c>
      <c r="B1959" s="135">
        <v>870</v>
      </c>
      <c r="C1959" s="127" t="s">
        <v>62</v>
      </c>
      <c r="D1959" s="135">
        <v>696</v>
      </c>
      <c r="E1959" s="127" t="s">
        <v>1523</v>
      </c>
    </row>
    <row r="1960" spans="1:5" ht="15.75" thickBot="1" x14ac:dyDescent="0.3">
      <c r="A1960" s="127" t="s">
        <v>3684</v>
      </c>
      <c r="B1960" s="135">
        <v>870</v>
      </c>
      <c r="C1960" s="127" t="s">
        <v>62</v>
      </c>
      <c r="D1960" s="135">
        <v>700</v>
      </c>
      <c r="E1960" s="127" t="s">
        <v>1524</v>
      </c>
    </row>
    <row r="1961" spans="1:5" ht="15.75" thickBot="1" x14ac:dyDescent="0.3">
      <c r="A1961" s="127" t="s">
        <v>3684</v>
      </c>
      <c r="B1961" s="135">
        <v>870</v>
      </c>
      <c r="C1961" s="127" t="s">
        <v>62</v>
      </c>
      <c r="D1961" s="135">
        <v>735</v>
      </c>
      <c r="E1961" s="127" t="s">
        <v>1526</v>
      </c>
    </row>
    <row r="1962" spans="1:5" ht="15.75" thickBot="1" x14ac:dyDescent="0.3">
      <c r="A1962" s="127" t="s">
        <v>3684</v>
      </c>
      <c r="B1962" s="135">
        <v>870</v>
      </c>
      <c r="C1962" s="127" t="s">
        <v>62</v>
      </c>
      <c r="D1962" s="135">
        <v>736</v>
      </c>
      <c r="E1962" s="127" t="s">
        <v>1003</v>
      </c>
    </row>
    <row r="1963" spans="1:5" ht="15.75" thickBot="1" x14ac:dyDescent="0.3">
      <c r="A1963" s="127" t="s">
        <v>3684</v>
      </c>
      <c r="B1963" s="135">
        <v>870</v>
      </c>
      <c r="C1963" s="127" t="s">
        <v>62</v>
      </c>
      <c r="D1963" s="135">
        <v>737</v>
      </c>
      <c r="E1963" s="127" t="s">
        <v>1527</v>
      </c>
    </row>
    <row r="1964" spans="1:5" ht="15.75" thickBot="1" x14ac:dyDescent="0.3">
      <c r="A1964" s="127" t="s">
        <v>3684</v>
      </c>
      <c r="B1964" s="135">
        <v>870</v>
      </c>
      <c r="C1964" s="127" t="s">
        <v>62</v>
      </c>
      <c r="D1964" s="135">
        <v>738</v>
      </c>
      <c r="E1964" s="127" t="s">
        <v>1528</v>
      </c>
    </row>
    <row r="1965" spans="1:5" ht="15.75" thickBot="1" x14ac:dyDescent="0.3">
      <c r="A1965" s="127" t="s">
        <v>3684</v>
      </c>
      <c r="B1965" s="135">
        <v>870</v>
      </c>
      <c r="C1965" s="127" t="s">
        <v>62</v>
      </c>
      <c r="D1965" s="135">
        <v>739</v>
      </c>
      <c r="E1965" s="127" t="s">
        <v>1529</v>
      </c>
    </row>
    <row r="1966" spans="1:5" ht="15.75" thickBot="1" x14ac:dyDescent="0.3">
      <c r="A1966" s="127" t="s">
        <v>3684</v>
      </c>
      <c r="B1966" s="135">
        <v>870</v>
      </c>
      <c r="C1966" s="127" t="s">
        <v>62</v>
      </c>
      <c r="D1966" s="135">
        <v>740</v>
      </c>
      <c r="E1966" s="127" t="s">
        <v>1530</v>
      </c>
    </row>
    <row r="1967" spans="1:5" ht="15.75" thickBot="1" x14ac:dyDescent="0.3">
      <c r="A1967" s="127" t="s">
        <v>3684</v>
      </c>
      <c r="B1967" s="135">
        <v>870</v>
      </c>
      <c r="C1967" s="127" t="s">
        <v>62</v>
      </c>
      <c r="D1967" s="135">
        <v>779</v>
      </c>
      <c r="E1967" s="127" t="s">
        <v>1531</v>
      </c>
    </row>
    <row r="1968" spans="1:5" ht="15.75" thickBot="1" x14ac:dyDescent="0.3">
      <c r="A1968" s="127" t="s">
        <v>3684</v>
      </c>
      <c r="B1968" s="135">
        <v>870</v>
      </c>
      <c r="C1968" s="127" t="s">
        <v>62</v>
      </c>
      <c r="D1968" s="135">
        <v>783</v>
      </c>
      <c r="E1968" s="127" t="s">
        <v>1534</v>
      </c>
    </row>
    <row r="1969" spans="1:5" ht="15.75" thickBot="1" x14ac:dyDescent="0.3">
      <c r="A1969" s="127" t="s">
        <v>3684</v>
      </c>
      <c r="B1969" s="135">
        <v>870</v>
      </c>
      <c r="C1969" s="127" t="s">
        <v>62</v>
      </c>
      <c r="D1969" s="135">
        <v>781</v>
      </c>
      <c r="E1969" s="127" t="s">
        <v>1532</v>
      </c>
    </row>
    <row r="1970" spans="1:5" ht="15.75" thickBot="1" x14ac:dyDescent="0.3">
      <c r="A1970" s="127" t="s">
        <v>3684</v>
      </c>
      <c r="B1970" s="135">
        <v>870</v>
      </c>
      <c r="C1970" s="127" t="s">
        <v>62</v>
      </c>
      <c r="D1970" s="135">
        <v>782</v>
      </c>
      <c r="E1970" s="127" t="s">
        <v>1533</v>
      </c>
    </row>
    <row r="1971" spans="1:5" ht="15.75" thickBot="1" x14ac:dyDescent="0.3">
      <c r="A1971" s="127" t="s">
        <v>3684</v>
      </c>
      <c r="B1971" s="135">
        <v>870</v>
      </c>
      <c r="C1971" s="127" t="s">
        <v>62</v>
      </c>
      <c r="D1971" s="135">
        <v>784</v>
      </c>
      <c r="E1971" s="127" t="s">
        <v>1535</v>
      </c>
    </row>
    <row r="1972" spans="1:5" ht="15.75" thickBot="1" x14ac:dyDescent="0.3">
      <c r="A1972" s="127" t="s">
        <v>3684</v>
      </c>
      <c r="B1972" s="135">
        <v>870</v>
      </c>
      <c r="C1972" s="127" t="s">
        <v>62</v>
      </c>
      <c r="D1972" s="135">
        <v>825</v>
      </c>
      <c r="E1972" s="127" t="s">
        <v>1536</v>
      </c>
    </row>
    <row r="1973" spans="1:5" ht="15.75" thickBot="1" x14ac:dyDescent="0.3">
      <c r="A1973" s="127" t="s">
        <v>3684</v>
      </c>
      <c r="B1973" s="135">
        <v>870</v>
      </c>
      <c r="C1973" s="127" t="s">
        <v>62</v>
      </c>
      <c r="D1973" s="135">
        <v>867</v>
      </c>
      <c r="E1973" s="127" t="s">
        <v>931</v>
      </c>
    </row>
    <row r="1974" spans="1:5" ht="15.75" thickBot="1" x14ac:dyDescent="0.3">
      <c r="A1974" s="127" t="s">
        <v>3684</v>
      </c>
      <c r="B1974" s="135">
        <v>870</v>
      </c>
      <c r="C1974" s="127" t="s">
        <v>62</v>
      </c>
      <c r="D1974" s="135">
        <v>869</v>
      </c>
      <c r="E1974" s="127" t="s">
        <v>1538</v>
      </c>
    </row>
    <row r="1975" spans="1:5" ht="15.75" thickBot="1" x14ac:dyDescent="0.3">
      <c r="A1975" s="127" t="s">
        <v>3684</v>
      </c>
      <c r="B1975" s="135">
        <v>870</v>
      </c>
      <c r="C1975" s="127" t="s">
        <v>62</v>
      </c>
      <c r="D1975" s="135">
        <v>868</v>
      </c>
      <c r="E1975" s="127" t="s">
        <v>1537</v>
      </c>
    </row>
    <row r="1976" spans="1:5" ht="15.75" thickBot="1" x14ac:dyDescent="0.3">
      <c r="A1976" s="127" t="s">
        <v>3684</v>
      </c>
      <c r="B1976" s="135">
        <v>910</v>
      </c>
      <c r="C1976" s="127" t="s">
        <v>63</v>
      </c>
      <c r="D1976" s="135">
        <v>1</v>
      </c>
      <c r="E1976" s="127" t="s">
        <v>1728</v>
      </c>
    </row>
    <row r="1977" spans="1:5" ht="15.75" thickBot="1" x14ac:dyDescent="0.3">
      <c r="A1977" s="127" t="s">
        <v>3684</v>
      </c>
      <c r="B1977" s="135">
        <v>910</v>
      </c>
      <c r="C1977" s="127" t="s">
        <v>63</v>
      </c>
      <c r="D1977" s="135">
        <v>2</v>
      </c>
      <c r="E1977" s="127" t="s">
        <v>1729</v>
      </c>
    </row>
    <row r="1978" spans="1:5" ht="15.75" thickBot="1" x14ac:dyDescent="0.3">
      <c r="A1978" s="127" t="s">
        <v>3684</v>
      </c>
      <c r="B1978" s="135">
        <v>910</v>
      </c>
      <c r="C1978" s="127" t="s">
        <v>63</v>
      </c>
      <c r="D1978" s="135">
        <v>3</v>
      </c>
      <c r="E1978" s="127" t="s">
        <v>1730</v>
      </c>
    </row>
    <row r="1979" spans="1:5" ht="15.75" thickBot="1" x14ac:dyDescent="0.3">
      <c r="A1979" s="127" t="s">
        <v>3684</v>
      </c>
      <c r="B1979" s="135">
        <v>910</v>
      </c>
      <c r="C1979" s="127" t="s">
        <v>63</v>
      </c>
      <c r="D1979" s="135">
        <v>4</v>
      </c>
      <c r="E1979" s="127" t="s">
        <v>1731</v>
      </c>
    </row>
    <row r="1980" spans="1:5" ht="15.75" thickBot="1" x14ac:dyDescent="0.3">
      <c r="A1980" s="127" t="s">
        <v>3684</v>
      </c>
      <c r="B1980" s="135">
        <v>910</v>
      </c>
      <c r="C1980" s="127" t="s">
        <v>63</v>
      </c>
      <c r="D1980" s="135">
        <v>5</v>
      </c>
      <c r="E1980" s="127" t="s">
        <v>1732</v>
      </c>
    </row>
    <row r="1981" spans="1:5" ht="15.75" thickBot="1" x14ac:dyDescent="0.3">
      <c r="A1981" s="127" t="s">
        <v>3684</v>
      </c>
      <c r="B1981" s="135">
        <v>910</v>
      </c>
      <c r="C1981" s="127" t="s">
        <v>63</v>
      </c>
      <c r="D1981" s="135">
        <v>6</v>
      </c>
      <c r="E1981" s="127" t="s">
        <v>1733</v>
      </c>
    </row>
    <row r="1982" spans="1:5" ht="15.75" thickBot="1" x14ac:dyDescent="0.3">
      <c r="A1982" s="127" t="s">
        <v>3684</v>
      </c>
      <c r="B1982" s="135">
        <v>910</v>
      </c>
      <c r="C1982" s="127" t="s">
        <v>63</v>
      </c>
      <c r="D1982" s="135">
        <v>8</v>
      </c>
      <c r="E1982" s="127" t="s">
        <v>1734</v>
      </c>
    </row>
    <row r="1983" spans="1:5" ht="15.75" thickBot="1" x14ac:dyDescent="0.3">
      <c r="A1983" s="127" t="s">
        <v>3684</v>
      </c>
      <c r="B1983" s="135">
        <v>910</v>
      </c>
      <c r="C1983" s="127" t="s">
        <v>63</v>
      </c>
      <c r="D1983" s="135">
        <v>10</v>
      </c>
      <c r="E1983" s="127" t="s">
        <v>1736</v>
      </c>
    </row>
    <row r="1984" spans="1:5" ht="15.75" thickBot="1" x14ac:dyDescent="0.3">
      <c r="A1984" s="127" t="s">
        <v>3684</v>
      </c>
      <c r="B1984" s="135">
        <v>910</v>
      </c>
      <c r="C1984" s="127" t="s">
        <v>63</v>
      </c>
      <c r="D1984" s="135">
        <v>9</v>
      </c>
      <c r="E1984" s="127" t="s">
        <v>1735</v>
      </c>
    </row>
    <row r="1985" spans="1:5" ht="15.75" thickBot="1" x14ac:dyDescent="0.3">
      <c r="A1985" s="127" t="s">
        <v>3684</v>
      </c>
      <c r="B1985" s="135">
        <v>910</v>
      </c>
      <c r="C1985" s="127" t="s">
        <v>63</v>
      </c>
      <c r="D1985" s="135">
        <v>48</v>
      </c>
      <c r="E1985" s="127" t="s">
        <v>1740</v>
      </c>
    </row>
    <row r="1986" spans="1:5" ht="15.75" thickBot="1" x14ac:dyDescent="0.3">
      <c r="A1986" s="127" t="s">
        <v>3684</v>
      </c>
      <c r="B1986" s="135">
        <v>910</v>
      </c>
      <c r="C1986" s="127" t="s">
        <v>63</v>
      </c>
      <c r="D1986" s="135">
        <v>45</v>
      </c>
      <c r="E1986" s="127" t="s">
        <v>1737</v>
      </c>
    </row>
    <row r="1987" spans="1:5" ht="15.75" thickBot="1" x14ac:dyDescent="0.3">
      <c r="A1987" s="127" t="s">
        <v>3684</v>
      </c>
      <c r="B1987" s="135">
        <v>910</v>
      </c>
      <c r="C1987" s="127" t="s">
        <v>63</v>
      </c>
      <c r="D1987" s="135">
        <v>46</v>
      </c>
      <c r="E1987" s="127" t="s">
        <v>1738</v>
      </c>
    </row>
    <row r="1988" spans="1:5" ht="15.75" thickBot="1" x14ac:dyDescent="0.3">
      <c r="A1988" s="127" t="s">
        <v>3684</v>
      </c>
      <c r="B1988" s="135">
        <v>910</v>
      </c>
      <c r="C1988" s="127" t="s">
        <v>63</v>
      </c>
      <c r="D1988" s="135">
        <v>47</v>
      </c>
      <c r="E1988" s="127" t="s">
        <v>1739</v>
      </c>
    </row>
    <row r="1989" spans="1:5" ht="15.75" thickBot="1" x14ac:dyDescent="0.3">
      <c r="A1989" s="127" t="s">
        <v>3684</v>
      </c>
      <c r="B1989" s="135">
        <v>910</v>
      </c>
      <c r="C1989" s="127" t="s">
        <v>63</v>
      </c>
      <c r="D1989" s="135">
        <v>89</v>
      </c>
      <c r="E1989" s="127" t="s">
        <v>1741</v>
      </c>
    </row>
    <row r="1990" spans="1:5" ht="15.75" thickBot="1" x14ac:dyDescent="0.3">
      <c r="A1990" s="127" t="s">
        <v>3684</v>
      </c>
      <c r="B1990" s="135">
        <v>910</v>
      </c>
      <c r="C1990" s="127" t="s">
        <v>63</v>
      </c>
      <c r="D1990" s="135">
        <v>90</v>
      </c>
      <c r="E1990" s="127" t="s">
        <v>1742</v>
      </c>
    </row>
    <row r="1991" spans="1:5" ht="15.75" thickBot="1" x14ac:dyDescent="0.3">
      <c r="A1991" s="127" t="s">
        <v>3684</v>
      </c>
      <c r="B1991" s="135">
        <v>910</v>
      </c>
      <c r="C1991" s="127" t="s">
        <v>63</v>
      </c>
      <c r="D1991" s="135">
        <v>91</v>
      </c>
      <c r="E1991" s="127" t="s">
        <v>1743</v>
      </c>
    </row>
    <row r="1992" spans="1:5" ht="15.75" thickBot="1" x14ac:dyDescent="0.3">
      <c r="A1992" s="127" t="s">
        <v>3684</v>
      </c>
      <c r="B1992" s="135">
        <v>910</v>
      </c>
      <c r="C1992" s="127" t="s">
        <v>63</v>
      </c>
      <c r="D1992" s="135">
        <v>92</v>
      </c>
      <c r="E1992" s="127" t="s">
        <v>1744</v>
      </c>
    </row>
    <row r="1993" spans="1:5" ht="15.75" thickBot="1" x14ac:dyDescent="0.3">
      <c r="A1993" s="127" t="s">
        <v>3684</v>
      </c>
      <c r="B1993" s="135">
        <v>910</v>
      </c>
      <c r="C1993" s="127" t="s">
        <v>63</v>
      </c>
      <c r="D1993" s="135">
        <v>93</v>
      </c>
      <c r="E1993" s="127" t="s">
        <v>1745</v>
      </c>
    </row>
    <row r="1994" spans="1:5" ht="15.75" thickBot="1" x14ac:dyDescent="0.3">
      <c r="A1994" s="127" t="s">
        <v>3684</v>
      </c>
      <c r="B1994" s="135">
        <v>910</v>
      </c>
      <c r="C1994" s="127" t="s">
        <v>63</v>
      </c>
      <c r="D1994" s="135">
        <v>101</v>
      </c>
      <c r="E1994" s="127" t="s">
        <v>1751</v>
      </c>
    </row>
    <row r="1995" spans="1:5" ht="15.75" thickBot="1" x14ac:dyDescent="0.3">
      <c r="A1995" s="127" t="s">
        <v>3684</v>
      </c>
      <c r="B1995" s="135">
        <v>910</v>
      </c>
      <c r="C1995" s="127" t="s">
        <v>63</v>
      </c>
      <c r="D1995" s="135">
        <v>102</v>
      </c>
      <c r="E1995" s="127" t="s">
        <v>1752</v>
      </c>
    </row>
    <row r="1996" spans="1:5" ht="15.75" thickBot="1" x14ac:dyDescent="0.3">
      <c r="A1996" s="127" t="s">
        <v>3684</v>
      </c>
      <c r="B1996" s="135">
        <v>910</v>
      </c>
      <c r="C1996" s="127" t="s">
        <v>63</v>
      </c>
      <c r="D1996" s="135">
        <v>94</v>
      </c>
      <c r="E1996" s="127" t="s">
        <v>1746</v>
      </c>
    </row>
    <row r="1997" spans="1:5" ht="15.75" thickBot="1" x14ac:dyDescent="0.3">
      <c r="A1997" s="127" t="s">
        <v>3684</v>
      </c>
      <c r="B1997" s="135">
        <v>910</v>
      </c>
      <c r="C1997" s="127" t="s">
        <v>63</v>
      </c>
      <c r="D1997" s="135">
        <v>95</v>
      </c>
      <c r="E1997" s="127" t="s">
        <v>1455</v>
      </c>
    </row>
    <row r="1998" spans="1:5" ht="15.75" thickBot="1" x14ac:dyDescent="0.3">
      <c r="A1998" s="127" t="s">
        <v>3684</v>
      </c>
      <c r="B1998" s="135">
        <v>910</v>
      </c>
      <c r="C1998" s="127" t="s">
        <v>63</v>
      </c>
      <c r="D1998" s="135">
        <v>96</v>
      </c>
      <c r="E1998" s="127" t="s">
        <v>1747</v>
      </c>
    </row>
    <row r="1999" spans="1:5" ht="15.75" thickBot="1" x14ac:dyDescent="0.3">
      <c r="A1999" s="127" t="s">
        <v>3684</v>
      </c>
      <c r="B1999" s="135">
        <v>910</v>
      </c>
      <c r="C1999" s="127" t="s">
        <v>63</v>
      </c>
      <c r="D1999" s="135">
        <v>97</v>
      </c>
      <c r="E1999" s="127" t="s">
        <v>1748</v>
      </c>
    </row>
    <row r="2000" spans="1:5" ht="15.75" thickBot="1" x14ac:dyDescent="0.3">
      <c r="A2000" s="127" t="s">
        <v>3684</v>
      </c>
      <c r="B2000" s="135">
        <v>910</v>
      </c>
      <c r="C2000" s="127" t="s">
        <v>63</v>
      </c>
      <c r="D2000" s="135">
        <v>98</v>
      </c>
      <c r="E2000" s="127" t="s">
        <v>1749</v>
      </c>
    </row>
    <row r="2001" spans="1:5" ht="15.75" thickBot="1" x14ac:dyDescent="0.3">
      <c r="A2001" s="127" t="s">
        <v>3684</v>
      </c>
      <c r="B2001" s="135">
        <v>910</v>
      </c>
      <c r="C2001" s="127" t="s">
        <v>63</v>
      </c>
      <c r="D2001" s="135">
        <v>99</v>
      </c>
      <c r="E2001" s="127" t="s">
        <v>1454</v>
      </c>
    </row>
    <row r="2002" spans="1:5" ht="15.75" thickBot="1" x14ac:dyDescent="0.3">
      <c r="A2002" s="127" t="s">
        <v>3684</v>
      </c>
      <c r="B2002" s="135">
        <v>910</v>
      </c>
      <c r="C2002" s="127" t="s">
        <v>63</v>
      </c>
      <c r="D2002" s="135">
        <v>100</v>
      </c>
      <c r="E2002" s="127" t="s">
        <v>1750</v>
      </c>
    </row>
    <row r="2003" spans="1:5" ht="15.75" thickBot="1" x14ac:dyDescent="0.3">
      <c r="A2003" s="127" t="s">
        <v>3684</v>
      </c>
      <c r="B2003" s="135">
        <v>910</v>
      </c>
      <c r="C2003" s="127" t="s">
        <v>63</v>
      </c>
      <c r="D2003" s="135">
        <v>133</v>
      </c>
      <c r="E2003" s="127" t="s">
        <v>1753</v>
      </c>
    </row>
    <row r="2004" spans="1:5" ht="15.75" thickBot="1" x14ac:dyDescent="0.3">
      <c r="A2004" s="127" t="s">
        <v>3684</v>
      </c>
      <c r="B2004" s="135">
        <v>910</v>
      </c>
      <c r="C2004" s="127" t="s">
        <v>63</v>
      </c>
      <c r="D2004" s="135">
        <v>135</v>
      </c>
      <c r="E2004" s="127" t="s">
        <v>1755</v>
      </c>
    </row>
    <row r="2005" spans="1:5" ht="15.75" thickBot="1" x14ac:dyDescent="0.3">
      <c r="A2005" s="127" t="s">
        <v>3684</v>
      </c>
      <c r="B2005" s="135">
        <v>910</v>
      </c>
      <c r="C2005" s="127" t="s">
        <v>63</v>
      </c>
      <c r="D2005" s="135">
        <v>136</v>
      </c>
      <c r="E2005" s="127" t="s">
        <v>1756</v>
      </c>
    </row>
    <row r="2006" spans="1:5" ht="15.75" thickBot="1" x14ac:dyDescent="0.3">
      <c r="A2006" s="127" t="s">
        <v>3684</v>
      </c>
      <c r="B2006" s="135">
        <v>910</v>
      </c>
      <c r="C2006" s="127" t="s">
        <v>63</v>
      </c>
      <c r="D2006" s="135">
        <v>134</v>
      </c>
      <c r="E2006" s="127" t="s">
        <v>1754</v>
      </c>
    </row>
    <row r="2007" spans="1:5" ht="15.75" thickBot="1" x14ac:dyDescent="0.3">
      <c r="A2007" s="127" t="s">
        <v>3684</v>
      </c>
      <c r="B2007" s="135">
        <v>910</v>
      </c>
      <c r="C2007" s="127" t="s">
        <v>63</v>
      </c>
      <c r="D2007" s="135">
        <v>643</v>
      </c>
      <c r="E2007" s="127" t="s">
        <v>1799</v>
      </c>
    </row>
    <row r="2008" spans="1:5" ht="15.75" thickBot="1" x14ac:dyDescent="0.3">
      <c r="A2008" s="127" t="s">
        <v>3684</v>
      </c>
      <c r="B2008" s="135">
        <v>910</v>
      </c>
      <c r="C2008" s="127" t="s">
        <v>63</v>
      </c>
      <c r="D2008" s="135">
        <v>177</v>
      </c>
      <c r="E2008" s="127" t="s">
        <v>1757</v>
      </c>
    </row>
    <row r="2009" spans="1:5" ht="15.75" thickBot="1" x14ac:dyDescent="0.3">
      <c r="A2009" s="127" t="s">
        <v>3684</v>
      </c>
      <c r="B2009" s="135">
        <v>910</v>
      </c>
      <c r="C2009" s="127" t="s">
        <v>63</v>
      </c>
      <c r="D2009" s="135">
        <v>178</v>
      </c>
      <c r="E2009" s="127" t="s">
        <v>1758</v>
      </c>
    </row>
    <row r="2010" spans="1:5" ht="15.75" thickBot="1" x14ac:dyDescent="0.3">
      <c r="A2010" s="127" t="s">
        <v>3684</v>
      </c>
      <c r="B2010" s="135">
        <v>910</v>
      </c>
      <c r="C2010" s="127" t="s">
        <v>63</v>
      </c>
      <c r="D2010" s="135">
        <v>184</v>
      </c>
      <c r="E2010" s="127" t="s">
        <v>1763</v>
      </c>
    </row>
    <row r="2011" spans="1:5" ht="15.75" thickBot="1" x14ac:dyDescent="0.3">
      <c r="A2011" s="127" t="s">
        <v>3684</v>
      </c>
      <c r="B2011" s="135">
        <v>910</v>
      </c>
      <c r="C2011" s="127" t="s">
        <v>63</v>
      </c>
      <c r="D2011" s="135">
        <v>181</v>
      </c>
      <c r="E2011" s="127" t="s">
        <v>1761</v>
      </c>
    </row>
    <row r="2012" spans="1:5" ht="15.75" thickBot="1" x14ac:dyDescent="0.3">
      <c r="A2012" s="127" t="s">
        <v>3684</v>
      </c>
      <c r="B2012" s="135">
        <v>910</v>
      </c>
      <c r="C2012" s="127" t="s">
        <v>63</v>
      </c>
      <c r="D2012" s="135">
        <v>179</v>
      </c>
      <c r="E2012" s="127" t="s">
        <v>1759</v>
      </c>
    </row>
    <row r="2013" spans="1:5" ht="15.75" thickBot="1" x14ac:dyDescent="0.3">
      <c r="A2013" s="127" t="s">
        <v>3684</v>
      </c>
      <c r="B2013" s="135">
        <v>910</v>
      </c>
      <c r="C2013" s="127" t="s">
        <v>63</v>
      </c>
      <c r="D2013" s="135">
        <v>180</v>
      </c>
      <c r="E2013" s="127" t="s">
        <v>1760</v>
      </c>
    </row>
    <row r="2014" spans="1:5" ht="15.75" thickBot="1" x14ac:dyDescent="0.3">
      <c r="A2014" s="127" t="s">
        <v>3684</v>
      </c>
      <c r="B2014" s="135">
        <v>910</v>
      </c>
      <c r="C2014" s="127" t="s">
        <v>63</v>
      </c>
      <c r="D2014" s="135">
        <v>185</v>
      </c>
      <c r="E2014" s="127" t="s">
        <v>1764</v>
      </c>
    </row>
    <row r="2015" spans="1:5" ht="15.75" thickBot="1" x14ac:dyDescent="0.3">
      <c r="A2015" s="127" t="s">
        <v>3684</v>
      </c>
      <c r="B2015" s="135">
        <v>910</v>
      </c>
      <c r="C2015" s="127" t="s">
        <v>63</v>
      </c>
      <c r="D2015" s="135">
        <v>186</v>
      </c>
      <c r="E2015" s="127" t="s">
        <v>1136</v>
      </c>
    </row>
    <row r="2016" spans="1:5" ht="15.75" thickBot="1" x14ac:dyDescent="0.3">
      <c r="A2016" s="127" t="s">
        <v>3684</v>
      </c>
      <c r="B2016" s="135">
        <v>910</v>
      </c>
      <c r="C2016" s="127" t="s">
        <v>63</v>
      </c>
      <c r="D2016" s="135">
        <v>183</v>
      </c>
      <c r="E2016" s="127" t="s">
        <v>1333</v>
      </c>
    </row>
    <row r="2017" spans="1:5" ht="15.75" thickBot="1" x14ac:dyDescent="0.3">
      <c r="A2017" s="127" t="s">
        <v>3684</v>
      </c>
      <c r="B2017" s="135">
        <v>910</v>
      </c>
      <c r="C2017" s="127" t="s">
        <v>63</v>
      </c>
      <c r="D2017" s="135">
        <v>182</v>
      </c>
      <c r="E2017" s="127" t="s">
        <v>1762</v>
      </c>
    </row>
    <row r="2018" spans="1:5" ht="15.75" thickBot="1" x14ac:dyDescent="0.3">
      <c r="A2018" s="127" t="s">
        <v>3684</v>
      </c>
      <c r="B2018" s="135">
        <v>910</v>
      </c>
      <c r="C2018" s="127" t="s">
        <v>63</v>
      </c>
      <c r="D2018" s="135">
        <v>221</v>
      </c>
      <c r="E2018" s="127" t="s">
        <v>1765</v>
      </c>
    </row>
    <row r="2019" spans="1:5" ht="15.75" thickBot="1" x14ac:dyDescent="0.3">
      <c r="A2019" s="127" t="s">
        <v>3684</v>
      </c>
      <c r="B2019" s="135">
        <v>910</v>
      </c>
      <c r="C2019" s="127" t="s">
        <v>63</v>
      </c>
      <c r="D2019" s="135">
        <v>226</v>
      </c>
      <c r="E2019" s="127" t="s">
        <v>1768</v>
      </c>
    </row>
    <row r="2020" spans="1:5" ht="15.75" thickBot="1" x14ac:dyDescent="0.3">
      <c r="A2020" s="127" t="s">
        <v>3684</v>
      </c>
      <c r="B2020" s="135">
        <v>910</v>
      </c>
      <c r="C2020" s="127" t="s">
        <v>63</v>
      </c>
      <c r="D2020" s="135">
        <v>229</v>
      </c>
      <c r="E2020" s="127" t="s">
        <v>1771</v>
      </c>
    </row>
    <row r="2021" spans="1:5" ht="15.75" thickBot="1" x14ac:dyDescent="0.3">
      <c r="A2021" s="127" t="s">
        <v>3684</v>
      </c>
      <c r="B2021" s="135">
        <v>910</v>
      </c>
      <c r="C2021" s="127" t="s">
        <v>63</v>
      </c>
      <c r="D2021" s="135">
        <v>227</v>
      </c>
      <c r="E2021" s="127" t="s">
        <v>1769</v>
      </c>
    </row>
    <row r="2022" spans="1:5" ht="15.75" thickBot="1" x14ac:dyDescent="0.3">
      <c r="A2022" s="127" t="s">
        <v>3684</v>
      </c>
      <c r="B2022" s="135">
        <v>910</v>
      </c>
      <c r="C2022" s="127" t="s">
        <v>63</v>
      </c>
      <c r="D2022" s="135">
        <v>222</v>
      </c>
      <c r="E2022" s="127" t="s">
        <v>1477</v>
      </c>
    </row>
    <row r="2023" spans="1:5" ht="15.75" thickBot="1" x14ac:dyDescent="0.3">
      <c r="A2023" s="127" t="s">
        <v>3684</v>
      </c>
      <c r="B2023" s="135">
        <v>910</v>
      </c>
      <c r="C2023" s="127" t="s">
        <v>63</v>
      </c>
      <c r="D2023" s="135">
        <v>225</v>
      </c>
      <c r="E2023" s="127" t="s">
        <v>991</v>
      </c>
    </row>
    <row r="2024" spans="1:5" ht="15.75" thickBot="1" x14ac:dyDescent="0.3">
      <c r="A2024" s="127" t="s">
        <v>3684</v>
      </c>
      <c r="B2024" s="135">
        <v>910</v>
      </c>
      <c r="C2024" s="127" t="s">
        <v>63</v>
      </c>
      <c r="D2024" s="135">
        <v>223</v>
      </c>
      <c r="E2024" s="127" t="s">
        <v>1766</v>
      </c>
    </row>
    <row r="2025" spans="1:5" ht="15.75" thickBot="1" x14ac:dyDescent="0.3">
      <c r="A2025" s="127" t="s">
        <v>3684</v>
      </c>
      <c r="B2025" s="135">
        <v>910</v>
      </c>
      <c r="C2025" s="127" t="s">
        <v>63</v>
      </c>
      <c r="D2025" s="135">
        <v>228</v>
      </c>
      <c r="E2025" s="127" t="s">
        <v>1770</v>
      </c>
    </row>
    <row r="2026" spans="1:5" ht="15.75" thickBot="1" x14ac:dyDescent="0.3">
      <c r="A2026" s="127" t="s">
        <v>3684</v>
      </c>
      <c r="B2026" s="135">
        <v>910</v>
      </c>
      <c r="C2026" s="127" t="s">
        <v>63</v>
      </c>
      <c r="D2026" s="135">
        <v>224</v>
      </c>
      <c r="E2026" s="127" t="s">
        <v>1767</v>
      </c>
    </row>
    <row r="2027" spans="1:5" ht="15.75" thickBot="1" x14ac:dyDescent="0.3">
      <c r="A2027" s="127" t="s">
        <v>3684</v>
      </c>
      <c r="B2027" s="135">
        <v>910</v>
      </c>
      <c r="C2027" s="127" t="s">
        <v>63</v>
      </c>
      <c r="D2027" s="135">
        <v>265</v>
      </c>
      <c r="E2027" s="127" t="s">
        <v>1772</v>
      </c>
    </row>
    <row r="2028" spans="1:5" ht="15.75" thickBot="1" x14ac:dyDescent="0.3">
      <c r="A2028" s="127" t="s">
        <v>3684</v>
      </c>
      <c r="B2028" s="135">
        <v>910</v>
      </c>
      <c r="C2028" s="127" t="s">
        <v>63</v>
      </c>
      <c r="D2028" s="135">
        <v>269</v>
      </c>
      <c r="E2028" s="127" t="s">
        <v>1775</v>
      </c>
    </row>
    <row r="2029" spans="1:5" ht="15.75" thickBot="1" x14ac:dyDescent="0.3">
      <c r="A2029" s="127" t="s">
        <v>3684</v>
      </c>
      <c r="B2029" s="135">
        <v>910</v>
      </c>
      <c r="C2029" s="127" t="s">
        <v>63</v>
      </c>
      <c r="D2029" s="135">
        <v>268</v>
      </c>
      <c r="E2029" s="127" t="s">
        <v>1774</v>
      </c>
    </row>
    <row r="2030" spans="1:5" ht="15.75" thickBot="1" x14ac:dyDescent="0.3">
      <c r="A2030" s="127" t="s">
        <v>3684</v>
      </c>
      <c r="B2030" s="135">
        <v>910</v>
      </c>
      <c r="C2030" s="127" t="s">
        <v>63</v>
      </c>
      <c r="D2030" s="135">
        <v>266</v>
      </c>
      <c r="E2030" s="127" t="s">
        <v>966</v>
      </c>
    </row>
    <row r="2031" spans="1:5" ht="15.75" thickBot="1" x14ac:dyDescent="0.3">
      <c r="A2031" s="127" t="s">
        <v>3684</v>
      </c>
      <c r="B2031" s="135">
        <v>910</v>
      </c>
      <c r="C2031" s="127" t="s">
        <v>63</v>
      </c>
      <c r="D2031" s="135">
        <v>267</v>
      </c>
      <c r="E2031" s="127" t="s">
        <v>1773</v>
      </c>
    </row>
    <row r="2032" spans="1:5" ht="15.75" thickBot="1" x14ac:dyDescent="0.3">
      <c r="A2032" s="127" t="s">
        <v>3684</v>
      </c>
      <c r="B2032" s="135">
        <v>910</v>
      </c>
      <c r="C2032" s="127" t="s">
        <v>63</v>
      </c>
      <c r="D2032" s="135">
        <v>353</v>
      </c>
      <c r="E2032" s="127" t="s">
        <v>1487</v>
      </c>
    </row>
    <row r="2033" spans="1:5" ht="15.75" thickBot="1" x14ac:dyDescent="0.3">
      <c r="A2033" s="127" t="s">
        <v>3684</v>
      </c>
      <c r="B2033" s="135">
        <v>910</v>
      </c>
      <c r="C2033" s="127" t="s">
        <v>63</v>
      </c>
      <c r="D2033" s="135">
        <v>397</v>
      </c>
      <c r="E2033" s="127" t="s">
        <v>1776</v>
      </c>
    </row>
    <row r="2034" spans="1:5" ht="15.75" thickBot="1" x14ac:dyDescent="0.3">
      <c r="A2034" s="127" t="s">
        <v>3684</v>
      </c>
      <c r="B2034" s="135">
        <v>910</v>
      </c>
      <c r="C2034" s="127" t="s">
        <v>63</v>
      </c>
      <c r="D2034" s="135">
        <v>445</v>
      </c>
      <c r="E2034" s="127" t="s">
        <v>1777</v>
      </c>
    </row>
    <row r="2035" spans="1:5" ht="15.75" thickBot="1" x14ac:dyDescent="0.3">
      <c r="A2035" s="127" t="s">
        <v>3684</v>
      </c>
      <c r="B2035" s="135">
        <v>910</v>
      </c>
      <c r="C2035" s="127" t="s">
        <v>63</v>
      </c>
      <c r="D2035" s="135">
        <v>456</v>
      </c>
      <c r="E2035" s="127" t="s">
        <v>1778</v>
      </c>
    </row>
    <row r="2036" spans="1:5" ht="15.75" thickBot="1" x14ac:dyDescent="0.3">
      <c r="A2036" s="127" t="s">
        <v>3684</v>
      </c>
      <c r="B2036" s="135">
        <v>910</v>
      </c>
      <c r="C2036" s="127" t="s">
        <v>63</v>
      </c>
      <c r="D2036" s="135">
        <v>457</v>
      </c>
      <c r="E2036" s="127" t="s">
        <v>1779</v>
      </c>
    </row>
    <row r="2037" spans="1:5" ht="15.75" thickBot="1" x14ac:dyDescent="0.3">
      <c r="A2037" s="127" t="s">
        <v>3684</v>
      </c>
      <c r="B2037" s="135">
        <v>910</v>
      </c>
      <c r="C2037" s="127" t="s">
        <v>63</v>
      </c>
      <c r="D2037" s="135">
        <v>505</v>
      </c>
      <c r="E2037" s="127" t="s">
        <v>1784</v>
      </c>
    </row>
    <row r="2038" spans="1:5" ht="15.75" thickBot="1" x14ac:dyDescent="0.3">
      <c r="A2038" s="127" t="s">
        <v>3684</v>
      </c>
      <c r="B2038" s="135">
        <v>910</v>
      </c>
      <c r="C2038" s="127" t="s">
        <v>63</v>
      </c>
      <c r="D2038" s="135">
        <v>500</v>
      </c>
      <c r="E2038" s="127" t="s">
        <v>1497</v>
      </c>
    </row>
    <row r="2039" spans="1:5" ht="15.75" thickBot="1" x14ac:dyDescent="0.3">
      <c r="A2039" s="127" t="s">
        <v>3684</v>
      </c>
      <c r="B2039" s="135">
        <v>910</v>
      </c>
      <c r="C2039" s="127" t="s">
        <v>63</v>
      </c>
      <c r="D2039" s="135">
        <v>507</v>
      </c>
      <c r="E2039" s="127" t="s">
        <v>1786</v>
      </c>
    </row>
    <row r="2040" spans="1:5" ht="15.75" thickBot="1" x14ac:dyDescent="0.3">
      <c r="A2040" s="127" t="s">
        <v>3684</v>
      </c>
      <c r="B2040" s="135">
        <v>910</v>
      </c>
      <c r="C2040" s="127" t="s">
        <v>63</v>
      </c>
      <c r="D2040" s="135">
        <v>508</v>
      </c>
      <c r="E2040" s="127" t="s">
        <v>1787</v>
      </c>
    </row>
    <row r="2041" spans="1:5" ht="15.75" thickBot="1" x14ac:dyDescent="0.3">
      <c r="A2041" s="127" t="s">
        <v>3684</v>
      </c>
      <c r="B2041" s="135">
        <v>910</v>
      </c>
      <c r="C2041" s="127" t="s">
        <v>63</v>
      </c>
      <c r="D2041" s="135">
        <v>501</v>
      </c>
      <c r="E2041" s="127" t="s">
        <v>1780</v>
      </c>
    </row>
    <row r="2042" spans="1:5" ht="15.75" thickBot="1" x14ac:dyDescent="0.3">
      <c r="A2042" s="127" t="s">
        <v>3684</v>
      </c>
      <c r="B2042" s="135">
        <v>910</v>
      </c>
      <c r="C2042" s="127" t="s">
        <v>63</v>
      </c>
      <c r="D2042" s="135">
        <v>502</v>
      </c>
      <c r="E2042" s="127" t="s">
        <v>1781</v>
      </c>
    </row>
    <row r="2043" spans="1:5" ht="15.75" thickBot="1" x14ac:dyDescent="0.3">
      <c r="A2043" s="127" t="s">
        <v>3684</v>
      </c>
      <c r="B2043" s="135">
        <v>910</v>
      </c>
      <c r="C2043" s="127" t="s">
        <v>63</v>
      </c>
      <c r="D2043" s="135">
        <v>509</v>
      </c>
      <c r="E2043" s="127" t="s">
        <v>1788</v>
      </c>
    </row>
    <row r="2044" spans="1:5" ht="15.75" thickBot="1" x14ac:dyDescent="0.3">
      <c r="A2044" s="127" t="s">
        <v>3684</v>
      </c>
      <c r="B2044" s="135">
        <v>910</v>
      </c>
      <c r="C2044" s="127" t="s">
        <v>63</v>
      </c>
      <c r="D2044" s="135">
        <v>503</v>
      </c>
      <c r="E2044" s="127" t="s">
        <v>1782</v>
      </c>
    </row>
    <row r="2045" spans="1:5" ht="15.75" thickBot="1" x14ac:dyDescent="0.3">
      <c r="A2045" s="127" t="s">
        <v>3684</v>
      </c>
      <c r="B2045" s="135">
        <v>910</v>
      </c>
      <c r="C2045" s="127" t="s">
        <v>63</v>
      </c>
      <c r="D2045" s="135">
        <v>506</v>
      </c>
      <c r="E2045" s="127" t="s">
        <v>1785</v>
      </c>
    </row>
    <row r="2046" spans="1:5" ht="15.75" thickBot="1" x14ac:dyDescent="0.3">
      <c r="A2046" s="127" t="s">
        <v>3684</v>
      </c>
      <c r="B2046" s="135">
        <v>910</v>
      </c>
      <c r="C2046" s="127" t="s">
        <v>63</v>
      </c>
      <c r="D2046" s="135">
        <v>504</v>
      </c>
      <c r="E2046" s="127" t="s">
        <v>1783</v>
      </c>
    </row>
    <row r="2047" spans="1:5" ht="15.75" thickBot="1" x14ac:dyDescent="0.3">
      <c r="A2047" s="127" t="s">
        <v>3684</v>
      </c>
      <c r="B2047" s="135">
        <v>910</v>
      </c>
      <c r="C2047" s="127" t="s">
        <v>63</v>
      </c>
      <c r="D2047" s="135">
        <v>632</v>
      </c>
      <c r="E2047" s="127" t="s">
        <v>1789</v>
      </c>
    </row>
    <row r="2048" spans="1:5" ht="15.75" thickBot="1" x14ac:dyDescent="0.3">
      <c r="A2048" s="127" t="s">
        <v>3684</v>
      </c>
      <c r="B2048" s="135">
        <v>910</v>
      </c>
      <c r="C2048" s="127" t="s">
        <v>63</v>
      </c>
      <c r="D2048" s="135">
        <v>641</v>
      </c>
      <c r="E2048" s="127" t="s">
        <v>1798</v>
      </c>
    </row>
    <row r="2049" spans="1:5" ht="15.75" thickBot="1" x14ac:dyDescent="0.3">
      <c r="A2049" s="127" t="s">
        <v>3684</v>
      </c>
      <c r="B2049" s="135">
        <v>910</v>
      </c>
      <c r="C2049" s="127" t="s">
        <v>63</v>
      </c>
      <c r="D2049" s="135">
        <v>633</v>
      </c>
      <c r="E2049" s="127" t="s">
        <v>1790</v>
      </c>
    </row>
    <row r="2050" spans="1:5" ht="15.75" thickBot="1" x14ac:dyDescent="0.3">
      <c r="A2050" s="127" t="s">
        <v>3684</v>
      </c>
      <c r="B2050" s="135">
        <v>910</v>
      </c>
      <c r="C2050" s="127" t="s">
        <v>63</v>
      </c>
      <c r="D2050" s="135">
        <v>640</v>
      </c>
      <c r="E2050" s="127" t="s">
        <v>1797</v>
      </c>
    </row>
    <row r="2051" spans="1:5" ht="15.75" thickBot="1" x14ac:dyDescent="0.3">
      <c r="A2051" s="127" t="s">
        <v>3684</v>
      </c>
      <c r="B2051" s="135">
        <v>910</v>
      </c>
      <c r="C2051" s="127" t="s">
        <v>63</v>
      </c>
      <c r="D2051" s="135">
        <v>634</v>
      </c>
      <c r="E2051" s="127" t="s">
        <v>1791</v>
      </c>
    </row>
    <row r="2052" spans="1:5" ht="15.75" thickBot="1" x14ac:dyDescent="0.3">
      <c r="A2052" s="127" t="s">
        <v>3684</v>
      </c>
      <c r="B2052" s="135">
        <v>910</v>
      </c>
      <c r="C2052" s="127" t="s">
        <v>63</v>
      </c>
      <c r="D2052" s="135">
        <v>635</v>
      </c>
      <c r="E2052" s="127" t="s">
        <v>1792</v>
      </c>
    </row>
    <row r="2053" spans="1:5" ht="15.75" thickBot="1" x14ac:dyDescent="0.3">
      <c r="A2053" s="127" t="s">
        <v>3684</v>
      </c>
      <c r="B2053" s="135">
        <v>910</v>
      </c>
      <c r="C2053" s="127" t="s">
        <v>63</v>
      </c>
      <c r="D2053" s="135">
        <v>636</v>
      </c>
      <c r="E2053" s="127" t="s">
        <v>1793</v>
      </c>
    </row>
    <row r="2054" spans="1:5" ht="15.75" thickBot="1" x14ac:dyDescent="0.3">
      <c r="A2054" s="127" t="s">
        <v>3684</v>
      </c>
      <c r="B2054" s="135">
        <v>910</v>
      </c>
      <c r="C2054" s="127" t="s">
        <v>63</v>
      </c>
      <c r="D2054" s="135">
        <v>637</v>
      </c>
      <c r="E2054" s="127" t="s">
        <v>1794</v>
      </c>
    </row>
    <row r="2055" spans="1:5" ht="15.75" thickBot="1" x14ac:dyDescent="0.3">
      <c r="A2055" s="127" t="s">
        <v>3684</v>
      </c>
      <c r="B2055" s="135">
        <v>910</v>
      </c>
      <c r="C2055" s="127" t="s">
        <v>63</v>
      </c>
      <c r="D2055" s="135">
        <v>638</v>
      </c>
      <c r="E2055" s="127" t="s">
        <v>1795</v>
      </c>
    </row>
    <row r="2056" spans="1:5" ht="15.75" thickBot="1" x14ac:dyDescent="0.3">
      <c r="A2056" s="127" t="s">
        <v>3684</v>
      </c>
      <c r="B2056" s="135">
        <v>910</v>
      </c>
      <c r="C2056" s="127" t="s">
        <v>63</v>
      </c>
      <c r="D2056" s="135">
        <v>639</v>
      </c>
      <c r="E2056" s="127" t="s">
        <v>1796</v>
      </c>
    </row>
    <row r="2057" spans="1:5" ht="15.75" thickBot="1" x14ac:dyDescent="0.3">
      <c r="A2057" s="127" t="s">
        <v>3684</v>
      </c>
      <c r="B2057" s="135">
        <v>910</v>
      </c>
      <c r="C2057" s="127" t="s">
        <v>63</v>
      </c>
      <c r="D2057" s="135">
        <v>691</v>
      </c>
      <c r="E2057" s="127" t="s">
        <v>1800</v>
      </c>
    </row>
    <row r="2058" spans="1:5" ht="15.75" thickBot="1" x14ac:dyDescent="0.3">
      <c r="A2058" s="127" t="s">
        <v>3684</v>
      </c>
      <c r="B2058" s="135">
        <v>910</v>
      </c>
      <c r="C2058" s="127" t="s">
        <v>63</v>
      </c>
      <c r="D2058" s="135">
        <v>693</v>
      </c>
      <c r="E2058" s="127" t="s">
        <v>1802</v>
      </c>
    </row>
    <row r="2059" spans="1:5" ht="15.75" thickBot="1" x14ac:dyDescent="0.3">
      <c r="A2059" s="127" t="s">
        <v>3684</v>
      </c>
      <c r="B2059" s="135">
        <v>910</v>
      </c>
      <c r="C2059" s="127" t="s">
        <v>63</v>
      </c>
      <c r="D2059" s="135">
        <v>694</v>
      </c>
      <c r="E2059" s="127" t="s">
        <v>1803</v>
      </c>
    </row>
    <row r="2060" spans="1:5" ht="15.75" thickBot="1" x14ac:dyDescent="0.3">
      <c r="A2060" s="127" t="s">
        <v>3684</v>
      </c>
      <c r="B2060" s="135">
        <v>910</v>
      </c>
      <c r="C2060" s="127" t="s">
        <v>63</v>
      </c>
      <c r="D2060" s="135">
        <v>692</v>
      </c>
      <c r="E2060" s="127" t="s">
        <v>1801</v>
      </c>
    </row>
    <row r="2061" spans="1:5" ht="15.75" thickBot="1" x14ac:dyDescent="0.3">
      <c r="A2061" s="127" t="s">
        <v>3684</v>
      </c>
      <c r="B2061" s="135">
        <v>910</v>
      </c>
      <c r="C2061" s="127" t="s">
        <v>63</v>
      </c>
      <c r="D2061" s="135">
        <v>735</v>
      </c>
      <c r="E2061" s="127" t="s">
        <v>1804</v>
      </c>
    </row>
    <row r="2062" spans="1:5" ht="15.75" thickBot="1" x14ac:dyDescent="0.3">
      <c r="A2062" s="127" t="s">
        <v>3684</v>
      </c>
      <c r="B2062" s="135">
        <v>910</v>
      </c>
      <c r="C2062" s="127" t="s">
        <v>63</v>
      </c>
      <c r="D2062" s="135">
        <v>736</v>
      </c>
      <c r="E2062" s="127" t="s">
        <v>1805</v>
      </c>
    </row>
    <row r="2063" spans="1:5" ht="15.75" thickBot="1" x14ac:dyDescent="0.3">
      <c r="A2063" s="127" t="s">
        <v>3684</v>
      </c>
      <c r="B2063" s="135">
        <v>910</v>
      </c>
      <c r="C2063" s="127" t="s">
        <v>63</v>
      </c>
      <c r="D2063" s="135">
        <v>737</v>
      </c>
      <c r="E2063" s="127" t="s">
        <v>1806</v>
      </c>
    </row>
    <row r="2064" spans="1:5" ht="15.75" thickBot="1" x14ac:dyDescent="0.3">
      <c r="A2064" s="127" t="s">
        <v>3684</v>
      </c>
      <c r="B2064" s="135">
        <v>910</v>
      </c>
      <c r="C2064" s="127" t="s">
        <v>63</v>
      </c>
      <c r="D2064" s="135">
        <v>779</v>
      </c>
      <c r="E2064" s="127" t="s">
        <v>1532</v>
      </c>
    </row>
    <row r="2065" spans="1:5" ht="15.75" thickBot="1" x14ac:dyDescent="0.3">
      <c r="A2065" s="127" t="s">
        <v>3684</v>
      </c>
      <c r="B2065" s="135">
        <v>910</v>
      </c>
      <c r="C2065" s="127" t="s">
        <v>63</v>
      </c>
      <c r="D2065" s="135">
        <v>781</v>
      </c>
      <c r="E2065" s="127" t="s">
        <v>1807</v>
      </c>
    </row>
    <row r="2066" spans="1:5" ht="15.75" thickBot="1" x14ac:dyDescent="0.3">
      <c r="A2066" s="127" t="s">
        <v>3684</v>
      </c>
      <c r="B2066" s="135">
        <v>910</v>
      </c>
      <c r="C2066" s="127" t="s">
        <v>63</v>
      </c>
      <c r="D2066" s="135">
        <v>780</v>
      </c>
      <c r="E2066" s="127" t="s">
        <v>913</v>
      </c>
    </row>
    <row r="2067" spans="1:5" ht="15.75" thickBot="1" x14ac:dyDescent="0.3">
      <c r="A2067" s="127" t="s">
        <v>3684</v>
      </c>
      <c r="B2067" s="135">
        <v>910</v>
      </c>
      <c r="C2067" s="127" t="s">
        <v>63</v>
      </c>
      <c r="D2067" s="135">
        <v>823</v>
      </c>
      <c r="E2067" s="127" t="s">
        <v>1808</v>
      </c>
    </row>
    <row r="2068" spans="1:5" ht="15.75" thickBot="1" x14ac:dyDescent="0.3">
      <c r="A2068" s="127" t="s">
        <v>3684</v>
      </c>
      <c r="B2068" s="135">
        <v>910</v>
      </c>
      <c r="C2068" s="127" t="s">
        <v>63</v>
      </c>
      <c r="D2068" s="135">
        <v>738</v>
      </c>
      <c r="E2068" s="127" t="s">
        <v>1006</v>
      </c>
    </row>
    <row r="2069" spans="1:5" ht="15.75" thickBot="1" x14ac:dyDescent="0.3">
      <c r="A2069" s="127" t="s">
        <v>3684</v>
      </c>
      <c r="B2069" s="135">
        <v>465</v>
      </c>
      <c r="C2069" s="127" t="s">
        <v>64</v>
      </c>
      <c r="D2069" s="135">
        <v>5</v>
      </c>
      <c r="E2069" s="127" t="s">
        <v>1067</v>
      </c>
    </row>
    <row r="2070" spans="1:5" ht="15.75" thickBot="1" x14ac:dyDescent="0.3">
      <c r="A2070" s="127" t="s">
        <v>3684</v>
      </c>
      <c r="B2070" s="135">
        <v>465</v>
      </c>
      <c r="C2070" s="127" t="s">
        <v>64</v>
      </c>
      <c r="D2070" s="135">
        <v>3</v>
      </c>
      <c r="E2070" s="127" t="s">
        <v>1065</v>
      </c>
    </row>
    <row r="2071" spans="1:5" ht="15.75" thickBot="1" x14ac:dyDescent="0.3">
      <c r="A2071" s="127" t="s">
        <v>3684</v>
      </c>
      <c r="B2071" s="135">
        <v>465</v>
      </c>
      <c r="C2071" s="127" t="s">
        <v>64</v>
      </c>
      <c r="D2071" s="135">
        <v>4</v>
      </c>
      <c r="E2071" s="127" t="s">
        <v>1066</v>
      </c>
    </row>
    <row r="2072" spans="1:5" ht="15.75" thickBot="1" x14ac:dyDescent="0.3">
      <c r="A2072" s="127" t="s">
        <v>3684</v>
      </c>
      <c r="B2072" s="135">
        <v>465</v>
      </c>
      <c r="C2072" s="127" t="s">
        <v>64</v>
      </c>
      <c r="D2072" s="135">
        <v>1</v>
      </c>
      <c r="E2072" s="127" t="s">
        <v>1063</v>
      </c>
    </row>
    <row r="2073" spans="1:5" ht="15.75" thickBot="1" x14ac:dyDescent="0.3">
      <c r="A2073" s="127" t="s">
        <v>3684</v>
      </c>
      <c r="B2073" s="135">
        <v>465</v>
      </c>
      <c r="C2073" s="127" t="s">
        <v>64</v>
      </c>
      <c r="D2073" s="135">
        <v>2</v>
      </c>
      <c r="E2073" s="127" t="s">
        <v>1064</v>
      </c>
    </row>
    <row r="2074" spans="1:5" ht="15.75" thickBot="1" x14ac:dyDescent="0.3">
      <c r="A2074" s="127" t="s">
        <v>3684</v>
      </c>
      <c r="B2074" s="135">
        <v>465</v>
      </c>
      <c r="C2074" s="127" t="s">
        <v>64</v>
      </c>
      <c r="D2074" s="135">
        <v>45</v>
      </c>
      <c r="E2074" s="127" t="s">
        <v>830</v>
      </c>
    </row>
    <row r="2075" spans="1:5" ht="15.75" thickBot="1" x14ac:dyDescent="0.3">
      <c r="A2075" s="127" t="s">
        <v>3684</v>
      </c>
      <c r="B2075" s="135">
        <v>465</v>
      </c>
      <c r="C2075" s="127" t="s">
        <v>64</v>
      </c>
      <c r="D2075" s="135">
        <v>46</v>
      </c>
      <c r="E2075" s="127" t="s">
        <v>1069</v>
      </c>
    </row>
    <row r="2076" spans="1:5" ht="15.75" thickBot="1" x14ac:dyDescent="0.3">
      <c r="A2076" s="127" t="s">
        <v>3684</v>
      </c>
      <c r="B2076" s="135">
        <v>465</v>
      </c>
      <c r="C2076" s="127" t="s">
        <v>64</v>
      </c>
      <c r="D2076" s="135">
        <v>92</v>
      </c>
      <c r="E2076" s="127" t="s">
        <v>1072</v>
      </c>
    </row>
    <row r="2077" spans="1:5" ht="15.75" thickBot="1" x14ac:dyDescent="0.3">
      <c r="A2077" s="127" t="s">
        <v>3684</v>
      </c>
      <c r="B2077" s="135">
        <v>465</v>
      </c>
      <c r="C2077" s="127" t="s">
        <v>64</v>
      </c>
      <c r="D2077" s="135">
        <v>89</v>
      </c>
      <c r="E2077" s="127" t="s">
        <v>1070</v>
      </c>
    </row>
    <row r="2078" spans="1:5" ht="15.75" thickBot="1" x14ac:dyDescent="0.3">
      <c r="A2078" s="127" t="s">
        <v>3684</v>
      </c>
      <c r="B2078" s="135">
        <v>465</v>
      </c>
      <c r="C2078" s="127" t="s">
        <v>64</v>
      </c>
      <c r="D2078" s="135">
        <v>93</v>
      </c>
      <c r="E2078" s="127" t="s">
        <v>1073</v>
      </c>
    </row>
    <row r="2079" spans="1:5" ht="15.75" thickBot="1" x14ac:dyDescent="0.3">
      <c r="A2079" s="127" t="s">
        <v>3684</v>
      </c>
      <c r="B2079" s="135">
        <v>465</v>
      </c>
      <c r="C2079" s="127" t="s">
        <v>64</v>
      </c>
      <c r="D2079" s="135">
        <v>90</v>
      </c>
      <c r="E2079" s="127" t="s">
        <v>1071</v>
      </c>
    </row>
    <row r="2080" spans="1:5" ht="15.75" thickBot="1" x14ac:dyDescent="0.3">
      <c r="A2080" s="127" t="s">
        <v>3684</v>
      </c>
      <c r="B2080" s="135">
        <v>465</v>
      </c>
      <c r="C2080" s="127" t="s">
        <v>64</v>
      </c>
      <c r="D2080" s="135">
        <v>178</v>
      </c>
      <c r="E2080" s="127" t="s">
        <v>1075</v>
      </c>
    </row>
    <row r="2081" spans="1:5" ht="15.75" thickBot="1" x14ac:dyDescent="0.3">
      <c r="A2081" s="127" t="s">
        <v>3684</v>
      </c>
      <c r="B2081" s="135">
        <v>465</v>
      </c>
      <c r="C2081" s="127" t="s">
        <v>64</v>
      </c>
      <c r="D2081" s="135">
        <v>179</v>
      </c>
      <c r="E2081" s="127" t="s">
        <v>1076</v>
      </c>
    </row>
    <row r="2082" spans="1:5" ht="15.75" thickBot="1" x14ac:dyDescent="0.3">
      <c r="A2082" s="127" t="s">
        <v>3684</v>
      </c>
      <c r="B2082" s="135">
        <v>465</v>
      </c>
      <c r="C2082" s="127" t="s">
        <v>64</v>
      </c>
      <c r="D2082" s="135">
        <v>177</v>
      </c>
      <c r="E2082" s="127" t="s">
        <v>1074</v>
      </c>
    </row>
    <row r="2083" spans="1:5" ht="15.75" thickBot="1" x14ac:dyDescent="0.3">
      <c r="A2083" s="127" t="s">
        <v>3684</v>
      </c>
      <c r="B2083" s="135">
        <v>465</v>
      </c>
      <c r="C2083" s="127" t="s">
        <v>64</v>
      </c>
      <c r="D2083" s="135">
        <v>221</v>
      </c>
      <c r="E2083" s="127" t="s">
        <v>1077</v>
      </c>
    </row>
    <row r="2084" spans="1:5" ht="15.75" thickBot="1" x14ac:dyDescent="0.3">
      <c r="A2084" s="127" t="s">
        <v>3684</v>
      </c>
      <c r="B2084" s="135">
        <v>465</v>
      </c>
      <c r="C2084" s="127" t="s">
        <v>64</v>
      </c>
      <c r="D2084" s="135">
        <v>270</v>
      </c>
      <c r="E2084" s="127" t="s">
        <v>1078</v>
      </c>
    </row>
    <row r="2085" spans="1:5" ht="15.75" thickBot="1" x14ac:dyDescent="0.3">
      <c r="A2085" s="127" t="s">
        <v>3684</v>
      </c>
      <c r="B2085" s="135">
        <v>465</v>
      </c>
      <c r="C2085" s="127" t="s">
        <v>64</v>
      </c>
      <c r="D2085" s="135">
        <v>353</v>
      </c>
      <c r="E2085" s="127" t="s">
        <v>1079</v>
      </c>
    </row>
    <row r="2086" spans="1:5" ht="15.75" thickBot="1" x14ac:dyDescent="0.3">
      <c r="A2086" s="127" t="s">
        <v>3684</v>
      </c>
      <c r="B2086" s="135">
        <v>465</v>
      </c>
      <c r="C2086" s="127" t="s">
        <v>64</v>
      </c>
      <c r="D2086" s="135">
        <v>502</v>
      </c>
      <c r="E2086" s="127" t="s">
        <v>1083</v>
      </c>
    </row>
    <row r="2087" spans="1:5" ht="15.75" thickBot="1" x14ac:dyDescent="0.3">
      <c r="A2087" s="127" t="s">
        <v>3684</v>
      </c>
      <c r="B2087" s="135">
        <v>465</v>
      </c>
      <c r="C2087" s="127" t="s">
        <v>64</v>
      </c>
      <c r="D2087" s="135">
        <v>354</v>
      </c>
      <c r="E2087" s="127" t="s">
        <v>1080</v>
      </c>
    </row>
    <row r="2088" spans="1:5" ht="15.75" thickBot="1" x14ac:dyDescent="0.3">
      <c r="A2088" s="127" t="s">
        <v>3684</v>
      </c>
      <c r="B2088" s="135">
        <v>465</v>
      </c>
      <c r="C2088" s="127" t="s">
        <v>64</v>
      </c>
      <c r="D2088" s="135">
        <v>501</v>
      </c>
      <c r="E2088" s="127" t="s">
        <v>1082</v>
      </c>
    </row>
    <row r="2089" spans="1:5" ht="15.75" thickBot="1" x14ac:dyDescent="0.3">
      <c r="A2089" s="127" t="s">
        <v>3684</v>
      </c>
      <c r="B2089" s="135">
        <v>465</v>
      </c>
      <c r="C2089" s="127" t="s">
        <v>64</v>
      </c>
      <c r="D2089" s="135">
        <v>500</v>
      </c>
      <c r="E2089" s="127" t="s">
        <v>1081</v>
      </c>
    </row>
    <row r="2090" spans="1:5" ht="15.75" thickBot="1" x14ac:dyDescent="0.3">
      <c r="A2090" s="127" t="s">
        <v>3684</v>
      </c>
      <c r="B2090" s="135">
        <v>465</v>
      </c>
      <c r="C2090" s="127" t="s">
        <v>64</v>
      </c>
      <c r="D2090" s="135">
        <v>6</v>
      </c>
      <c r="E2090" s="127" t="s">
        <v>1068</v>
      </c>
    </row>
    <row r="2091" spans="1:5" ht="15.75" thickBot="1" x14ac:dyDescent="0.3">
      <c r="A2091" s="127" t="s">
        <v>3684</v>
      </c>
      <c r="B2091" s="135">
        <v>465</v>
      </c>
      <c r="C2091" s="127" t="s">
        <v>64</v>
      </c>
      <c r="D2091" s="135">
        <v>544</v>
      </c>
      <c r="E2091" s="127" t="s">
        <v>1084</v>
      </c>
    </row>
    <row r="2092" spans="1:5" ht="15.75" thickBot="1" x14ac:dyDescent="0.3">
      <c r="A2092" s="127" t="s">
        <v>3684</v>
      </c>
      <c r="B2092" s="135">
        <v>465</v>
      </c>
      <c r="C2092" s="127" t="s">
        <v>64</v>
      </c>
      <c r="D2092" s="135">
        <v>633</v>
      </c>
      <c r="E2092" s="127" t="s">
        <v>1085</v>
      </c>
    </row>
    <row r="2093" spans="1:5" ht="15.75" thickBot="1" x14ac:dyDescent="0.3">
      <c r="A2093" s="127" t="s">
        <v>3684</v>
      </c>
      <c r="B2093" s="135">
        <v>465</v>
      </c>
      <c r="C2093" s="127" t="s">
        <v>64</v>
      </c>
      <c r="D2093" s="135">
        <v>634</v>
      </c>
      <c r="E2093" s="127" t="s">
        <v>1086</v>
      </c>
    </row>
    <row r="2094" spans="1:5" ht="15.75" thickBot="1" x14ac:dyDescent="0.3">
      <c r="A2094" s="127" t="s">
        <v>3684</v>
      </c>
      <c r="B2094" s="135">
        <v>465</v>
      </c>
      <c r="C2094" s="127" t="s">
        <v>64</v>
      </c>
      <c r="D2094" s="135">
        <v>635</v>
      </c>
      <c r="E2094" s="127" t="s">
        <v>1087</v>
      </c>
    </row>
    <row r="2095" spans="1:5" ht="15.75" thickBot="1" x14ac:dyDescent="0.3">
      <c r="A2095" s="127" t="s">
        <v>3684</v>
      </c>
      <c r="B2095" s="135">
        <v>465</v>
      </c>
      <c r="C2095" s="127" t="s">
        <v>64</v>
      </c>
      <c r="D2095" s="135">
        <v>779</v>
      </c>
      <c r="E2095" s="127" t="s">
        <v>1088</v>
      </c>
    </row>
    <row r="2096" spans="1:5" ht="15.75" thickBot="1" x14ac:dyDescent="0.3">
      <c r="A2096" s="127" t="s">
        <v>3684</v>
      </c>
      <c r="B2096" s="135">
        <v>465</v>
      </c>
      <c r="C2096" s="127" t="s">
        <v>64</v>
      </c>
      <c r="D2096" s="135">
        <v>780</v>
      </c>
      <c r="E2096" s="127" t="s">
        <v>1089</v>
      </c>
    </row>
    <row r="2097" spans="1:5" ht="15.75" thickBot="1" x14ac:dyDescent="0.3">
      <c r="A2097" s="127" t="s">
        <v>3684</v>
      </c>
      <c r="B2097" s="135">
        <v>465</v>
      </c>
      <c r="C2097" s="127" t="s">
        <v>64</v>
      </c>
      <c r="D2097" s="135">
        <v>781</v>
      </c>
      <c r="E2097" s="127" t="s">
        <v>1090</v>
      </c>
    </row>
    <row r="2098" spans="1:5" ht="15.75" thickBot="1" x14ac:dyDescent="0.3">
      <c r="A2098" s="127" t="s">
        <v>3684</v>
      </c>
      <c r="B2098" s="135">
        <v>465</v>
      </c>
      <c r="C2098" s="127" t="s">
        <v>64</v>
      </c>
      <c r="D2098" s="135">
        <v>785</v>
      </c>
      <c r="E2098" s="127" t="s">
        <v>1091</v>
      </c>
    </row>
    <row r="2099" spans="1:5" ht="15.75" thickBot="1" x14ac:dyDescent="0.3">
      <c r="A2099" s="127" t="s">
        <v>3684</v>
      </c>
      <c r="B2099" s="135">
        <v>2</v>
      </c>
      <c r="C2099" s="127" t="s">
        <v>65</v>
      </c>
      <c r="D2099" s="135">
        <v>179</v>
      </c>
      <c r="E2099" s="127" t="s">
        <v>189</v>
      </c>
    </row>
    <row r="2100" spans="1:5" ht="15.75" thickBot="1" x14ac:dyDescent="0.3">
      <c r="A2100" s="127" t="s">
        <v>3684</v>
      </c>
      <c r="B2100" s="135">
        <v>2</v>
      </c>
      <c r="C2100" s="127" t="s">
        <v>65</v>
      </c>
      <c r="D2100" s="135">
        <v>177</v>
      </c>
      <c r="E2100" s="127" t="s">
        <v>187</v>
      </c>
    </row>
    <row r="2101" spans="1:5" ht="15.75" thickBot="1" x14ac:dyDescent="0.3">
      <c r="A2101" s="127" t="s">
        <v>3684</v>
      </c>
      <c r="B2101" s="135">
        <v>2</v>
      </c>
      <c r="C2101" s="127" t="s">
        <v>65</v>
      </c>
      <c r="D2101" s="135">
        <v>178</v>
      </c>
      <c r="E2101" s="127" t="s">
        <v>188</v>
      </c>
    </row>
    <row r="2102" spans="1:5" ht="15.75" thickBot="1" x14ac:dyDescent="0.3">
      <c r="A2102" s="127" t="s">
        <v>3684</v>
      </c>
      <c r="B2102" s="135">
        <v>2</v>
      </c>
      <c r="C2102" s="127" t="s">
        <v>65</v>
      </c>
      <c r="D2102" s="135">
        <v>221</v>
      </c>
      <c r="E2102" s="127" t="s">
        <v>190</v>
      </c>
    </row>
    <row r="2103" spans="1:5" ht="15.75" thickBot="1" x14ac:dyDescent="0.3">
      <c r="A2103" s="127" t="s">
        <v>3684</v>
      </c>
      <c r="B2103" s="135">
        <v>2</v>
      </c>
      <c r="C2103" s="127" t="s">
        <v>65</v>
      </c>
      <c r="D2103" s="135">
        <v>518</v>
      </c>
      <c r="E2103" s="127" t="s">
        <v>195</v>
      </c>
    </row>
    <row r="2104" spans="1:5" ht="15.75" thickBot="1" x14ac:dyDescent="0.3">
      <c r="A2104" s="127" t="s">
        <v>3684</v>
      </c>
      <c r="B2104" s="135">
        <v>2</v>
      </c>
      <c r="C2104" s="127" t="s">
        <v>65</v>
      </c>
      <c r="D2104" s="135">
        <v>528</v>
      </c>
      <c r="E2104" s="127" t="s">
        <v>198</v>
      </c>
    </row>
    <row r="2105" spans="1:5" ht="15.75" thickBot="1" x14ac:dyDescent="0.3">
      <c r="A2105" s="127" t="s">
        <v>3684</v>
      </c>
      <c r="B2105" s="135">
        <v>2</v>
      </c>
      <c r="C2105" s="127" t="s">
        <v>65</v>
      </c>
      <c r="D2105" s="135">
        <v>508</v>
      </c>
      <c r="E2105" s="127" t="s">
        <v>193</v>
      </c>
    </row>
    <row r="2106" spans="1:5" ht="15.75" thickBot="1" x14ac:dyDescent="0.3">
      <c r="A2106" s="127" t="s">
        <v>3684</v>
      </c>
      <c r="B2106" s="135">
        <v>2</v>
      </c>
      <c r="C2106" s="127" t="s">
        <v>65</v>
      </c>
      <c r="D2106" s="135">
        <v>526</v>
      </c>
      <c r="E2106" s="127" t="s">
        <v>197</v>
      </c>
    </row>
    <row r="2107" spans="1:5" ht="15.75" thickBot="1" x14ac:dyDescent="0.3">
      <c r="A2107" s="127" t="s">
        <v>3684</v>
      </c>
      <c r="B2107" s="135">
        <v>2</v>
      </c>
      <c r="C2107" s="127" t="s">
        <v>65</v>
      </c>
      <c r="D2107" s="135">
        <v>522</v>
      </c>
      <c r="E2107" s="127" t="s">
        <v>196</v>
      </c>
    </row>
    <row r="2108" spans="1:5" ht="15.75" thickBot="1" x14ac:dyDescent="0.3">
      <c r="A2108" s="127" t="s">
        <v>3684</v>
      </c>
      <c r="B2108" s="135">
        <v>2</v>
      </c>
      <c r="C2108" s="127" t="s">
        <v>65</v>
      </c>
      <c r="D2108" s="135">
        <v>514</v>
      </c>
      <c r="E2108" s="127" t="s">
        <v>194</v>
      </c>
    </row>
    <row r="2109" spans="1:5" ht="15.75" thickBot="1" x14ac:dyDescent="0.3">
      <c r="A2109" s="127" t="s">
        <v>3684</v>
      </c>
      <c r="B2109" s="135">
        <v>2</v>
      </c>
      <c r="C2109" s="127" t="s">
        <v>65</v>
      </c>
      <c r="D2109" s="135">
        <v>504</v>
      </c>
      <c r="E2109" s="127" t="s">
        <v>192</v>
      </c>
    </row>
    <row r="2110" spans="1:5" ht="15.75" thickBot="1" x14ac:dyDescent="0.3">
      <c r="A2110" s="127" t="s">
        <v>3684</v>
      </c>
      <c r="B2110" s="135">
        <v>2</v>
      </c>
      <c r="C2110" s="127" t="s">
        <v>65</v>
      </c>
      <c r="D2110" s="135">
        <v>500</v>
      </c>
      <c r="E2110" s="127" t="s">
        <v>191</v>
      </c>
    </row>
    <row r="2111" spans="1:5" ht="15.75" thickBot="1" x14ac:dyDescent="0.3">
      <c r="A2111" s="127" t="s">
        <v>3684</v>
      </c>
      <c r="B2111" s="135">
        <v>2</v>
      </c>
      <c r="C2111" s="127" t="s">
        <v>65</v>
      </c>
      <c r="D2111" s="135">
        <v>632</v>
      </c>
      <c r="E2111" s="127" t="s">
        <v>199</v>
      </c>
    </row>
    <row r="2112" spans="1:5" ht="15.75" thickBot="1" x14ac:dyDescent="0.3">
      <c r="A2112" s="127" t="s">
        <v>3684</v>
      </c>
      <c r="B2112" s="135">
        <v>2</v>
      </c>
      <c r="C2112" s="127" t="s">
        <v>65</v>
      </c>
      <c r="D2112" s="135">
        <v>89</v>
      </c>
      <c r="E2112" s="127" t="s">
        <v>186</v>
      </c>
    </row>
    <row r="2113" spans="1:5" ht="15.75" thickBot="1" x14ac:dyDescent="0.3">
      <c r="A2113" s="127" t="s">
        <v>3684</v>
      </c>
      <c r="B2113" s="135">
        <v>820</v>
      </c>
      <c r="C2113" s="127" t="s">
        <v>66</v>
      </c>
      <c r="D2113" s="135">
        <v>177</v>
      </c>
      <c r="E2113" s="127" t="s">
        <v>1400</v>
      </c>
    </row>
    <row r="2114" spans="1:5" ht="15.75" thickBot="1" x14ac:dyDescent="0.3">
      <c r="A2114" s="127" t="s">
        <v>3684</v>
      </c>
      <c r="B2114" s="135">
        <v>820</v>
      </c>
      <c r="C2114" s="127" t="s">
        <v>66</v>
      </c>
      <c r="D2114" s="135">
        <v>503</v>
      </c>
      <c r="E2114" s="127" t="s">
        <v>1402</v>
      </c>
    </row>
    <row r="2115" spans="1:5" ht="15.75" thickBot="1" x14ac:dyDescent="0.3">
      <c r="A2115" s="127" t="s">
        <v>3684</v>
      </c>
      <c r="B2115" s="135">
        <v>820</v>
      </c>
      <c r="C2115" s="127" t="s">
        <v>66</v>
      </c>
      <c r="D2115" s="135">
        <v>502</v>
      </c>
      <c r="E2115" s="127" t="s">
        <v>1401</v>
      </c>
    </row>
    <row r="2116" spans="1:5" ht="15.75" thickBot="1" x14ac:dyDescent="0.3">
      <c r="A2116" s="127" t="s">
        <v>3684</v>
      </c>
      <c r="B2116" s="135">
        <v>820</v>
      </c>
      <c r="C2116" s="127" t="s">
        <v>66</v>
      </c>
      <c r="D2116" s="135">
        <v>635</v>
      </c>
      <c r="E2116" s="127" t="s">
        <v>1404</v>
      </c>
    </row>
    <row r="2117" spans="1:5" ht="15.75" thickBot="1" x14ac:dyDescent="0.3">
      <c r="A2117" s="127" t="s">
        <v>3684</v>
      </c>
      <c r="B2117" s="135">
        <v>820</v>
      </c>
      <c r="C2117" s="127" t="s">
        <v>66</v>
      </c>
      <c r="D2117" s="135">
        <v>633</v>
      </c>
      <c r="E2117" s="127" t="s">
        <v>1403</v>
      </c>
    </row>
    <row r="2118" spans="1:5" ht="15.75" thickBot="1" x14ac:dyDescent="0.3">
      <c r="A2118" s="127" t="s">
        <v>3684</v>
      </c>
      <c r="B2118" s="135">
        <v>475</v>
      </c>
      <c r="C2118" s="127" t="s">
        <v>67</v>
      </c>
      <c r="D2118" s="135">
        <v>1</v>
      </c>
      <c r="E2118" s="127" t="s">
        <v>1092</v>
      </c>
    </row>
    <row r="2119" spans="1:5" ht="15.75" thickBot="1" x14ac:dyDescent="0.3">
      <c r="A2119" s="127" t="s">
        <v>3684</v>
      </c>
      <c r="B2119" s="135">
        <v>475</v>
      </c>
      <c r="C2119" s="127" t="s">
        <v>67</v>
      </c>
      <c r="D2119" s="135">
        <v>91</v>
      </c>
      <c r="E2119" s="127" t="s">
        <v>1095</v>
      </c>
    </row>
    <row r="2120" spans="1:5" ht="15.75" thickBot="1" x14ac:dyDescent="0.3">
      <c r="A2120" s="127" t="s">
        <v>3684</v>
      </c>
      <c r="B2120" s="135">
        <v>475</v>
      </c>
      <c r="C2120" s="127" t="s">
        <v>67</v>
      </c>
      <c r="D2120" s="135">
        <v>89</v>
      </c>
      <c r="E2120" s="127" t="s">
        <v>1093</v>
      </c>
    </row>
    <row r="2121" spans="1:5" ht="15.75" thickBot="1" x14ac:dyDescent="0.3">
      <c r="A2121" s="127" t="s">
        <v>3684</v>
      </c>
      <c r="B2121" s="135">
        <v>475</v>
      </c>
      <c r="C2121" s="127" t="s">
        <v>67</v>
      </c>
      <c r="D2121" s="135">
        <v>90</v>
      </c>
      <c r="E2121" s="127" t="s">
        <v>1094</v>
      </c>
    </row>
    <row r="2122" spans="1:5" ht="15.75" thickBot="1" x14ac:dyDescent="0.3">
      <c r="A2122" s="127" t="s">
        <v>3684</v>
      </c>
      <c r="B2122" s="135">
        <v>475</v>
      </c>
      <c r="C2122" s="127" t="s">
        <v>67</v>
      </c>
      <c r="D2122" s="135">
        <v>133</v>
      </c>
      <c r="E2122" s="127" t="s">
        <v>1096</v>
      </c>
    </row>
    <row r="2123" spans="1:5" ht="15.75" thickBot="1" x14ac:dyDescent="0.3">
      <c r="A2123" s="127" t="s">
        <v>3684</v>
      </c>
      <c r="B2123" s="135">
        <v>475</v>
      </c>
      <c r="C2123" s="127" t="s">
        <v>67</v>
      </c>
      <c r="D2123" s="135">
        <v>178</v>
      </c>
      <c r="E2123" s="127" t="s">
        <v>1098</v>
      </c>
    </row>
    <row r="2124" spans="1:5" ht="15.75" thickBot="1" x14ac:dyDescent="0.3">
      <c r="A2124" s="127" t="s">
        <v>3684</v>
      </c>
      <c r="B2124" s="135">
        <v>475</v>
      </c>
      <c r="C2124" s="127" t="s">
        <v>67</v>
      </c>
      <c r="D2124" s="135">
        <v>177</v>
      </c>
      <c r="E2124" s="127" t="s">
        <v>1097</v>
      </c>
    </row>
    <row r="2125" spans="1:5" ht="15.75" thickBot="1" x14ac:dyDescent="0.3">
      <c r="A2125" s="127" t="s">
        <v>3684</v>
      </c>
      <c r="B2125" s="135">
        <v>475</v>
      </c>
      <c r="C2125" s="127" t="s">
        <v>67</v>
      </c>
      <c r="D2125" s="135">
        <v>221</v>
      </c>
      <c r="E2125" s="127" t="s">
        <v>1099</v>
      </c>
    </row>
    <row r="2126" spans="1:5" ht="15.75" thickBot="1" x14ac:dyDescent="0.3">
      <c r="A2126" s="127" t="s">
        <v>3684</v>
      </c>
      <c r="B2126" s="135">
        <v>475</v>
      </c>
      <c r="C2126" s="127" t="s">
        <v>67</v>
      </c>
      <c r="D2126" s="135">
        <v>222</v>
      </c>
      <c r="E2126" s="127" t="s">
        <v>1100</v>
      </c>
    </row>
    <row r="2127" spans="1:5" ht="15.75" thickBot="1" x14ac:dyDescent="0.3">
      <c r="A2127" s="127" t="s">
        <v>3684</v>
      </c>
      <c r="B2127" s="135">
        <v>475</v>
      </c>
      <c r="C2127" s="127" t="s">
        <v>67</v>
      </c>
      <c r="D2127" s="135">
        <v>223</v>
      </c>
      <c r="E2127" s="127" t="s">
        <v>1101</v>
      </c>
    </row>
    <row r="2128" spans="1:5" ht="15.75" thickBot="1" x14ac:dyDescent="0.3">
      <c r="A2128" s="127" t="s">
        <v>3684</v>
      </c>
      <c r="B2128" s="135">
        <v>475</v>
      </c>
      <c r="C2128" s="127" t="s">
        <v>67</v>
      </c>
      <c r="D2128" s="135">
        <v>353</v>
      </c>
      <c r="E2128" s="127" t="s">
        <v>1102</v>
      </c>
    </row>
    <row r="2129" spans="1:5" ht="15.75" thickBot="1" x14ac:dyDescent="0.3">
      <c r="A2129" s="127" t="s">
        <v>3684</v>
      </c>
      <c r="B2129" s="135">
        <v>475</v>
      </c>
      <c r="C2129" s="127" t="s">
        <v>67</v>
      </c>
      <c r="D2129" s="135">
        <v>354</v>
      </c>
      <c r="E2129" s="127" t="s">
        <v>1103</v>
      </c>
    </row>
    <row r="2130" spans="1:5" ht="15.75" thickBot="1" x14ac:dyDescent="0.3">
      <c r="A2130" s="127" t="s">
        <v>3684</v>
      </c>
      <c r="B2130" s="135">
        <v>475</v>
      </c>
      <c r="C2130" s="127" t="s">
        <v>67</v>
      </c>
      <c r="D2130" s="135">
        <v>456</v>
      </c>
      <c r="E2130" s="127" t="s">
        <v>1104</v>
      </c>
    </row>
    <row r="2131" spans="1:5" ht="15.75" thickBot="1" x14ac:dyDescent="0.3">
      <c r="A2131" s="127" t="s">
        <v>3684</v>
      </c>
      <c r="B2131" s="135">
        <v>475</v>
      </c>
      <c r="C2131" s="127" t="s">
        <v>67</v>
      </c>
      <c r="D2131" s="135">
        <v>457</v>
      </c>
      <c r="E2131" s="127" t="s">
        <v>1105</v>
      </c>
    </row>
    <row r="2132" spans="1:5" ht="15.75" thickBot="1" x14ac:dyDescent="0.3">
      <c r="A2132" s="127" t="s">
        <v>3684</v>
      </c>
      <c r="B2132" s="135">
        <v>475</v>
      </c>
      <c r="C2132" s="127" t="s">
        <v>67</v>
      </c>
      <c r="D2132" s="135">
        <v>691</v>
      </c>
      <c r="E2132" s="127" t="s">
        <v>1106</v>
      </c>
    </row>
    <row r="2133" spans="1:5" ht="15.75" thickBot="1" x14ac:dyDescent="0.3">
      <c r="A2133" s="127" t="s">
        <v>3684</v>
      </c>
      <c r="B2133" s="135">
        <v>475</v>
      </c>
      <c r="C2133" s="127" t="s">
        <v>67</v>
      </c>
      <c r="D2133" s="135">
        <v>705</v>
      </c>
      <c r="E2133" s="127" t="s">
        <v>1107</v>
      </c>
    </row>
    <row r="2134" spans="1:5" ht="15.75" thickBot="1" x14ac:dyDescent="0.3">
      <c r="A2134" s="127" t="s">
        <v>3684</v>
      </c>
      <c r="B2134" s="135">
        <v>540</v>
      </c>
      <c r="C2134" s="127" t="s">
        <v>68</v>
      </c>
      <c r="D2134" s="135">
        <v>1</v>
      </c>
      <c r="E2134" s="127" t="s">
        <v>1186</v>
      </c>
    </row>
    <row r="2135" spans="1:5" ht="15.75" thickBot="1" x14ac:dyDescent="0.3">
      <c r="A2135" s="127" t="s">
        <v>3684</v>
      </c>
      <c r="B2135" s="135">
        <v>540</v>
      </c>
      <c r="C2135" s="127" t="s">
        <v>68</v>
      </c>
      <c r="D2135" s="135">
        <v>5</v>
      </c>
      <c r="E2135" s="127" t="s">
        <v>1187</v>
      </c>
    </row>
    <row r="2136" spans="1:5" ht="15.75" thickBot="1" x14ac:dyDescent="0.3">
      <c r="A2136" s="127" t="s">
        <v>3684</v>
      </c>
      <c r="B2136" s="135">
        <v>540</v>
      </c>
      <c r="C2136" s="127" t="s">
        <v>68</v>
      </c>
      <c r="D2136" s="135">
        <v>735</v>
      </c>
      <c r="E2136" s="127" t="s">
        <v>1188</v>
      </c>
    </row>
    <row r="2137" spans="1:5" ht="15.75" thickBot="1" x14ac:dyDescent="0.3">
      <c r="A2137" s="127" t="s">
        <v>3684</v>
      </c>
      <c r="B2137" s="135">
        <v>830</v>
      </c>
      <c r="C2137" s="127" t="s">
        <v>69</v>
      </c>
      <c r="D2137" s="135">
        <v>7</v>
      </c>
      <c r="E2137" s="127" t="s">
        <v>1405</v>
      </c>
    </row>
    <row r="2138" spans="1:5" ht="15.75" thickBot="1" x14ac:dyDescent="0.3">
      <c r="A2138" s="127" t="s">
        <v>3684</v>
      </c>
      <c r="B2138" s="135">
        <v>830</v>
      </c>
      <c r="C2138" s="127" t="s">
        <v>69</v>
      </c>
      <c r="D2138" s="135">
        <v>8</v>
      </c>
      <c r="E2138" s="127" t="s">
        <v>1406</v>
      </c>
    </row>
    <row r="2139" spans="1:5" ht="15.75" thickBot="1" x14ac:dyDescent="0.3">
      <c r="A2139" s="127" t="s">
        <v>3684</v>
      </c>
      <c r="B2139" s="135">
        <v>830</v>
      </c>
      <c r="C2139" s="127" t="s">
        <v>69</v>
      </c>
      <c r="D2139" s="135">
        <v>11</v>
      </c>
      <c r="E2139" s="127" t="s">
        <v>1408</v>
      </c>
    </row>
    <row r="2140" spans="1:5" ht="15.75" thickBot="1" x14ac:dyDescent="0.3">
      <c r="A2140" s="127" t="s">
        <v>3684</v>
      </c>
      <c r="B2140" s="135">
        <v>830</v>
      </c>
      <c r="C2140" s="127" t="s">
        <v>69</v>
      </c>
      <c r="D2140" s="135">
        <v>10</v>
      </c>
      <c r="E2140" s="127" t="s">
        <v>1407</v>
      </c>
    </row>
    <row r="2141" spans="1:5" ht="15.75" thickBot="1" x14ac:dyDescent="0.3">
      <c r="A2141" s="127" t="s">
        <v>3684</v>
      </c>
      <c r="B2141" s="135">
        <v>830</v>
      </c>
      <c r="C2141" s="127" t="s">
        <v>69</v>
      </c>
      <c r="D2141" s="135">
        <v>103</v>
      </c>
      <c r="E2141" s="127" t="s">
        <v>1410</v>
      </c>
    </row>
    <row r="2142" spans="1:5" ht="15.75" thickBot="1" x14ac:dyDescent="0.3">
      <c r="A2142" s="127" t="s">
        <v>3684</v>
      </c>
      <c r="B2142" s="135">
        <v>830</v>
      </c>
      <c r="C2142" s="127" t="s">
        <v>69</v>
      </c>
      <c r="D2142" s="135">
        <v>102</v>
      </c>
      <c r="E2142" s="127" t="s">
        <v>1409</v>
      </c>
    </row>
    <row r="2143" spans="1:5" ht="15.75" thickBot="1" x14ac:dyDescent="0.3">
      <c r="A2143" s="127" t="s">
        <v>3684</v>
      </c>
      <c r="B2143" s="135">
        <v>830</v>
      </c>
      <c r="C2143" s="127" t="s">
        <v>69</v>
      </c>
      <c r="D2143" s="135">
        <v>183</v>
      </c>
      <c r="E2143" s="127" t="s">
        <v>1412</v>
      </c>
    </row>
    <row r="2144" spans="1:5" ht="15.75" thickBot="1" x14ac:dyDescent="0.3">
      <c r="A2144" s="127" t="s">
        <v>3684</v>
      </c>
      <c r="B2144" s="135">
        <v>830</v>
      </c>
      <c r="C2144" s="127" t="s">
        <v>69</v>
      </c>
      <c r="D2144" s="135">
        <v>180</v>
      </c>
      <c r="E2144" s="127" t="s">
        <v>1411</v>
      </c>
    </row>
    <row r="2145" spans="1:5" ht="15.75" thickBot="1" x14ac:dyDescent="0.3">
      <c r="A2145" s="127" t="s">
        <v>3684</v>
      </c>
      <c r="B2145" s="135">
        <v>830</v>
      </c>
      <c r="C2145" s="127" t="s">
        <v>69</v>
      </c>
      <c r="D2145" s="135">
        <v>441</v>
      </c>
      <c r="E2145" s="127" t="s">
        <v>1413</v>
      </c>
    </row>
    <row r="2146" spans="1:5" ht="15.75" thickBot="1" x14ac:dyDescent="0.3">
      <c r="A2146" s="127" t="s">
        <v>3684</v>
      </c>
      <c r="B2146" s="135">
        <v>830</v>
      </c>
      <c r="C2146" s="127" t="s">
        <v>69</v>
      </c>
      <c r="D2146" s="135">
        <v>507</v>
      </c>
      <c r="E2146" s="127" t="s">
        <v>1414</v>
      </c>
    </row>
    <row r="2147" spans="1:5" ht="15.75" thickBot="1" x14ac:dyDescent="0.3">
      <c r="A2147" s="127" t="s">
        <v>3684</v>
      </c>
      <c r="B2147" s="135">
        <v>830</v>
      </c>
      <c r="C2147" s="127" t="s">
        <v>69</v>
      </c>
      <c r="D2147" s="135">
        <v>636</v>
      </c>
      <c r="E2147" s="127" t="s">
        <v>1417</v>
      </c>
    </row>
    <row r="2148" spans="1:5" ht="15.75" thickBot="1" x14ac:dyDescent="0.3">
      <c r="A2148" s="127" t="s">
        <v>3684</v>
      </c>
      <c r="B2148" s="135">
        <v>830</v>
      </c>
      <c r="C2148" s="127" t="s">
        <v>69</v>
      </c>
      <c r="D2148" s="135">
        <v>508</v>
      </c>
      <c r="E2148" s="127" t="s">
        <v>1415</v>
      </c>
    </row>
    <row r="2149" spans="1:5" ht="15.75" thickBot="1" x14ac:dyDescent="0.3">
      <c r="A2149" s="127" t="s">
        <v>3684</v>
      </c>
      <c r="B2149" s="135">
        <v>830</v>
      </c>
      <c r="C2149" s="127" t="s">
        <v>69</v>
      </c>
      <c r="D2149" s="135">
        <v>555</v>
      </c>
      <c r="E2149" s="127" t="s">
        <v>1416</v>
      </c>
    </row>
    <row r="2150" spans="1:5" ht="15.75" thickBot="1" x14ac:dyDescent="0.3">
      <c r="A2150" s="127" t="s">
        <v>3684</v>
      </c>
      <c r="B2150" s="135">
        <v>830</v>
      </c>
      <c r="C2150" s="127" t="s">
        <v>69</v>
      </c>
      <c r="D2150" s="135">
        <v>637</v>
      </c>
      <c r="E2150" s="127" t="s">
        <v>1418</v>
      </c>
    </row>
    <row r="2151" spans="1:5" ht="15.75" thickBot="1" x14ac:dyDescent="0.3">
      <c r="A2151" s="127" t="s">
        <v>3684</v>
      </c>
      <c r="B2151" s="135">
        <v>830</v>
      </c>
      <c r="C2151" s="127" t="s">
        <v>69</v>
      </c>
      <c r="D2151" s="135">
        <v>638</v>
      </c>
      <c r="E2151" s="127" t="s">
        <v>1419</v>
      </c>
    </row>
    <row r="2152" spans="1:5" ht="15.75" thickBot="1" x14ac:dyDescent="0.3">
      <c r="A2152" s="127" t="s">
        <v>3684</v>
      </c>
      <c r="B2152" s="135">
        <v>830</v>
      </c>
      <c r="C2152" s="127" t="s">
        <v>69</v>
      </c>
      <c r="D2152" s="135">
        <v>750</v>
      </c>
      <c r="E2152" s="127" t="s">
        <v>1420</v>
      </c>
    </row>
    <row r="2153" spans="1:5" ht="15.75" thickBot="1" x14ac:dyDescent="0.3">
      <c r="A2153" s="127" t="s">
        <v>3684</v>
      </c>
      <c r="B2153" s="135">
        <v>830</v>
      </c>
      <c r="C2153" s="127" t="s">
        <v>69</v>
      </c>
      <c r="D2153" s="135">
        <v>868</v>
      </c>
      <c r="E2153" s="127" t="s">
        <v>1421</v>
      </c>
    </row>
    <row r="2154" spans="1:5" ht="15.75" thickBot="1" x14ac:dyDescent="0.3">
      <c r="A2154" s="127" t="s">
        <v>3684</v>
      </c>
      <c r="B2154" s="135">
        <v>380</v>
      </c>
      <c r="C2154" s="127" t="s">
        <v>70</v>
      </c>
      <c r="D2154" s="135">
        <v>45</v>
      </c>
      <c r="E2154" s="127" t="s">
        <v>830</v>
      </c>
    </row>
    <row r="2155" spans="1:5" ht="15.75" thickBot="1" x14ac:dyDescent="0.3">
      <c r="A2155" s="127" t="s">
        <v>3684</v>
      </c>
      <c r="B2155" s="135">
        <v>380</v>
      </c>
      <c r="C2155" s="127" t="s">
        <v>70</v>
      </c>
      <c r="D2155" s="135">
        <v>46</v>
      </c>
      <c r="E2155" s="127" t="s">
        <v>831</v>
      </c>
    </row>
    <row r="2156" spans="1:5" ht="15.75" thickBot="1" x14ac:dyDescent="0.3">
      <c r="A2156" s="127" t="s">
        <v>3684</v>
      </c>
      <c r="B2156" s="135">
        <v>380</v>
      </c>
      <c r="C2156" s="127" t="s">
        <v>70</v>
      </c>
      <c r="D2156" s="135">
        <v>635</v>
      </c>
      <c r="E2156" s="127" t="s">
        <v>844</v>
      </c>
    </row>
    <row r="2157" spans="1:5" ht="15.75" thickBot="1" x14ac:dyDescent="0.3">
      <c r="A2157" s="127" t="s">
        <v>3684</v>
      </c>
      <c r="B2157" s="135">
        <v>380</v>
      </c>
      <c r="C2157" s="127" t="s">
        <v>70</v>
      </c>
      <c r="D2157" s="135">
        <v>133</v>
      </c>
      <c r="E2157" s="127" t="s">
        <v>832</v>
      </c>
    </row>
    <row r="2158" spans="1:5" ht="15.75" thickBot="1" x14ac:dyDescent="0.3">
      <c r="A2158" s="127" t="s">
        <v>3684</v>
      </c>
      <c r="B2158" s="135">
        <v>380</v>
      </c>
      <c r="C2158" s="127" t="s">
        <v>70</v>
      </c>
      <c r="D2158" s="135">
        <v>190</v>
      </c>
      <c r="E2158" s="127" t="s">
        <v>838</v>
      </c>
    </row>
    <row r="2159" spans="1:5" ht="15.75" thickBot="1" x14ac:dyDescent="0.3">
      <c r="A2159" s="127" t="s">
        <v>3684</v>
      </c>
      <c r="B2159" s="135">
        <v>380</v>
      </c>
      <c r="C2159" s="127" t="s">
        <v>70</v>
      </c>
      <c r="D2159" s="135">
        <v>181</v>
      </c>
      <c r="E2159" s="127" t="s">
        <v>837</v>
      </c>
    </row>
    <row r="2160" spans="1:5" ht="15.75" thickBot="1" x14ac:dyDescent="0.3">
      <c r="A2160" s="127" t="s">
        <v>3684</v>
      </c>
      <c r="B2160" s="135">
        <v>380</v>
      </c>
      <c r="C2160" s="127" t="s">
        <v>70</v>
      </c>
      <c r="D2160" s="135">
        <v>177</v>
      </c>
      <c r="E2160" s="127" t="s">
        <v>833</v>
      </c>
    </row>
    <row r="2161" spans="1:5" ht="15.75" thickBot="1" x14ac:dyDescent="0.3">
      <c r="A2161" s="127" t="s">
        <v>3684</v>
      </c>
      <c r="B2161" s="135">
        <v>380</v>
      </c>
      <c r="C2161" s="127" t="s">
        <v>70</v>
      </c>
      <c r="D2161" s="135">
        <v>178</v>
      </c>
      <c r="E2161" s="127" t="s">
        <v>834</v>
      </c>
    </row>
    <row r="2162" spans="1:5" ht="15.75" thickBot="1" x14ac:dyDescent="0.3">
      <c r="A2162" s="127" t="s">
        <v>3684</v>
      </c>
      <c r="B2162" s="135">
        <v>380</v>
      </c>
      <c r="C2162" s="127" t="s">
        <v>70</v>
      </c>
      <c r="D2162" s="135">
        <v>179</v>
      </c>
      <c r="E2162" s="127" t="s">
        <v>835</v>
      </c>
    </row>
    <row r="2163" spans="1:5" ht="15.75" thickBot="1" x14ac:dyDescent="0.3">
      <c r="A2163" s="127" t="s">
        <v>3684</v>
      </c>
      <c r="B2163" s="135">
        <v>380</v>
      </c>
      <c r="C2163" s="127" t="s">
        <v>70</v>
      </c>
      <c r="D2163" s="135">
        <v>180</v>
      </c>
      <c r="E2163" s="127" t="s">
        <v>836</v>
      </c>
    </row>
    <row r="2164" spans="1:5" ht="15.75" thickBot="1" x14ac:dyDescent="0.3">
      <c r="A2164" s="127" t="s">
        <v>3684</v>
      </c>
      <c r="B2164" s="135">
        <v>380</v>
      </c>
      <c r="C2164" s="127" t="s">
        <v>70</v>
      </c>
      <c r="D2164" s="135">
        <v>221</v>
      </c>
      <c r="E2164" s="127" t="s">
        <v>839</v>
      </c>
    </row>
    <row r="2165" spans="1:5" ht="15.75" thickBot="1" x14ac:dyDescent="0.3">
      <c r="A2165" s="127" t="s">
        <v>3684</v>
      </c>
      <c r="B2165" s="135">
        <v>380</v>
      </c>
      <c r="C2165" s="127" t="s">
        <v>70</v>
      </c>
      <c r="D2165" s="135">
        <v>456</v>
      </c>
      <c r="E2165" s="127" t="s">
        <v>840</v>
      </c>
    </row>
    <row r="2166" spans="1:5" ht="15.75" thickBot="1" x14ac:dyDescent="0.3">
      <c r="A2166" s="127" t="s">
        <v>3684</v>
      </c>
      <c r="B2166" s="135">
        <v>380</v>
      </c>
      <c r="C2166" s="127" t="s">
        <v>70</v>
      </c>
      <c r="D2166" s="135">
        <v>633</v>
      </c>
      <c r="E2166" s="127" t="s">
        <v>842</v>
      </c>
    </row>
    <row r="2167" spans="1:5" ht="15.75" thickBot="1" x14ac:dyDescent="0.3">
      <c r="A2167" s="127" t="s">
        <v>3684</v>
      </c>
      <c r="B2167" s="135">
        <v>380</v>
      </c>
      <c r="C2167" s="127" t="s">
        <v>70</v>
      </c>
      <c r="D2167" s="135">
        <v>634</v>
      </c>
      <c r="E2167" s="127" t="s">
        <v>843</v>
      </c>
    </row>
    <row r="2168" spans="1:5" ht="15.75" thickBot="1" x14ac:dyDescent="0.3">
      <c r="A2168" s="127" t="s">
        <v>3684</v>
      </c>
      <c r="B2168" s="135">
        <v>380</v>
      </c>
      <c r="C2168" s="127" t="s">
        <v>70</v>
      </c>
      <c r="D2168" s="135">
        <v>632</v>
      </c>
      <c r="E2168" s="127" t="s">
        <v>841</v>
      </c>
    </row>
    <row r="2169" spans="1:5" ht="15.75" thickBot="1" x14ac:dyDescent="0.3">
      <c r="A2169" s="127" t="s">
        <v>3684</v>
      </c>
      <c r="B2169" s="135">
        <v>380</v>
      </c>
      <c r="C2169" s="127" t="s">
        <v>70</v>
      </c>
      <c r="D2169" s="135">
        <v>867</v>
      </c>
      <c r="E2169" s="127" t="s">
        <v>845</v>
      </c>
    </row>
    <row r="2170" spans="1:5" ht="15.75" thickBot="1" x14ac:dyDescent="0.3">
      <c r="A2170" s="127" t="s">
        <v>3684</v>
      </c>
      <c r="B2170" s="135">
        <v>270</v>
      </c>
      <c r="C2170" s="127" t="s">
        <v>71</v>
      </c>
      <c r="D2170" s="135">
        <v>1</v>
      </c>
      <c r="E2170" s="127" t="s">
        <v>713</v>
      </c>
    </row>
    <row r="2171" spans="1:5" ht="15.75" thickBot="1" x14ac:dyDescent="0.3">
      <c r="A2171" s="127" t="s">
        <v>3684</v>
      </c>
      <c r="B2171" s="135">
        <v>270</v>
      </c>
      <c r="C2171" s="127" t="s">
        <v>71</v>
      </c>
      <c r="D2171" s="135">
        <v>89</v>
      </c>
      <c r="E2171" s="127" t="s">
        <v>714</v>
      </c>
    </row>
    <row r="2172" spans="1:5" ht="15.75" thickBot="1" x14ac:dyDescent="0.3">
      <c r="A2172" s="127" t="s">
        <v>3684</v>
      </c>
      <c r="B2172" s="135">
        <v>270</v>
      </c>
      <c r="C2172" s="127" t="s">
        <v>71</v>
      </c>
      <c r="D2172" s="135">
        <v>177</v>
      </c>
      <c r="E2172" s="127" t="s">
        <v>715</v>
      </c>
    </row>
    <row r="2173" spans="1:5" ht="15.75" thickBot="1" x14ac:dyDescent="0.3">
      <c r="A2173" s="127" t="s">
        <v>3684</v>
      </c>
      <c r="B2173" s="135">
        <v>270</v>
      </c>
      <c r="C2173" s="127" t="s">
        <v>71</v>
      </c>
      <c r="D2173" s="135">
        <v>456</v>
      </c>
      <c r="E2173" s="127" t="s">
        <v>716</v>
      </c>
    </row>
    <row r="2174" spans="1:5" ht="15.75" thickBot="1" x14ac:dyDescent="0.3">
      <c r="A2174" s="127" t="s">
        <v>3684</v>
      </c>
      <c r="B2174" s="135">
        <v>270</v>
      </c>
      <c r="C2174" s="127" t="s">
        <v>71</v>
      </c>
      <c r="D2174" s="135">
        <v>500</v>
      </c>
      <c r="E2174" s="127" t="s">
        <v>717</v>
      </c>
    </row>
    <row r="2175" spans="1:5" ht="15.75" thickBot="1" x14ac:dyDescent="0.3">
      <c r="A2175" s="127" t="s">
        <v>3684</v>
      </c>
      <c r="B2175" s="135">
        <v>270</v>
      </c>
      <c r="C2175" s="127" t="s">
        <v>71</v>
      </c>
      <c r="D2175" s="135">
        <v>632</v>
      </c>
      <c r="E2175" s="127" t="s">
        <v>718</v>
      </c>
    </row>
    <row r="2176" spans="1:5" ht="15.75" thickBot="1" x14ac:dyDescent="0.3">
      <c r="A2176" s="127" t="s">
        <v>3684</v>
      </c>
      <c r="B2176" s="135">
        <v>270</v>
      </c>
      <c r="C2176" s="127" t="s">
        <v>71</v>
      </c>
      <c r="D2176" s="135">
        <v>779</v>
      </c>
      <c r="E2176" s="127" t="s">
        <v>719</v>
      </c>
    </row>
    <row r="2177" spans="1:5" ht="15.75" thickBot="1" x14ac:dyDescent="0.3">
      <c r="A2177" s="127" t="s">
        <v>3684</v>
      </c>
      <c r="B2177" s="135">
        <v>140</v>
      </c>
      <c r="C2177" s="127" t="s">
        <v>72</v>
      </c>
      <c r="D2177" s="135">
        <v>50</v>
      </c>
      <c r="E2177" s="127" t="s">
        <v>614</v>
      </c>
    </row>
    <row r="2178" spans="1:5" ht="15.75" thickBot="1" x14ac:dyDescent="0.3">
      <c r="A2178" s="127" t="s">
        <v>3684</v>
      </c>
      <c r="B2178" s="135">
        <v>140</v>
      </c>
      <c r="C2178" s="127" t="s">
        <v>72</v>
      </c>
      <c r="D2178" s="135">
        <v>47</v>
      </c>
      <c r="E2178" s="127" t="s">
        <v>612</v>
      </c>
    </row>
    <row r="2179" spans="1:5" ht="15.75" thickBot="1" x14ac:dyDescent="0.3">
      <c r="A2179" s="127" t="s">
        <v>3684</v>
      </c>
      <c r="B2179" s="135">
        <v>140</v>
      </c>
      <c r="C2179" s="127" t="s">
        <v>72</v>
      </c>
      <c r="D2179" s="135">
        <v>48</v>
      </c>
      <c r="E2179" s="127" t="s">
        <v>613</v>
      </c>
    </row>
    <row r="2180" spans="1:5" ht="15.75" thickBot="1" x14ac:dyDescent="0.3">
      <c r="A2180" s="127" t="s">
        <v>3684</v>
      </c>
      <c r="B2180" s="135">
        <v>140</v>
      </c>
      <c r="C2180" s="127" t="s">
        <v>72</v>
      </c>
      <c r="D2180" s="135">
        <v>45</v>
      </c>
      <c r="E2180" s="127" t="s">
        <v>610</v>
      </c>
    </row>
    <row r="2181" spans="1:5" ht="15.75" thickBot="1" x14ac:dyDescent="0.3">
      <c r="A2181" s="127" t="s">
        <v>3684</v>
      </c>
      <c r="B2181" s="135">
        <v>140</v>
      </c>
      <c r="C2181" s="127" t="s">
        <v>72</v>
      </c>
      <c r="D2181" s="135">
        <v>46</v>
      </c>
      <c r="E2181" s="127" t="s">
        <v>611</v>
      </c>
    </row>
    <row r="2182" spans="1:5" ht="15.75" thickBot="1" x14ac:dyDescent="0.3">
      <c r="A2182" s="127" t="s">
        <v>3684</v>
      </c>
      <c r="B2182" s="135">
        <v>140</v>
      </c>
      <c r="C2182" s="127" t="s">
        <v>72</v>
      </c>
      <c r="D2182" s="135">
        <v>177</v>
      </c>
      <c r="E2182" s="127" t="s">
        <v>615</v>
      </c>
    </row>
    <row r="2183" spans="1:5" ht="15.75" thickBot="1" x14ac:dyDescent="0.3">
      <c r="A2183" s="127" t="s">
        <v>3684</v>
      </c>
      <c r="B2183" s="135">
        <v>140</v>
      </c>
      <c r="C2183" s="127" t="s">
        <v>72</v>
      </c>
      <c r="D2183" s="135">
        <v>456</v>
      </c>
      <c r="E2183" s="127" t="s">
        <v>616</v>
      </c>
    </row>
    <row r="2184" spans="1:5" ht="15.75" thickBot="1" x14ac:dyDescent="0.3">
      <c r="A2184" s="127" t="s">
        <v>3684</v>
      </c>
      <c r="B2184" s="135">
        <v>140</v>
      </c>
      <c r="C2184" s="127" t="s">
        <v>72</v>
      </c>
      <c r="D2184" s="135">
        <v>632</v>
      </c>
      <c r="E2184" s="127" t="s">
        <v>617</v>
      </c>
    </row>
    <row r="2185" spans="1:5" ht="15.75" thickBot="1" x14ac:dyDescent="0.3">
      <c r="A2185" s="127" t="s">
        <v>3684</v>
      </c>
      <c r="B2185" s="135">
        <v>295</v>
      </c>
      <c r="C2185" s="127" t="s">
        <v>73</v>
      </c>
      <c r="D2185" s="135">
        <v>2</v>
      </c>
      <c r="E2185" s="127" t="s">
        <v>738</v>
      </c>
    </row>
    <row r="2186" spans="1:5" ht="15.75" thickBot="1" x14ac:dyDescent="0.3">
      <c r="A2186" s="127" t="s">
        <v>3684</v>
      </c>
      <c r="B2186" s="135">
        <v>295</v>
      </c>
      <c r="C2186" s="127" t="s">
        <v>73</v>
      </c>
      <c r="D2186" s="135">
        <v>89</v>
      </c>
      <c r="E2186" s="127" t="s">
        <v>739</v>
      </c>
    </row>
    <row r="2187" spans="1:5" ht="15.75" thickBot="1" x14ac:dyDescent="0.3">
      <c r="A2187" s="127" t="s">
        <v>3684</v>
      </c>
      <c r="B2187" s="135">
        <v>295</v>
      </c>
      <c r="C2187" s="127" t="s">
        <v>73</v>
      </c>
      <c r="D2187" s="135">
        <v>95</v>
      </c>
      <c r="E2187" s="127" t="s">
        <v>740</v>
      </c>
    </row>
    <row r="2188" spans="1:5" ht="15.75" thickBot="1" x14ac:dyDescent="0.3">
      <c r="A2188" s="127" t="s">
        <v>3684</v>
      </c>
      <c r="B2188" s="135">
        <v>295</v>
      </c>
      <c r="C2188" s="127" t="s">
        <v>73</v>
      </c>
      <c r="D2188" s="135">
        <v>105</v>
      </c>
      <c r="E2188" s="127" t="s">
        <v>741</v>
      </c>
    </row>
    <row r="2189" spans="1:5" ht="15.75" thickBot="1" x14ac:dyDescent="0.3">
      <c r="A2189" s="127" t="s">
        <v>3684</v>
      </c>
      <c r="B2189" s="135">
        <v>295</v>
      </c>
      <c r="C2189" s="127" t="s">
        <v>73</v>
      </c>
      <c r="D2189" s="135">
        <v>595</v>
      </c>
      <c r="E2189" s="127" t="s">
        <v>745</v>
      </c>
    </row>
    <row r="2190" spans="1:5" ht="15.75" thickBot="1" x14ac:dyDescent="0.3">
      <c r="A2190" s="127" t="s">
        <v>3684</v>
      </c>
      <c r="B2190" s="135">
        <v>295</v>
      </c>
      <c r="C2190" s="127" t="s">
        <v>73</v>
      </c>
      <c r="D2190" s="135">
        <v>510</v>
      </c>
      <c r="E2190" s="127" t="s">
        <v>743</v>
      </c>
    </row>
    <row r="2191" spans="1:5" ht="15.75" thickBot="1" x14ac:dyDescent="0.3">
      <c r="A2191" s="127" t="s">
        <v>3684</v>
      </c>
      <c r="B2191" s="135">
        <v>295</v>
      </c>
      <c r="C2191" s="127" t="s">
        <v>73</v>
      </c>
      <c r="D2191" s="135">
        <v>500</v>
      </c>
      <c r="E2191" s="127" t="s">
        <v>742</v>
      </c>
    </row>
    <row r="2192" spans="1:5" ht="15.75" thickBot="1" x14ac:dyDescent="0.3">
      <c r="A2192" s="127" t="s">
        <v>3684</v>
      </c>
      <c r="B2192" s="135">
        <v>295</v>
      </c>
      <c r="C2192" s="127" t="s">
        <v>73</v>
      </c>
      <c r="D2192" s="135">
        <v>589</v>
      </c>
      <c r="E2192" s="127" t="s">
        <v>744</v>
      </c>
    </row>
    <row r="2193" spans="1:5" ht="15.75" thickBot="1" x14ac:dyDescent="0.3">
      <c r="A2193" s="127" t="s">
        <v>3684</v>
      </c>
      <c r="B2193" s="135">
        <v>295</v>
      </c>
      <c r="C2193" s="127" t="s">
        <v>73</v>
      </c>
      <c r="D2193" s="135">
        <v>633</v>
      </c>
      <c r="E2193" s="127" t="s">
        <v>747</v>
      </c>
    </row>
    <row r="2194" spans="1:5" ht="15.75" thickBot="1" x14ac:dyDescent="0.3">
      <c r="A2194" s="127" t="s">
        <v>3684</v>
      </c>
      <c r="B2194" s="135">
        <v>295</v>
      </c>
      <c r="C2194" s="127" t="s">
        <v>73</v>
      </c>
      <c r="D2194" s="135">
        <v>632</v>
      </c>
      <c r="E2194" s="127" t="s">
        <v>746</v>
      </c>
    </row>
    <row r="2195" spans="1:5" ht="15.75" thickBot="1" x14ac:dyDescent="0.3">
      <c r="A2195" s="127" t="s">
        <v>3684</v>
      </c>
      <c r="B2195" s="135">
        <v>295</v>
      </c>
      <c r="C2195" s="127" t="s">
        <v>73</v>
      </c>
      <c r="D2195" s="135">
        <v>735</v>
      </c>
      <c r="E2195" s="127" t="s">
        <v>748</v>
      </c>
    </row>
    <row r="2196" spans="1:5" ht="15.75" thickBot="1" x14ac:dyDescent="0.3">
      <c r="A2196" s="127" t="s">
        <v>3684</v>
      </c>
      <c r="B2196" s="135">
        <v>295</v>
      </c>
      <c r="C2196" s="127" t="s">
        <v>73</v>
      </c>
      <c r="D2196" s="135">
        <v>779</v>
      </c>
      <c r="E2196" s="127" t="s">
        <v>749</v>
      </c>
    </row>
    <row r="2197" spans="1:5" ht="15.75" thickBot="1" x14ac:dyDescent="0.3">
      <c r="A2197" s="127" t="s">
        <v>3684</v>
      </c>
      <c r="B2197" s="135">
        <v>295</v>
      </c>
      <c r="C2197" s="127" t="s">
        <v>73</v>
      </c>
      <c r="D2197" s="135">
        <v>868</v>
      </c>
      <c r="E2197" s="127" t="s">
        <v>751</v>
      </c>
    </row>
    <row r="2198" spans="1:5" ht="15.75" thickBot="1" x14ac:dyDescent="0.3">
      <c r="A2198" s="127" t="s">
        <v>3684</v>
      </c>
      <c r="B2198" s="135">
        <v>295</v>
      </c>
      <c r="C2198" s="127" t="s">
        <v>73</v>
      </c>
      <c r="D2198" s="135">
        <v>867</v>
      </c>
      <c r="E2198" s="127" t="s">
        <v>750</v>
      </c>
    </row>
    <row r="2199" spans="1:5" ht="15.75" thickBot="1" x14ac:dyDescent="0.3">
      <c r="A2199" s="127" t="s">
        <v>3684</v>
      </c>
      <c r="B2199" s="135">
        <v>350</v>
      </c>
      <c r="C2199" s="127" t="s">
        <v>74</v>
      </c>
      <c r="D2199" s="135">
        <v>1</v>
      </c>
      <c r="E2199" s="127" t="s">
        <v>774</v>
      </c>
    </row>
    <row r="2200" spans="1:5" ht="15.75" thickBot="1" x14ac:dyDescent="0.3">
      <c r="A2200" s="127" t="s">
        <v>3684</v>
      </c>
      <c r="B2200" s="135">
        <v>350</v>
      </c>
      <c r="C2200" s="127" t="s">
        <v>74</v>
      </c>
      <c r="D2200" s="135">
        <v>2</v>
      </c>
      <c r="E2200" s="127" t="s">
        <v>775</v>
      </c>
    </row>
    <row r="2201" spans="1:5" ht="15.75" thickBot="1" x14ac:dyDescent="0.3">
      <c r="A2201" s="127" t="s">
        <v>3684</v>
      </c>
      <c r="B2201" s="135">
        <v>350</v>
      </c>
      <c r="C2201" s="127" t="s">
        <v>74</v>
      </c>
      <c r="D2201" s="135">
        <v>45</v>
      </c>
      <c r="E2201" s="127" t="s">
        <v>776</v>
      </c>
    </row>
    <row r="2202" spans="1:5" ht="15.75" thickBot="1" x14ac:dyDescent="0.3">
      <c r="A2202" s="127" t="s">
        <v>3684</v>
      </c>
      <c r="B2202" s="135">
        <v>350</v>
      </c>
      <c r="C2202" s="127" t="s">
        <v>74</v>
      </c>
      <c r="D2202" s="135">
        <v>89</v>
      </c>
      <c r="E2202" s="127" t="s">
        <v>777</v>
      </c>
    </row>
    <row r="2203" spans="1:5" ht="15.75" thickBot="1" x14ac:dyDescent="0.3">
      <c r="A2203" s="127" t="s">
        <v>3684</v>
      </c>
      <c r="B2203" s="135">
        <v>350</v>
      </c>
      <c r="C2203" s="127" t="s">
        <v>74</v>
      </c>
      <c r="D2203" s="135">
        <v>92</v>
      </c>
      <c r="E2203" s="127" t="s">
        <v>780</v>
      </c>
    </row>
    <row r="2204" spans="1:5" ht="15.75" thickBot="1" x14ac:dyDescent="0.3">
      <c r="A2204" s="127" t="s">
        <v>3684</v>
      </c>
      <c r="B2204" s="135">
        <v>350</v>
      </c>
      <c r="C2204" s="127" t="s">
        <v>74</v>
      </c>
      <c r="D2204" s="135">
        <v>90</v>
      </c>
      <c r="E2204" s="127" t="s">
        <v>778</v>
      </c>
    </row>
    <row r="2205" spans="1:5" ht="15.75" thickBot="1" x14ac:dyDescent="0.3">
      <c r="A2205" s="127" t="s">
        <v>3684</v>
      </c>
      <c r="B2205" s="135">
        <v>350</v>
      </c>
      <c r="C2205" s="127" t="s">
        <v>74</v>
      </c>
      <c r="D2205" s="135">
        <v>91</v>
      </c>
      <c r="E2205" s="127" t="s">
        <v>779</v>
      </c>
    </row>
    <row r="2206" spans="1:5" ht="15.75" thickBot="1" x14ac:dyDescent="0.3">
      <c r="A2206" s="127" t="s">
        <v>3684</v>
      </c>
      <c r="B2206" s="135">
        <v>350</v>
      </c>
      <c r="C2206" s="127" t="s">
        <v>74</v>
      </c>
      <c r="D2206" s="135">
        <v>133</v>
      </c>
      <c r="E2206" s="127" t="s">
        <v>781</v>
      </c>
    </row>
    <row r="2207" spans="1:5" ht="15.75" thickBot="1" x14ac:dyDescent="0.3">
      <c r="A2207" s="127" t="s">
        <v>3684</v>
      </c>
      <c r="B2207" s="135">
        <v>350</v>
      </c>
      <c r="C2207" s="127" t="s">
        <v>74</v>
      </c>
      <c r="D2207" s="135">
        <v>177</v>
      </c>
      <c r="E2207" s="127" t="s">
        <v>783</v>
      </c>
    </row>
    <row r="2208" spans="1:5" ht="15.75" thickBot="1" x14ac:dyDescent="0.3">
      <c r="A2208" s="127" t="s">
        <v>3684</v>
      </c>
      <c r="B2208" s="135">
        <v>350</v>
      </c>
      <c r="C2208" s="127" t="s">
        <v>74</v>
      </c>
      <c r="D2208" s="135">
        <v>178</v>
      </c>
      <c r="E2208" s="127" t="s">
        <v>784</v>
      </c>
    </row>
    <row r="2209" spans="1:5" ht="15.75" thickBot="1" x14ac:dyDescent="0.3">
      <c r="A2209" s="127" t="s">
        <v>3684</v>
      </c>
      <c r="B2209" s="135">
        <v>350</v>
      </c>
      <c r="C2209" s="127" t="s">
        <v>74</v>
      </c>
      <c r="D2209" s="135">
        <v>585</v>
      </c>
      <c r="E2209" s="127" t="s">
        <v>795</v>
      </c>
    </row>
    <row r="2210" spans="1:5" ht="15.75" thickBot="1" x14ac:dyDescent="0.3">
      <c r="A2210" s="127" t="s">
        <v>3684</v>
      </c>
      <c r="B2210" s="135">
        <v>350</v>
      </c>
      <c r="C2210" s="127" t="s">
        <v>74</v>
      </c>
      <c r="D2210" s="135">
        <v>180</v>
      </c>
      <c r="E2210" s="127" t="s">
        <v>786</v>
      </c>
    </row>
    <row r="2211" spans="1:5" ht="15.75" thickBot="1" x14ac:dyDescent="0.3">
      <c r="A2211" s="127" t="s">
        <v>3684</v>
      </c>
      <c r="B2211" s="135">
        <v>350</v>
      </c>
      <c r="C2211" s="127" t="s">
        <v>74</v>
      </c>
      <c r="D2211" s="135">
        <v>182</v>
      </c>
      <c r="E2211" s="127" t="s">
        <v>788</v>
      </c>
    </row>
    <row r="2212" spans="1:5" ht="15.75" thickBot="1" x14ac:dyDescent="0.3">
      <c r="A2212" s="127" t="s">
        <v>3684</v>
      </c>
      <c r="B2212" s="135">
        <v>350</v>
      </c>
      <c r="C2212" s="127" t="s">
        <v>74</v>
      </c>
      <c r="D2212" s="135">
        <v>300</v>
      </c>
      <c r="E2212" s="127" t="s">
        <v>790</v>
      </c>
    </row>
    <row r="2213" spans="1:5" ht="15.75" thickBot="1" x14ac:dyDescent="0.3">
      <c r="A2213" s="127" t="s">
        <v>3684</v>
      </c>
      <c r="B2213" s="135">
        <v>350</v>
      </c>
      <c r="C2213" s="127" t="s">
        <v>74</v>
      </c>
      <c r="D2213" s="135">
        <v>181</v>
      </c>
      <c r="E2213" s="127" t="s">
        <v>787</v>
      </c>
    </row>
    <row r="2214" spans="1:5" ht="15.75" thickBot="1" x14ac:dyDescent="0.3">
      <c r="A2214" s="127" t="s">
        <v>3684</v>
      </c>
      <c r="B2214" s="135">
        <v>350</v>
      </c>
      <c r="C2214" s="127" t="s">
        <v>74</v>
      </c>
      <c r="D2214" s="135">
        <v>179</v>
      </c>
      <c r="E2214" s="127" t="s">
        <v>785</v>
      </c>
    </row>
    <row r="2215" spans="1:5" ht="15.75" thickBot="1" x14ac:dyDescent="0.3">
      <c r="A2215" s="127" t="s">
        <v>3684</v>
      </c>
      <c r="B2215" s="135">
        <v>350</v>
      </c>
      <c r="C2215" s="127" t="s">
        <v>74</v>
      </c>
      <c r="D2215" s="135">
        <v>187</v>
      </c>
      <c r="E2215" s="127" t="s">
        <v>789</v>
      </c>
    </row>
    <row r="2216" spans="1:5" ht="15.75" thickBot="1" x14ac:dyDescent="0.3">
      <c r="A2216" s="127" t="s">
        <v>3684</v>
      </c>
      <c r="B2216" s="135">
        <v>350</v>
      </c>
      <c r="C2216" s="127" t="s">
        <v>74</v>
      </c>
      <c r="D2216" s="135">
        <v>221</v>
      </c>
      <c r="E2216" s="127" t="s">
        <v>728</v>
      </c>
    </row>
    <row r="2217" spans="1:5" ht="15.75" thickBot="1" x14ac:dyDescent="0.3">
      <c r="A2217" s="127" t="s">
        <v>3684</v>
      </c>
      <c r="B2217" s="135">
        <v>350</v>
      </c>
      <c r="C2217" s="127" t="s">
        <v>74</v>
      </c>
      <c r="D2217" s="135">
        <v>501</v>
      </c>
      <c r="E2217" s="127" t="s">
        <v>792</v>
      </c>
    </row>
    <row r="2218" spans="1:5" ht="15.75" thickBot="1" x14ac:dyDescent="0.3">
      <c r="A2218" s="127" t="s">
        <v>3684</v>
      </c>
      <c r="B2218" s="135">
        <v>350</v>
      </c>
      <c r="C2218" s="127" t="s">
        <v>74</v>
      </c>
      <c r="D2218" s="135">
        <v>521</v>
      </c>
      <c r="E2218" s="127" t="s">
        <v>794</v>
      </c>
    </row>
    <row r="2219" spans="1:5" ht="15.75" thickBot="1" x14ac:dyDescent="0.3">
      <c r="A2219" s="127" t="s">
        <v>3684</v>
      </c>
      <c r="B2219" s="135">
        <v>350</v>
      </c>
      <c r="C2219" s="127" t="s">
        <v>74</v>
      </c>
      <c r="D2219" s="135">
        <v>500</v>
      </c>
      <c r="E2219" s="127" t="s">
        <v>791</v>
      </c>
    </row>
    <row r="2220" spans="1:5" ht="15.75" thickBot="1" x14ac:dyDescent="0.3">
      <c r="A2220" s="127" t="s">
        <v>3684</v>
      </c>
      <c r="B2220" s="135">
        <v>350</v>
      </c>
      <c r="C2220" s="127" t="s">
        <v>74</v>
      </c>
      <c r="D2220" s="135">
        <v>502</v>
      </c>
      <c r="E2220" s="127" t="s">
        <v>793</v>
      </c>
    </row>
    <row r="2221" spans="1:5" ht="15.75" thickBot="1" x14ac:dyDescent="0.3">
      <c r="A2221" s="127" t="s">
        <v>3684</v>
      </c>
      <c r="B2221" s="135">
        <v>350</v>
      </c>
      <c r="C2221" s="127" t="s">
        <v>74</v>
      </c>
      <c r="D2221" s="135">
        <v>632</v>
      </c>
      <c r="E2221" s="127" t="s">
        <v>796</v>
      </c>
    </row>
    <row r="2222" spans="1:5" ht="15.75" thickBot="1" x14ac:dyDescent="0.3">
      <c r="A2222" s="127" t="s">
        <v>3684</v>
      </c>
      <c r="B2222" s="135">
        <v>350</v>
      </c>
      <c r="C2222" s="127" t="s">
        <v>74</v>
      </c>
      <c r="D2222" s="135">
        <v>888</v>
      </c>
      <c r="E2222" s="127" t="s">
        <v>801</v>
      </c>
    </row>
    <row r="2223" spans="1:5" ht="15.75" thickBot="1" x14ac:dyDescent="0.3">
      <c r="A2223" s="127" t="s">
        <v>3684</v>
      </c>
      <c r="B2223" s="135">
        <v>350</v>
      </c>
      <c r="C2223" s="127" t="s">
        <v>74</v>
      </c>
      <c r="D2223" s="135">
        <v>702</v>
      </c>
      <c r="E2223" s="127" t="s">
        <v>797</v>
      </c>
    </row>
    <row r="2224" spans="1:5" ht="15.75" thickBot="1" x14ac:dyDescent="0.3">
      <c r="A2224" s="127" t="s">
        <v>3684</v>
      </c>
      <c r="B2224" s="135">
        <v>350</v>
      </c>
      <c r="C2224" s="127" t="s">
        <v>74</v>
      </c>
      <c r="D2224" s="135">
        <v>999</v>
      </c>
      <c r="E2224" s="127" t="s">
        <v>802</v>
      </c>
    </row>
    <row r="2225" spans="1:5" ht="15.75" thickBot="1" x14ac:dyDescent="0.3">
      <c r="A2225" s="127" t="s">
        <v>3684</v>
      </c>
      <c r="B2225" s="135">
        <v>350</v>
      </c>
      <c r="C2225" s="127" t="s">
        <v>74</v>
      </c>
      <c r="D2225" s="135">
        <v>171</v>
      </c>
      <c r="E2225" s="127" t="s">
        <v>782</v>
      </c>
    </row>
    <row r="2226" spans="1:5" ht="15.75" thickBot="1" x14ac:dyDescent="0.3">
      <c r="A2226" s="127" t="s">
        <v>3684</v>
      </c>
      <c r="B2226" s="135">
        <v>350</v>
      </c>
      <c r="C2226" s="127" t="s">
        <v>74</v>
      </c>
      <c r="D2226" s="135">
        <v>735</v>
      </c>
      <c r="E2226" s="127" t="s">
        <v>798</v>
      </c>
    </row>
    <row r="2227" spans="1:5" ht="15.75" thickBot="1" x14ac:dyDescent="0.3">
      <c r="A2227" s="127" t="s">
        <v>3684</v>
      </c>
      <c r="B2227" s="135">
        <v>350</v>
      </c>
      <c r="C2227" s="127" t="s">
        <v>74</v>
      </c>
      <c r="D2227" s="135">
        <v>825</v>
      </c>
      <c r="E2227" s="127" t="s">
        <v>799</v>
      </c>
    </row>
    <row r="2228" spans="1:5" ht="15.75" thickBot="1" x14ac:dyDescent="0.3">
      <c r="A2228" s="127" t="s">
        <v>3684</v>
      </c>
      <c r="B2228" s="135">
        <v>350</v>
      </c>
      <c r="C2228" s="127" t="s">
        <v>74</v>
      </c>
      <c r="D2228" s="135">
        <v>867</v>
      </c>
      <c r="E2228" s="127" t="s">
        <v>800</v>
      </c>
    </row>
    <row r="2229" spans="1:5" ht="15.75" thickBot="1" x14ac:dyDescent="0.3">
      <c r="A2229" s="127" t="s">
        <v>3684</v>
      </c>
      <c r="B2229" s="135">
        <v>930</v>
      </c>
      <c r="C2229" s="127" t="s">
        <v>75</v>
      </c>
      <c r="D2229" s="135">
        <v>4</v>
      </c>
      <c r="E2229" s="127" t="s">
        <v>1811</v>
      </c>
    </row>
    <row r="2230" spans="1:5" ht="15.75" thickBot="1" x14ac:dyDescent="0.3">
      <c r="A2230" s="127" t="s">
        <v>3684</v>
      </c>
      <c r="B2230" s="135">
        <v>930</v>
      </c>
      <c r="C2230" s="127" t="s">
        <v>75</v>
      </c>
      <c r="D2230" s="135">
        <v>3</v>
      </c>
      <c r="E2230" s="127" t="s">
        <v>1810</v>
      </c>
    </row>
    <row r="2231" spans="1:5" ht="15.75" thickBot="1" x14ac:dyDescent="0.3">
      <c r="A2231" s="127" t="s">
        <v>3684</v>
      </c>
      <c r="B2231" s="135">
        <v>930</v>
      </c>
      <c r="C2231" s="127" t="s">
        <v>75</v>
      </c>
      <c r="D2231" s="135">
        <v>2</v>
      </c>
      <c r="E2231" s="127" t="s">
        <v>1809</v>
      </c>
    </row>
    <row r="2232" spans="1:5" ht="15.75" thickBot="1" x14ac:dyDescent="0.3">
      <c r="A2232" s="127" t="s">
        <v>3684</v>
      </c>
      <c r="B2232" s="135">
        <v>930</v>
      </c>
      <c r="C2232" s="127" t="s">
        <v>75</v>
      </c>
      <c r="D2232" s="135">
        <v>90</v>
      </c>
      <c r="E2232" s="127" t="s">
        <v>1812</v>
      </c>
    </row>
    <row r="2233" spans="1:5" ht="15.75" thickBot="1" x14ac:dyDescent="0.3">
      <c r="A2233" s="127" t="s">
        <v>3684</v>
      </c>
      <c r="B2233" s="135">
        <v>930</v>
      </c>
      <c r="C2233" s="127" t="s">
        <v>75</v>
      </c>
      <c r="D2233" s="135">
        <v>91</v>
      </c>
      <c r="E2233" s="127" t="s">
        <v>1813</v>
      </c>
    </row>
    <row r="2234" spans="1:5" ht="15.75" thickBot="1" x14ac:dyDescent="0.3">
      <c r="A2234" s="127" t="s">
        <v>3684</v>
      </c>
      <c r="B2234" s="135">
        <v>930</v>
      </c>
      <c r="C2234" s="127" t="s">
        <v>75</v>
      </c>
      <c r="D2234" s="135">
        <v>177</v>
      </c>
      <c r="E2234" s="127" t="s">
        <v>1814</v>
      </c>
    </row>
    <row r="2235" spans="1:5" ht="15.75" thickBot="1" x14ac:dyDescent="0.3">
      <c r="A2235" s="127" t="s">
        <v>3684</v>
      </c>
      <c r="B2235" s="135">
        <v>930</v>
      </c>
      <c r="C2235" s="127" t="s">
        <v>75</v>
      </c>
      <c r="D2235" s="135">
        <v>501</v>
      </c>
      <c r="E2235" s="127" t="s">
        <v>1816</v>
      </c>
    </row>
    <row r="2236" spans="1:5" ht="15.75" thickBot="1" x14ac:dyDescent="0.3">
      <c r="A2236" s="127" t="s">
        <v>3684</v>
      </c>
      <c r="B2236" s="135">
        <v>930</v>
      </c>
      <c r="C2236" s="127" t="s">
        <v>75</v>
      </c>
      <c r="D2236" s="135">
        <v>500</v>
      </c>
      <c r="E2236" s="127" t="s">
        <v>1815</v>
      </c>
    </row>
    <row r="2237" spans="1:5" ht="15.75" thickBot="1" x14ac:dyDescent="0.3">
      <c r="A2237" s="127" t="s">
        <v>3684</v>
      </c>
      <c r="B2237" s="135">
        <v>930</v>
      </c>
      <c r="C2237" s="127" t="s">
        <v>75</v>
      </c>
      <c r="D2237" s="135">
        <v>691</v>
      </c>
      <c r="E2237" s="127" t="s">
        <v>1817</v>
      </c>
    </row>
    <row r="2238" spans="1:5" ht="15.75" thickBot="1" x14ac:dyDescent="0.3">
      <c r="A2238" s="127" t="s">
        <v>3684</v>
      </c>
      <c r="B2238" s="135">
        <v>930</v>
      </c>
      <c r="C2238" s="127" t="s">
        <v>75</v>
      </c>
      <c r="D2238" s="135">
        <v>740</v>
      </c>
      <c r="E2238" s="127" t="s">
        <v>1818</v>
      </c>
    </row>
    <row r="2239" spans="1:5" ht="15.75" thickBot="1" x14ac:dyDescent="0.3">
      <c r="A2239" s="127" t="s">
        <v>3684</v>
      </c>
      <c r="B2239" s="135">
        <v>548</v>
      </c>
      <c r="C2239" s="127" t="s">
        <v>76</v>
      </c>
      <c r="D2239" s="135">
        <v>345</v>
      </c>
      <c r="E2239" s="127" t="s">
        <v>1191</v>
      </c>
    </row>
    <row r="2240" spans="1:5" ht="15.75" thickBot="1" x14ac:dyDescent="0.3">
      <c r="A2240" s="127" t="s">
        <v>3684</v>
      </c>
      <c r="B2240" s="135">
        <v>548</v>
      </c>
      <c r="C2240" s="127" t="s">
        <v>76</v>
      </c>
      <c r="D2240" s="135">
        <v>177</v>
      </c>
      <c r="E2240" s="127" t="s">
        <v>1189</v>
      </c>
    </row>
    <row r="2241" spans="1:5" ht="15.75" thickBot="1" x14ac:dyDescent="0.3">
      <c r="A2241" s="127" t="s">
        <v>3684</v>
      </c>
      <c r="B2241" s="135">
        <v>548</v>
      </c>
      <c r="C2241" s="127" t="s">
        <v>76</v>
      </c>
      <c r="D2241" s="135">
        <v>178</v>
      </c>
      <c r="E2241" s="127" t="s">
        <v>1190</v>
      </c>
    </row>
    <row r="2242" spans="1:5" ht="15.75" thickBot="1" x14ac:dyDescent="0.3">
      <c r="A2242" s="127" t="s">
        <v>3684</v>
      </c>
      <c r="B2242" s="135">
        <v>548</v>
      </c>
      <c r="C2242" s="127" t="s">
        <v>76</v>
      </c>
      <c r="D2242" s="135">
        <v>500</v>
      </c>
      <c r="E2242" s="127" t="s">
        <v>1192</v>
      </c>
    </row>
    <row r="2243" spans="1:5" ht="15.75" thickBot="1" x14ac:dyDescent="0.3">
      <c r="A2243" s="127" t="s">
        <v>3684</v>
      </c>
      <c r="B2243" s="135">
        <v>550</v>
      </c>
      <c r="C2243" s="127" t="s">
        <v>77</v>
      </c>
      <c r="D2243" s="135">
        <v>630</v>
      </c>
      <c r="E2243" s="127" t="s">
        <v>1193</v>
      </c>
    </row>
    <row r="2244" spans="1:5" ht="15.75" thickBot="1" x14ac:dyDescent="0.3">
      <c r="A2244" s="127" t="s">
        <v>3684</v>
      </c>
      <c r="B2244" s="135">
        <v>550</v>
      </c>
      <c r="C2244" s="127" t="s">
        <v>77</v>
      </c>
      <c r="D2244" s="135">
        <v>632</v>
      </c>
      <c r="E2244" s="127" t="s">
        <v>1194</v>
      </c>
    </row>
    <row r="2245" spans="1:5" ht="15.75" thickBot="1" x14ac:dyDescent="0.3">
      <c r="A2245" s="127" t="s">
        <v>3684</v>
      </c>
      <c r="B2245" s="135">
        <v>550</v>
      </c>
      <c r="C2245" s="127" t="s">
        <v>77</v>
      </c>
      <c r="D2245" s="135">
        <v>634</v>
      </c>
      <c r="E2245" s="127" t="s">
        <v>1195</v>
      </c>
    </row>
    <row r="2246" spans="1:5" ht="15.75" thickBot="1" x14ac:dyDescent="0.3">
      <c r="A2246" s="127" t="s">
        <v>3684</v>
      </c>
      <c r="B2246" s="135">
        <v>685</v>
      </c>
      <c r="C2246" s="127" t="s">
        <v>78</v>
      </c>
      <c r="D2246" s="135">
        <v>89</v>
      </c>
      <c r="E2246" s="127" t="s">
        <v>1260</v>
      </c>
    </row>
    <row r="2247" spans="1:5" ht="15.75" thickBot="1" x14ac:dyDescent="0.3">
      <c r="A2247" s="127" t="s">
        <v>3684</v>
      </c>
      <c r="B2247" s="135">
        <v>685</v>
      </c>
      <c r="C2247" s="127" t="s">
        <v>78</v>
      </c>
      <c r="D2247" s="135">
        <v>92</v>
      </c>
      <c r="E2247" s="127" t="s">
        <v>1263</v>
      </c>
    </row>
    <row r="2248" spans="1:5" ht="15.75" thickBot="1" x14ac:dyDescent="0.3">
      <c r="A2248" s="127" t="s">
        <v>3684</v>
      </c>
      <c r="B2248" s="135">
        <v>685</v>
      </c>
      <c r="C2248" s="127" t="s">
        <v>78</v>
      </c>
      <c r="D2248" s="135">
        <v>90</v>
      </c>
      <c r="E2248" s="127" t="s">
        <v>1261</v>
      </c>
    </row>
    <row r="2249" spans="1:5" ht="15.75" thickBot="1" x14ac:dyDescent="0.3">
      <c r="A2249" s="127" t="s">
        <v>3684</v>
      </c>
      <c r="B2249" s="135">
        <v>685</v>
      </c>
      <c r="C2249" s="127" t="s">
        <v>78</v>
      </c>
      <c r="D2249" s="135">
        <v>91</v>
      </c>
      <c r="E2249" s="127" t="s">
        <v>1262</v>
      </c>
    </row>
    <row r="2250" spans="1:5" ht="15.75" thickBot="1" x14ac:dyDescent="0.3">
      <c r="A2250" s="127" t="s">
        <v>3684</v>
      </c>
      <c r="B2250" s="135">
        <v>685</v>
      </c>
      <c r="C2250" s="127" t="s">
        <v>78</v>
      </c>
      <c r="D2250" s="135">
        <v>133</v>
      </c>
      <c r="E2250" s="127" t="s">
        <v>1264</v>
      </c>
    </row>
    <row r="2251" spans="1:5" ht="15.75" thickBot="1" x14ac:dyDescent="0.3">
      <c r="A2251" s="127" t="s">
        <v>3684</v>
      </c>
      <c r="B2251" s="135">
        <v>685</v>
      </c>
      <c r="C2251" s="127" t="s">
        <v>78</v>
      </c>
      <c r="D2251" s="135">
        <v>177</v>
      </c>
      <c r="E2251" s="127" t="s">
        <v>1269</v>
      </c>
    </row>
    <row r="2252" spans="1:5" ht="15.75" thickBot="1" x14ac:dyDescent="0.3">
      <c r="A2252" s="127" t="s">
        <v>3684</v>
      </c>
      <c r="B2252" s="135">
        <v>685</v>
      </c>
      <c r="C2252" s="127" t="s">
        <v>78</v>
      </c>
      <c r="D2252" s="135">
        <v>738</v>
      </c>
      <c r="E2252" s="127" t="s">
        <v>1285</v>
      </c>
    </row>
    <row r="2253" spans="1:5" ht="15.75" thickBot="1" x14ac:dyDescent="0.3">
      <c r="A2253" s="127" t="s">
        <v>3684</v>
      </c>
      <c r="B2253" s="135">
        <v>685</v>
      </c>
      <c r="C2253" s="127" t="s">
        <v>78</v>
      </c>
      <c r="D2253" s="135">
        <v>180</v>
      </c>
      <c r="E2253" s="127" t="s">
        <v>1272</v>
      </c>
    </row>
    <row r="2254" spans="1:5" ht="15.75" thickBot="1" x14ac:dyDescent="0.3">
      <c r="A2254" s="127" t="s">
        <v>3684</v>
      </c>
      <c r="B2254" s="135">
        <v>685</v>
      </c>
      <c r="C2254" s="127" t="s">
        <v>78</v>
      </c>
      <c r="D2254" s="135">
        <v>179</v>
      </c>
      <c r="E2254" s="127" t="s">
        <v>1271</v>
      </c>
    </row>
    <row r="2255" spans="1:5" ht="15.75" thickBot="1" x14ac:dyDescent="0.3">
      <c r="A2255" s="127" t="s">
        <v>3684</v>
      </c>
      <c r="B2255" s="135">
        <v>685</v>
      </c>
      <c r="C2255" s="127" t="s">
        <v>78</v>
      </c>
      <c r="D2255" s="135">
        <v>176</v>
      </c>
      <c r="E2255" s="127" t="s">
        <v>1268</v>
      </c>
    </row>
    <row r="2256" spans="1:5" ht="15.75" thickBot="1" x14ac:dyDescent="0.3">
      <c r="A2256" s="127" t="s">
        <v>3684</v>
      </c>
      <c r="B2256" s="135">
        <v>685</v>
      </c>
      <c r="C2256" s="127" t="s">
        <v>78</v>
      </c>
      <c r="D2256" s="135">
        <v>183</v>
      </c>
      <c r="E2256" s="127" t="s">
        <v>1274</v>
      </c>
    </row>
    <row r="2257" spans="1:5" ht="15.75" thickBot="1" x14ac:dyDescent="0.3">
      <c r="A2257" s="127" t="s">
        <v>3684</v>
      </c>
      <c r="B2257" s="135">
        <v>685</v>
      </c>
      <c r="C2257" s="127" t="s">
        <v>78</v>
      </c>
      <c r="D2257" s="135">
        <v>173</v>
      </c>
      <c r="E2257" s="127" t="s">
        <v>1265</v>
      </c>
    </row>
    <row r="2258" spans="1:5" ht="15.75" thickBot="1" x14ac:dyDescent="0.3">
      <c r="A2258" s="127" t="s">
        <v>3684</v>
      </c>
      <c r="B2258" s="135">
        <v>685</v>
      </c>
      <c r="C2258" s="127" t="s">
        <v>78</v>
      </c>
      <c r="D2258" s="135">
        <v>175</v>
      </c>
      <c r="E2258" s="127" t="s">
        <v>1267</v>
      </c>
    </row>
    <row r="2259" spans="1:5" ht="15.75" thickBot="1" x14ac:dyDescent="0.3">
      <c r="A2259" s="127" t="s">
        <v>3684</v>
      </c>
      <c r="B2259" s="135">
        <v>685</v>
      </c>
      <c r="C2259" s="127" t="s">
        <v>78</v>
      </c>
      <c r="D2259" s="135">
        <v>174</v>
      </c>
      <c r="E2259" s="127" t="s">
        <v>1266</v>
      </c>
    </row>
    <row r="2260" spans="1:5" ht="15.75" thickBot="1" x14ac:dyDescent="0.3">
      <c r="A2260" s="127" t="s">
        <v>3684</v>
      </c>
      <c r="B2260" s="135">
        <v>685</v>
      </c>
      <c r="C2260" s="127" t="s">
        <v>78</v>
      </c>
      <c r="D2260" s="135">
        <v>181</v>
      </c>
      <c r="E2260" s="127" t="s">
        <v>1273</v>
      </c>
    </row>
    <row r="2261" spans="1:5" ht="15.75" thickBot="1" x14ac:dyDescent="0.3">
      <c r="A2261" s="127" t="s">
        <v>3684</v>
      </c>
      <c r="B2261" s="135">
        <v>685</v>
      </c>
      <c r="C2261" s="127" t="s">
        <v>78</v>
      </c>
      <c r="D2261" s="135">
        <v>178</v>
      </c>
      <c r="E2261" s="127" t="s">
        <v>1270</v>
      </c>
    </row>
    <row r="2262" spans="1:5" ht="15.75" thickBot="1" x14ac:dyDescent="0.3">
      <c r="A2262" s="127" t="s">
        <v>3684</v>
      </c>
      <c r="B2262" s="135">
        <v>685</v>
      </c>
      <c r="C2262" s="127" t="s">
        <v>78</v>
      </c>
      <c r="D2262" s="135">
        <v>265</v>
      </c>
      <c r="E2262" s="127" t="s">
        <v>1275</v>
      </c>
    </row>
    <row r="2263" spans="1:5" ht="15.75" thickBot="1" x14ac:dyDescent="0.3">
      <c r="A2263" s="127" t="s">
        <v>3684</v>
      </c>
      <c r="B2263" s="135">
        <v>685</v>
      </c>
      <c r="C2263" s="127" t="s">
        <v>78</v>
      </c>
      <c r="D2263" s="135">
        <v>501</v>
      </c>
      <c r="E2263" s="127" t="s">
        <v>1277</v>
      </c>
    </row>
    <row r="2264" spans="1:5" ht="15.75" thickBot="1" x14ac:dyDescent="0.3">
      <c r="A2264" s="127" t="s">
        <v>3684</v>
      </c>
      <c r="B2264" s="135">
        <v>685</v>
      </c>
      <c r="C2264" s="127" t="s">
        <v>78</v>
      </c>
      <c r="D2264" s="135">
        <v>701</v>
      </c>
      <c r="E2264" s="127" t="s">
        <v>1283</v>
      </c>
    </row>
    <row r="2265" spans="1:5" ht="15.75" thickBot="1" x14ac:dyDescent="0.3">
      <c r="A2265" s="127" t="s">
        <v>3684</v>
      </c>
      <c r="B2265" s="135">
        <v>685</v>
      </c>
      <c r="C2265" s="127" t="s">
        <v>78</v>
      </c>
      <c r="D2265" s="135">
        <v>502</v>
      </c>
      <c r="E2265" s="127" t="s">
        <v>1278</v>
      </c>
    </row>
    <row r="2266" spans="1:5" ht="15.75" thickBot="1" x14ac:dyDescent="0.3">
      <c r="A2266" s="127" t="s">
        <v>3684</v>
      </c>
      <c r="B2266" s="135">
        <v>685</v>
      </c>
      <c r="C2266" s="127" t="s">
        <v>78</v>
      </c>
      <c r="D2266" s="135">
        <v>500</v>
      </c>
      <c r="E2266" s="127" t="s">
        <v>1276</v>
      </c>
    </row>
    <row r="2267" spans="1:5" ht="15.75" thickBot="1" x14ac:dyDescent="0.3">
      <c r="A2267" s="127" t="s">
        <v>3684</v>
      </c>
      <c r="B2267" s="135">
        <v>685</v>
      </c>
      <c r="C2267" s="127" t="s">
        <v>78</v>
      </c>
      <c r="D2267" s="135">
        <v>693</v>
      </c>
      <c r="E2267" s="127" t="s">
        <v>1282</v>
      </c>
    </row>
    <row r="2268" spans="1:5" ht="15.75" thickBot="1" x14ac:dyDescent="0.3">
      <c r="A2268" s="127" t="s">
        <v>3684</v>
      </c>
      <c r="B2268" s="135">
        <v>685</v>
      </c>
      <c r="C2268" s="127" t="s">
        <v>78</v>
      </c>
      <c r="D2268" s="135">
        <v>632</v>
      </c>
      <c r="E2268" s="127" t="s">
        <v>1279</v>
      </c>
    </row>
    <row r="2269" spans="1:5" ht="15.75" thickBot="1" x14ac:dyDescent="0.3">
      <c r="A2269" s="127" t="s">
        <v>3684</v>
      </c>
      <c r="B2269" s="135">
        <v>685</v>
      </c>
      <c r="C2269" s="127" t="s">
        <v>78</v>
      </c>
      <c r="D2269" s="135">
        <v>633</v>
      </c>
      <c r="E2269" s="127" t="s">
        <v>1280</v>
      </c>
    </row>
    <row r="2270" spans="1:5" ht="15.75" thickBot="1" x14ac:dyDescent="0.3">
      <c r="A2270" s="127" t="s">
        <v>3684</v>
      </c>
      <c r="B2270" s="135">
        <v>685</v>
      </c>
      <c r="C2270" s="127" t="s">
        <v>78</v>
      </c>
      <c r="D2270" s="135">
        <v>692</v>
      </c>
      <c r="E2270" s="127" t="s">
        <v>1281</v>
      </c>
    </row>
    <row r="2271" spans="1:5" ht="15.75" thickBot="1" x14ac:dyDescent="0.3">
      <c r="A2271" s="127" t="s">
        <v>3684</v>
      </c>
      <c r="B2271" s="135">
        <v>685</v>
      </c>
      <c r="C2271" s="127" t="s">
        <v>78</v>
      </c>
      <c r="D2271" s="135">
        <v>735</v>
      </c>
      <c r="E2271" s="127" t="s">
        <v>1284</v>
      </c>
    </row>
    <row r="2272" spans="1:5" ht="15.75" thickBot="1" x14ac:dyDescent="0.3">
      <c r="A2272" s="127" t="s">
        <v>3684</v>
      </c>
      <c r="B2272" s="135">
        <v>685</v>
      </c>
      <c r="C2272" s="127" t="s">
        <v>78</v>
      </c>
      <c r="D2272" s="135">
        <v>780</v>
      </c>
      <c r="E2272" s="127" t="s">
        <v>1287</v>
      </c>
    </row>
    <row r="2273" spans="1:5" ht="15.75" thickBot="1" x14ac:dyDescent="0.3">
      <c r="A2273" s="127" t="s">
        <v>3684</v>
      </c>
      <c r="B2273" s="135">
        <v>685</v>
      </c>
      <c r="C2273" s="127" t="s">
        <v>78</v>
      </c>
      <c r="D2273" s="135">
        <v>779</v>
      </c>
      <c r="E2273" s="127" t="s">
        <v>1286</v>
      </c>
    </row>
    <row r="2274" spans="1:5" ht="15.75" thickBot="1" x14ac:dyDescent="0.3">
      <c r="A2274" s="127" t="s">
        <v>3684</v>
      </c>
      <c r="B2274" s="135">
        <v>685</v>
      </c>
      <c r="C2274" s="127" t="s">
        <v>78</v>
      </c>
      <c r="D2274" s="135">
        <v>795</v>
      </c>
      <c r="E2274" s="127" t="s">
        <v>1288</v>
      </c>
    </row>
    <row r="2275" spans="1:5" ht="15.75" thickBot="1" x14ac:dyDescent="0.3">
      <c r="A2275" s="127" t="s">
        <v>3684</v>
      </c>
      <c r="B2275" s="135">
        <v>580</v>
      </c>
      <c r="C2275" s="127" t="s">
        <v>79</v>
      </c>
      <c r="D2275" s="135">
        <v>2</v>
      </c>
      <c r="E2275" s="127" t="s">
        <v>1212</v>
      </c>
    </row>
    <row r="2276" spans="1:5" ht="15.75" thickBot="1" x14ac:dyDescent="0.3">
      <c r="A2276" s="127" t="s">
        <v>3684</v>
      </c>
      <c r="B2276" s="135">
        <v>580</v>
      </c>
      <c r="C2276" s="127" t="s">
        <v>79</v>
      </c>
      <c r="D2276" s="135">
        <v>1</v>
      </c>
      <c r="E2276" s="127" t="s">
        <v>1211</v>
      </c>
    </row>
    <row r="2277" spans="1:5" ht="15.75" thickBot="1" x14ac:dyDescent="0.3">
      <c r="A2277" s="127" t="s">
        <v>3684</v>
      </c>
      <c r="B2277" s="135">
        <v>580</v>
      </c>
      <c r="C2277" s="127" t="s">
        <v>79</v>
      </c>
      <c r="D2277" s="135">
        <v>65</v>
      </c>
      <c r="E2277" s="127" t="s">
        <v>1214</v>
      </c>
    </row>
    <row r="2278" spans="1:5" ht="15.75" thickBot="1" x14ac:dyDescent="0.3">
      <c r="A2278" s="127" t="s">
        <v>3684</v>
      </c>
      <c r="B2278" s="135">
        <v>580</v>
      </c>
      <c r="C2278" s="127" t="s">
        <v>79</v>
      </c>
      <c r="D2278" s="135">
        <v>225</v>
      </c>
      <c r="E2278" s="127" t="s">
        <v>1216</v>
      </c>
    </row>
    <row r="2279" spans="1:5" ht="15.75" thickBot="1" x14ac:dyDescent="0.3">
      <c r="A2279" s="127" t="s">
        <v>3684</v>
      </c>
      <c r="B2279" s="135">
        <v>580</v>
      </c>
      <c r="C2279" s="127" t="s">
        <v>79</v>
      </c>
      <c r="D2279" s="135">
        <v>999</v>
      </c>
      <c r="E2279" s="127" t="s">
        <v>79</v>
      </c>
    </row>
    <row r="2280" spans="1:5" ht="15.75" thickBot="1" x14ac:dyDescent="0.3">
      <c r="A2280" s="127" t="s">
        <v>3684</v>
      </c>
      <c r="B2280" s="135">
        <v>580</v>
      </c>
      <c r="C2280" s="127" t="s">
        <v>79</v>
      </c>
      <c r="D2280" s="135">
        <v>221</v>
      </c>
      <c r="E2280" s="127" t="s">
        <v>1215</v>
      </c>
    </row>
    <row r="2281" spans="1:5" ht="15.75" thickBot="1" x14ac:dyDescent="0.3">
      <c r="A2281" s="127" t="s">
        <v>3684</v>
      </c>
      <c r="B2281" s="135">
        <v>580</v>
      </c>
      <c r="C2281" s="127" t="s">
        <v>79</v>
      </c>
      <c r="D2281" s="135">
        <v>500</v>
      </c>
      <c r="E2281" s="127" t="s">
        <v>1217</v>
      </c>
    </row>
    <row r="2282" spans="1:5" ht="15.75" thickBot="1" x14ac:dyDescent="0.3">
      <c r="A2282" s="127" t="s">
        <v>3684</v>
      </c>
      <c r="B2282" s="135">
        <v>580</v>
      </c>
      <c r="C2282" s="127" t="s">
        <v>79</v>
      </c>
      <c r="D2282" s="135">
        <v>5</v>
      </c>
      <c r="E2282" s="127" t="s">
        <v>1213</v>
      </c>
    </row>
    <row r="2283" spans="1:5" ht="15.75" thickBot="1" x14ac:dyDescent="0.3">
      <c r="A2283" s="127" t="s">
        <v>3684</v>
      </c>
      <c r="B2283" s="135">
        <v>580</v>
      </c>
      <c r="C2283" s="127" t="s">
        <v>79</v>
      </c>
      <c r="D2283" s="135">
        <v>691</v>
      </c>
      <c r="E2283" s="127" t="s">
        <v>1218</v>
      </c>
    </row>
    <row r="2284" spans="1:5" ht="15.75" thickBot="1" x14ac:dyDescent="0.3">
      <c r="A2284" s="127" t="s">
        <v>3684</v>
      </c>
      <c r="B2284" s="135">
        <v>580</v>
      </c>
      <c r="C2284" s="127" t="s">
        <v>79</v>
      </c>
      <c r="D2284" s="135">
        <v>779</v>
      </c>
      <c r="E2284" s="127" t="s">
        <v>1220</v>
      </c>
    </row>
    <row r="2285" spans="1:5" ht="15.75" thickBot="1" x14ac:dyDescent="0.3">
      <c r="A2285" s="127" t="s">
        <v>3684</v>
      </c>
      <c r="B2285" s="135">
        <v>580</v>
      </c>
      <c r="C2285" s="127" t="s">
        <v>79</v>
      </c>
      <c r="D2285" s="135">
        <v>705</v>
      </c>
      <c r="E2285" s="127" t="s">
        <v>1219</v>
      </c>
    </row>
    <row r="2286" spans="1:5" ht="15.75" thickBot="1" x14ac:dyDescent="0.3">
      <c r="A2286" s="127" t="s">
        <v>3684</v>
      </c>
      <c r="B2286" s="135">
        <v>555</v>
      </c>
      <c r="C2286" s="127" t="s">
        <v>80</v>
      </c>
      <c r="D2286" s="135">
        <v>89</v>
      </c>
      <c r="E2286" s="127" t="s">
        <v>1196</v>
      </c>
    </row>
    <row r="2287" spans="1:5" ht="15.75" thickBot="1" x14ac:dyDescent="0.3">
      <c r="A2287" s="127" t="s">
        <v>3684</v>
      </c>
      <c r="B2287" s="135">
        <v>555</v>
      </c>
      <c r="C2287" s="127" t="s">
        <v>80</v>
      </c>
      <c r="D2287" s="135">
        <v>177</v>
      </c>
      <c r="E2287" s="127" t="s">
        <v>1197</v>
      </c>
    </row>
    <row r="2288" spans="1:5" ht="15.75" thickBot="1" x14ac:dyDescent="0.3">
      <c r="A2288" s="127" t="s">
        <v>3684</v>
      </c>
      <c r="B2288" s="135">
        <v>555</v>
      </c>
      <c r="C2288" s="127" t="s">
        <v>80</v>
      </c>
      <c r="D2288" s="135">
        <v>221</v>
      </c>
      <c r="E2288" s="127" t="s">
        <v>1198</v>
      </c>
    </row>
    <row r="2289" spans="1:5" ht="15.75" thickBot="1" x14ac:dyDescent="0.3">
      <c r="A2289" s="127" t="s">
        <v>3684</v>
      </c>
      <c r="B2289" s="135">
        <v>555</v>
      </c>
      <c r="C2289" s="127" t="s">
        <v>80</v>
      </c>
      <c r="D2289" s="135">
        <v>500</v>
      </c>
      <c r="E2289" s="127" t="s">
        <v>1199</v>
      </c>
    </row>
    <row r="2290" spans="1:5" ht="15.75" thickBot="1" x14ac:dyDescent="0.3">
      <c r="A2290" s="127" t="s">
        <v>3684</v>
      </c>
      <c r="B2290" s="135">
        <v>555</v>
      </c>
      <c r="C2290" s="127" t="s">
        <v>80</v>
      </c>
      <c r="D2290" s="135">
        <v>501</v>
      </c>
      <c r="E2290" s="127" t="s">
        <v>1200</v>
      </c>
    </row>
    <row r="2291" spans="1:5" ht="15.75" thickBot="1" x14ac:dyDescent="0.3">
      <c r="A2291" s="127" t="s">
        <v>3684</v>
      </c>
      <c r="B2291" s="135">
        <v>555</v>
      </c>
      <c r="C2291" s="127" t="s">
        <v>80</v>
      </c>
      <c r="D2291" s="135">
        <v>635</v>
      </c>
      <c r="E2291" s="127" t="s">
        <v>1203</v>
      </c>
    </row>
    <row r="2292" spans="1:5" ht="15.75" thickBot="1" x14ac:dyDescent="0.3">
      <c r="A2292" s="127" t="s">
        <v>3684</v>
      </c>
      <c r="B2292" s="135">
        <v>555</v>
      </c>
      <c r="C2292" s="127" t="s">
        <v>80</v>
      </c>
      <c r="D2292" s="135">
        <v>601</v>
      </c>
      <c r="E2292" s="127" t="s">
        <v>1201</v>
      </c>
    </row>
    <row r="2293" spans="1:5" ht="15.75" thickBot="1" x14ac:dyDescent="0.3">
      <c r="A2293" s="127" t="s">
        <v>3684</v>
      </c>
      <c r="B2293" s="135">
        <v>555</v>
      </c>
      <c r="C2293" s="127" t="s">
        <v>80</v>
      </c>
      <c r="D2293" s="135">
        <v>632</v>
      </c>
      <c r="E2293" s="127" t="s">
        <v>1202</v>
      </c>
    </row>
    <row r="2294" spans="1:5" ht="15.75" thickBot="1" x14ac:dyDescent="0.3">
      <c r="A2294" s="127" t="s">
        <v>3684</v>
      </c>
      <c r="B2294" s="135">
        <v>555</v>
      </c>
      <c r="C2294" s="127" t="s">
        <v>80</v>
      </c>
      <c r="D2294" s="135">
        <v>691</v>
      </c>
      <c r="E2294" s="127" t="s">
        <v>1204</v>
      </c>
    </row>
    <row r="2295" spans="1:5" ht="15.75" thickBot="1" x14ac:dyDescent="0.3">
      <c r="A2295" s="127" t="s">
        <v>3684</v>
      </c>
      <c r="B2295" s="135">
        <v>555</v>
      </c>
      <c r="C2295" s="127" t="s">
        <v>80</v>
      </c>
      <c r="D2295" s="135">
        <v>735</v>
      </c>
      <c r="E2295" s="127" t="s">
        <v>1205</v>
      </c>
    </row>
    <row r="2296" spans="1:5" ht="15.75" thickBot="1" x14ac:dyDescent="0.3">
      <c r="A2296" s="127" t="s">
        <v>3684</v>
      </c>
      <c r="B2296" s="135">
        <v>555</v>
      </c>
      <c r="C2296" s="127" t="s">
        <v>80</v>
      </c>
      <c r="D2296" s="135">
        <v>779</v>
      </c>
      <c r="E2296" s="127" t="s">
        <v>1206</v>
      </c>
    </row>
    <row r="2297" spans="1:5" ht="15.75" thickBot="1" x14ac:dyDescent="0.3">
      <c r="A2297" s="127" t="s">
        <v>3684</v>
      </c>
      <c r="B2297" s="135">
        <v>748</v>
      </c>
      <c r="C2297" s="127" t="s">
        <v>81</v>
      </c>
      <c r="D2297" s="135">
        <v>46</v>
      </c>
      <c r="E2297" s="127" t="s">
        <v>1299</v>
      </c>
    </row>
    <row r="2298" spans="1:5" ht="15.75" thickBot="1" x14ac:dyDescent="0.3">
      <c r="A2298" s="127" t="s">
        <v>3684</v>
      </c>
      <c r="B2298" s="135">
        <v>748</v>
      </c>
      <c r="C2298" s="127" t="s">
        <v>81</v>
      </c>
      <c r="D2298" s="135">
        <v>47</v>
      </c>
      <c r="E2298" s="127" t="s">
        <v>1300</v>
      </c>
    </row>
    <row r="2299" spans="1:5" ht="15.75" thickBot="1" x14ac:dyDescent="0.3">
      <c r="A2299" s="127" t="s">
        <v>3684</v>
      </c>
      <c r="B2299" s="135">
        <v>748</v>
      </c>
      <c r="C2299" s="127" t="s">
        <v>81</v>
      </c>
      <c r="D2299" s="135">
        <v>89</v>
      </c>
      <c r="E2299" s="127" t="s">
        <v>1301</v>
      </c>
    </row>
    <row r="2300" spans="1:5" ht="15.75" thickBot="1" x14ac:dyDescent="0.3">
      <c r="A2300" s="127" t="s">
        <v>3684</v>
      </c>
      <c r="B2300" s="135">
        <v>748</v>
      </c>
      <c r="C2300" s="127" t="s">
        <v>81</v>
      </c>
      <c r="D2300" s="135">
        <v>90</v>
      </c>
      <c r="E2300" s="127" t="s">
        <v>1302</v>
      </c>
    </row>
    <row r="2301" spans="1:5" ht="15.75" thickBot="1" x14ac:dyDescent="0.3">
      <c r="A2301" s="127" t="s">
        <v>3684</v>
      </c>
      <c r="B2301" s="135">
        <v>748</v>
      </c>
      <c r="C2301" s="127" t="s">
        <v>81</v>
      </c>
      <c r="D2301" s="135">
        <v>133</v>
      </c>
      <c r="E2301" s="127" t="s">
        <v>1303</v>
      </c>
    </row>
    <row r="2302" spans="1:5" ht="15.75" thickBot="1" x14ac:dyDescent="0.3">
      <c r="A2302" s="127" t="s">
        <v>3684</v>
      </c>
      <c r="B2302" s="135">
        <v>748</v>
      </c>
      <c r="C2302" s="127" t="s">
        <v>81</v>
      </c>
      <c r="D2302" s="135">
        <v>456</v>
      </c>
      <c r="E2302" s="127" t="s">
        <v>1304</v>
      </c>
    </row>
    <row r="2303" spans="1:5" ht="15.75" thickBot="1" x14ac:dyDescent="0.3">
      <c r="A2303" s="127" t="s">
        <v>3684</v>
      </c>
      <c r="B2303" s="135">
        <v>748</v>
      </c>
      <c r="C2303" s="127" t="s">
        <v>81</v>
      </c>
      <c r="D2303" s="135">
        <v>500</v>
      </c>
      <c r="E2303" s="127" t="s">
        <v>1305</v>
      </c>
    </row>
    <row r="2304" spans="1:5" ht="15.75" thickBot="1" x14ac:dyDescent="0.3">
      <c r="A2304" s="127" t="s">
        <v>3684</v>
      </c>
      <c r="B2304" s="135">
        <v>748</v>
      </c>
      <c r="C2304" s="127" t="s">
        <v>81</v>
      </c>
      <c r="D2304" s="135">
        <v>632</v>
      </c>
      <c r="E2304" s="127" t="s">
        <v>1306</v>
      </c>
    </row>
    <row r="2305" spans="1:5" ht="15.75" thickBot="1" x14ac:dyDescent="0.3">
      <c r="A2305" s="127" t="s">
        <v>3684</v>
      </c>
      <c r="B2305" s="135">
        <v>600</v>
      </c>
      <c r="C2305" s="127" t="s">
        <v>82</v>
      </c>
      <c r="D2305" s="135">
        <v>37</v>
      </c>
      <c r="E2305" s="127" t="s">
        <v>1238</v>
      </c>
    </row>
    <row r="2306" spans="1:5" ht="15.75" thickBot="1" x14ac:dyDescent="0.3">
      <c r="A2306" s="127" t="s">
        <v>3684</v>
      </c>
      <c r="B2306" s="135">
        <v>600</v>
      </c>
      <c r="C2306" s="127" t="s">
        <v>82</v>
      </c>
      <c r="D2306" s="135">
        <v>45</v>
      </c>
      <c r="E2306" s="127" t="s">
        <v>1239</v>
      </c>
    </row>
    <row r="2307" spans="1:5" ht="15.75" thickBot="1" x14ac:dyDescent="0.3">
      <c r="A2307" s="127" t="s">
        <v>3684</v>
      </c>
      <c r="B2307" s="135">
        <v>600</v>
      </c>
      <c r="C2307" s="127" t="s">
        <v>82</v>
      </c>
      <c r="D2307" s="135">
        <v>46</v>
      </c>
      <c r="E2307" s="127" t="s">
        <v>1240</v>
      </c>
    </row>
    <row r="2308" spans="1:5" ht="15.75" thickBot="1" x14ac:dyDescent="0.3">
      <c r="A2308" s="127" t="s">
        <v>3684</v>
      </c>
      <c r="B2308" s="135">
        <v>600</v>
      </c>
      <c r="C2308" s="127" t="s">
        <v>82</v>
      </c>
      <c r="D2308" s="135">
        <v>89</v>
      </c>
      <c r="E2308" s="127" t="s">
        <v>1241</v>
      </c>
    </row>
    <row r="2309" spans="1:5" ht="15.75" thickBot="1" x14ac:dyDescent="0.3">
      <c r="A2309" s="127" t="s">
        <v>3684</v>
      </c>
      <c r="B2309" s="135">
        <v>600</v>
      </c>
      <c r="C2309" s="127" t="s">
        <v>82</v>
      </c>
      <c r="D2309" s="135">
        <v>95</v>
      </c>
      <c r="E2309" s="127" t="s">
        <v>1242</v>
      </c>
    </row>
    <row r="2310" spans="1:5" ht="15.75" thickBot="1" x14ac:dyDescent="0.3">
      <c r="A2310" s="127" t="s">
        <v>3684</v>
      </c>
      <c r="B2310" s="135">
        <v>600</v>
      </c>
      <c r="C2310" s="127" t="s">
        <v>82</v>
      </c>
      <c r="D2310" s="135">
        <v>133</v>
      </c>
      <c r="E2310" s="127" t="s">
        <v>1243</v>
      </c>
    </row>
    <row r="2311" spans="1:5" ht="15.75" thickBot="1" x14ac:dyDescent="0.3">
      <c r="A2311" s="127" t="s">
        <v>3684</v>
      </c>
      <c r="B2311" s="135">
        <v>600</v>
      </c>
      <c r="C2311" s="127" t="s">
        <v>82</v>
      </c>
      <c r="D2311" s="135">
        <v>140</v>
      </c>
      <c r="E2311" s="127" t="s">
        <v>1244</v>
      </c>
    </row>
    <row r="2312" spans="1:5" ht="15.75" thickBot="1" x14ac:dyDescent="0.3">
      <c r="A2312" s="127" t="s">
        <v>3684</v>
      </c>
      <c r="B2312" s="135">
        <v>600</v>
      </c>
      <c r="C2312" s="127" t="s">
        <v>82</v>
      </c>
      <c r="D2312" s="135">
        <v>177</v>
      </c>
      <c r="E2312" s="127" t="s">
        <v>1245</v>
      </c>
    </row>
    <row r="2313" spans="1:5" ht="15.75" thickBot="1" x14ac:dyDescent="0.3">
      <c r="A2313" s="127" t="s">
        <v>3684</v>
      </c>
      <c r="B2313" s="135">
        <v>600</v>
      </c>
      <c r="C2313" s="127" t="s">
        <v>82</v>
      </c>
      <c r="D2313" s="135">
        <v>183</v>
      </c>
      <c r="E2313" s="127" t="s">
        <v>1246</v>
      </c>
    </row>
    <row r="2314" spans="1:5" ht="15.75" thickBot="1" x14ac:dyDescent="0.3">
      <c r="A2314" s="127" t="s">
        <v>3684</v>
      </c>
      <c r="B2314" s="135">
        <v>600</v>
      </c>
      <c r="C2314" s="127" t="s">
        <v>82</v>
      </c>
      <c r="D2314" s="135">
        <v>221</v>
      </c>
      <c r="E2314" s="127" t="s">
        <v>1247</v>
      </c>
    </row>
    <row r="2315" spans="1:5" ht="15.75" thickBot="1" x14ac:dyDescent="0.3">
      <c r="A2315" s="127" t="s">
        <v>3684</v>
      </c>
      <c r="B2315" s="135">
        <v>600</v>
      </c>
      <c r="C2315" s="127" t="s">
        <v>82</v>
      </c>
      <c r="D2315" s="135">
        <v>227</v>
      </c>
      <c r="E2315" s="127" t="s">
        <v>1248</v>
      </c>
    </row>
    <row r="2316" spans="1:5" ht="15.75" thickBot="1" x14ac:dyDescent="0.3">
      <c r="A2316" s="127" t="s">
        <v>3684</v>
      </c>
      <c r="B2316" s="135">
        <v>600</v>
      </c>
      <c r="C2316" s="127" t="s">
        <v>82</v>
      </c>
      <c r="D2316" s="135">
        <v>645</v>
      </c>
      <c r="E2316" s="127" t="s">
        <v>1253</v>
      </c>
    </row>
    <row r="2317" spans="1:5" ht="15.75" thickBot="1" x14ac:dyDescent="0.3">
      <c r="A2317" s="127" t="s">
        <v>3684</v>
      </c>
      <c r="B2317" s="135">
        <v>600</v>
      </c>
      <c r="C2317" s="127" t="s">
        <v>82</v>
      </c>
      <c r="D2317" s="135">
        <v>500</v>
      </c>
      <c r="E2317" s="127" t="s">
        <v>1249</v>
      </c>
    </row>
    <row r="2318" spans="1:5" ht="15.75" thickBot="1" x14ac:dyDescent="0.3">
      <c r="A2318" s="127" t="s">
        <v>3684</v>
      </c>
      <c r="B2318" s="135">
        <v>600</v>
      </c>
      <c r="C2318" s="127" t="s">
        <v>82</v>
      </c>
      <c r="D2318" s="135">
        <v>505</v>
      </c>
      <c r="E2318" s="127" t="s">
        <v>1250</v>
      </c>
    </row>
    <row r="2319" spans="1:5" ht="15.75" thickBot="1" x14ac:dyDescent="0.3">
      <c r="A2319" s="127" t="s">
        <v>3684</v>
      </c>
      <c r="B2319" s="135">
        <v>600</v>
      </c>
      <c r="C2319" s="127" t="s">
        <v>82</v>
      </c>
      <c r="D2319" s="135">
        <v>999</v>
      </c>
      <c r="E2319" s="127" t="s">
        <v>1259</v>
      </c>
    </row>
    <row r="2320" spans="1:5" ht="15.75" thickBot="1" x14ac:dyDescent="0.3">
      <c r="A2320" s="127" t="s">
        <v>3684</v>
      </c>
      <c r="B2320" s="135">
        <v>600</v>
      </c>
      <c r="C2320" s="127" t="s">
        <v>82</v>
      </c>
      <c r="D2320" s="135">
        <v>634</v>
      </c>
      <c r="E2320" s="127" t="s">
        <v>1252</v>
      </c>
    </row>
    <row r="2321" spans="1:5" ht="15.75" thickBot="1" x14ac:dyDescent="0.3">
      <c r="A2321" s="127" t="s">
        <v>3684</v>
      </c>
      <c r="B2321" s="135">
        <v>600</v>
      </c>
      <c r="C2321" s="127" t="s">
        <v>82</v>
      </c>
      <c r="D2321" s="135">
        <v>632</v>
      </c>
      <c r="E2321" s="127" t="s">
        <v>1251</v>
      </c>
    </row>
    <row r="2322" spans="1:5" ht="15.75" thickBot="1" x14ac:dyDescent="0.3">
      <c r="A2322" s="127" t="s">
        <v>3684</v>
      </c>
      <c r="B2322" s="135">
        <v>600</v>
      </c>
      <c r="C2322" s="127" t="s">
        <v>82</v>
      </c>
      <c r="D2322" s="135">
        <v>691</v>
      </c>
      <c r="E2322" s="127" t="s">
        <v>1254</v>
      </c>
    </row>
    <row r="2323" spans="1:5" ht="15.75" thickBot="1" x14ac:dyDescent="0.3">
      <c r="A2323" s="127" t="s">
        <v>3684</v>
      </c>
      <c r="B2323" s="135">
        <v>600</v>
      </c>
      <c r="C2323" s="127" t="s">
        <v>82</v>
      </c>
      <c r="D2323" s="135">
        <v>701</v>
      </c>
      <c r="E2323" s="127" t="s">
        <v>1255</v>
      </c>
    </row>
    <row r="2324" spans="1:5" ht="15.75" thickBot="1" x14ac:dyDescent="0.3">
      <c r="A2324" s="127" t="s">
        <v>3684</v>
      </c>
      <c r="B2324" s="135">
        <v>600</v>
      </c>
      <c r="C2324" s="127" t="s">
        <v>82</v>
      </c>
      <c r="D2324" s="135">
        <v>735</v>
      </c>
      <c r="E2324" s="127" t="s">
        <v>1256</v>
      </c>
    </row>
    <row r="2325" spans="1:5" ht="15.75" thickBot="1" x14ac:dyDescent="0.3">
      <c r="A2325" s="127" t="s">
        <v>3684</v>
      </c>
      <c r="B2325" s="135">
        <v>600</v>
      </c>
      <c r="C2325" s="127" t="s">
        <v>82</v>
      </c>
      <c r="D2325" s="135">
        <v>740</v>
      </c>
      <c r="E2325" s="127" t="s">
        <v>1257</v>
      </c>
    </row>
    <row r="2326" spans="1:5" ht="15.75" thickBot="1" x14ac:dyDescent="0.3">
      <c r="A2326" s="127" t="s">
        <v>3684</v>
      </c>
      <c r="B2326" s="135">
        <v>600</v>
      </c>
      <c r="C2326" s="127" t="s">
        <v>82</v>
      </c>
      <c r="D2326" s="135">
        <v>779</v>
      </c>
      <c r="E2326" s="127" t="s">
        <v>1258</v>
      </c>
    </row>
    <row r="2327" spans="1:5" ht="15.75" thickBot="1" x14ac:dyDescent="0.3">
      <c r="A2327" s="127" t="s">
        <v>3684</v>
      </c>
      <c r="B2327" s="135">
        <v>480</v>
      </c>
      <c r="C2327" s="127" t="s">
        <v>83</v>
      </c>
      <c r="D2327" s="135">
        <v>2</v>
      </c>
      <c r="E2327" s="127" t="s">
        <v>1109</v>
      </c>
    </row>
    <row r="2328" spans="1:5" ht="15.75" thickBot="1" x14ac:dyDescent="0.3">
      <c r="A2328" s="127" t="s">
        <v>3684</v>
      </c>
      <c r="B2328" s="135">
        <v>480</v>
      </c>
      <c r="C2328" s="127" t="s">
        <v>83</v>
      </c>
      <c r="D2328" s="135">
        <v>1</v>
      </c>
      <c r="E2328" s="127" t="s">
        <v>1108</v>
      </c>
    </row>
    <row r="2329" spans="1:5" ht="15.75" thickBot="1" x14ac:dyDescent="0.3">
      <c r="A2329" s="127" t="s">
        <v>3684</v>
      </c>
      <c r="B2329" s="135">
        <v>480</v>
      </c>
      <c r="C2329" s="127" t="s">
        <v>83</v>
      </c>
      <c r="D2329" s="135">
        <v>45</v>
      </c>
      <c r="E2329" s="127" t="s">
        <v>1110</v>
      </c>
    </row>
    <row r="2330" spans="1:5" ht="15.75" thickBot="1" x14ac:dyDescent="0.3">
      <c r="A2330" s="127" t="s">
        <v>3684</v>
      </c>
      <c r="B2330" s="135">
        <v>480</v>
      </c>
      <c r="C2330" s="127" t="s">
        <v>83</v>
      </c>
      <c r="D2330" s="135">
        <v>89</v>
      </c>
      <c r="E2330" s="127" t="s">
        <v>1111</v>
      </c>
    </row>
    <row r="2331" spans="1:5" ht="15.75" thickBot="1" x14ac:dyDescent="0.3">
      <c r="A2331" s="127" t="s">
        <v>3684</v>
      </c>
      <c r="B2331" s="135">
        <v>480</v>
      </c>
      <c r="C2331" s="127" t="s">
        <v>83</v>
      </c>
      <c r="D2331" s="135">
        <v>97</v>
      </c>
      <c r="E2331" s="127" t="s">
        <v>1119</v>
      </c>
    </row>
    <row r="2332" spans="1:5" ht="15.75" thickBot="1" x14ac:dyDescent="0.3">
      <c r="A2332" s="127" t="s">
        <v>3684</v>
      </c>
      <c r="B2332" s="135">
        <v>480</v>
      </c>
      <c r="C2332" s="127" t="s">
        <v>83</v>
      </c>
      <c r="D2332" s="135">
        <v>90</v>
      </c>
      <c r="E2332" s="127" t="s">
        <v>1112</v>
      </c>
    </row>
    <row r="2333" spans="1:5" ht="15.75" thickBot="1" x14ac:dyDescent="0.3">
      <c r="A2333" s="127" t="s">
        <v>3684</v>
      </c>
      <c r="B2333" s="135">
        <v>480</v>
      </c>
      <c r="C2333" s="127" t="s">
        <v>83</v>
      </c>
      <c r="D2333" s="135">
        <v>95</v>
      </c>
      <c r="E2333" s="127" t="s">
        <v>1117</v>
      </c>
    </row>
    <row r="2334" spans="1:5" ht="15.75" thickBot="1" x14ac:dyDescent="0.3">
      <c r="A2334" s="127" t="s">
        <v>3684</v>
      </c>
      <c r="B2334" s="135">
        <v>480</v>
      </c>
      <c r="C2334" s="127" t="s">
        <v>83</v>
      </c>
      <c r="D2334" s="135">
        <v>91</v>
      </c>
      <c r="E2334" s="127" t="s">
        <v>1113</v>
      </c>
    </row>
    <row r="2335" spans="1:5" ht="15.75" thickBot="1" x14ac:dyDescent="0.3">
      <c r="A2335" s="127" t="s">
        <v>3684</v>
      </c>
      <c r="B2335" s="135">
        <v>480</v>
      </c>
      <c r="C2335" s="127" t="s">
        <v>83</v>
      </c>
      <c r="D2335" s="135">
        <v>92</v>
      </c>
      <c r="E2335" s="127" t="s">
        <v>1114</v>
      </c>
    </row>
    <row r="2336" spans="1:5" ht="15.75" thickBot="1" x14ac:dyDescent="0.3">
      <c r="A2336" s="127" t="s">
        <v>3684</v>
      </c>
      <c r="B2336" s="135">
        <v>480</v>
      </c>
      <c r="C2336" s="127" t="s">
        <v>83</v>
      </c>
      <c r="D2336" s="135">
        <v>94</v>
      </c>
      <c r="E2336" s="127" t="s">
        <v>1116</v>
      </c>
    </row>
    <row r="2337" spans="1:5" ht="15.75" thickBot="1" x14ac:dyDescent="0.3">
      <c r="A2337" s="127" t="s">
        <v>3684</v>
      </c>
      <c r="B2337" s="135">
        <v>480</v>
      </c>
      <c r="C2337" s="127" t="s">
        <v>83</v>
      </c>
      <c r="D2337" s="135">
        <v>93</v>
      </c>
      <c r="E2337" s="127" t="s">
        <v>1115</v>
      </c>
    </row>
    <row r="2338" spans="1:5" ht="15.75" thickBot="1" x14ac:dyDescent="0.3">
      <c r="A2338" s="127" t="s">
        <v>3684</v>
      </c>
      <c r="B2338" s="135">
        <v>480</v>
      </c>
      <c r="C2338" s="127" t="s">
        <v>83</v>
      </c>
      <c r="D2338" s="135">
        <v>96</v>
      </c>
      <c r="E2338" s="127" t="s">
        <v>1118</v>
      </c>
    </row>
    <row r="2339" spans="1:5" ht="15.75" thickBot="1" x14ac:dyDescent="0.3">
      <c r="A2339" s="127" t="s">
        <v>3684</v>
      </c>
      <c r="B2339" s="135">
        <v>480</v>
      </c>
      <c r="C2339" s="127" t="s">
        <v>83</v>
      </c>
      <c r="D2339" s="135">
        <v>221</v>
      </c>
      <c r="E2339" s="127" t="s">
        <v>1121</v>
      </c>
    </row>
    <row r="2340" spans="1:5" ht="15.75" thickBot="1" x14ac:dyDescent="0.3">
      <c r="A2340" s="127" t="s">
        <v>3684</v>
      </c>
      <c r="B2340" s="135">
        <v>480</v>
      </c>
      <c r="C2340" s="127" t="s">
        <v>83</v>
      </c>
      <c r="D2340" s="135">
        <v>222</v>
      </c>
      <c r="E2340" s="127" t="s">
        <v>1122</v>
      </c>
    </row>
    <row r="2341" spans="1:5" ht="15.75" thickBot="1" x14ac:dyDescent="0.3">
      <c r="A2341" s="127" t="s">
        <v>3684</v>
      </c>
      <c r="B2341" s="135">
        <v>480</v>
      </c>
      <c r="C2341" s="127" t="s">
        <v>83</v>
      </c>
      <c r="D2341" s="135">
        <v>456</v>
      </c>
      <c r="E2341" s="127" t="s">
        <v>1123</v>
      </c>
    </row>
    <row r="2342" spans="1:5" ht="15.75" thickBot="1" x14ac:dyDescent="0.3">
      <c r="A2342" s="127" t="s">
        <v>3684</v>
      </c>
      <c r="B2342" s="135">
        <v>480</v>
      </c>
      <c r="C2342" s="127" t="s">
        <v>83</v>
      </c>
      <c r="D2342" s="135">
        <v>98</v>
      </c>
      <c r="E2342" s="127" t="s">
        <v>1120</v>
      </c>
    </row>
    <row r="2343" spans="1:5" ht="15.75" thickBot="1" x14ac:dyDescent="0.3">
      <c r="A2343" s="127" t="s">
        <v>3684</v>
      </c>
      <c r="B2343" s="135">
        <v>480</v>
      </c>
      <c r="C2343" s="127" t="s">
        <v>83</v>
      </c>
      <c r="D2343" s="135">
        <v>632</v>
      </c>
      <c r="E2343" s="127" t="s">
        <v>1124</v>
      </c>
    </row>
    <row r="2344" spans="1:5" ht="15.75" thickBot="1" x14ac:dyDescent="0.3">
      <c r="A2344" s="127" t="s">
        <v>3684</v>
      </c>
      <c r="B2344" s="135">
        <v>480</v>
      </c>
      <c r="C2344" s="127" t="s">
        <v>83</v>
      </c>
      <c r="D2344" s="135">
        <v>700</v>
      </c>
      <c r="E2344" s="127" t="s">
        <v>1128</v>
      </c>
    </row>
    <row r="2345" spans="1:5" ht="15.75" thickBot="1" x14ac:dyDescent="0.3">
      <c r="A2345" s="127" t="s">
        <v>3684</v>
      </c>
      <c r="B2345" s="135">
        <v>480</v>
      </c>
      <c r="C2345" s="127" t="s">
        <v>83</v>
      </c>
      <c r="D2345" s="135">
        <v>691</v>
      </c>
      <c r="E2345" s="127" t="s">
        <v>1125</v>
      </c>
    </row>
    <row r="2346" spans="1:5" ht="15.75" thickBot="1" x14ac:dyDescent="0.3">
      <c r="A2346" s="127" t="s">
        <v>3684</v>
      </c>
      <c r="B2346" s="135">
        <v>480</v>
      </c>
      <c r="C2346" s="127" t="s">
        <v>83</v>
      </c>
      <c r="D2346" s="135">
        <v>692</v>
      </c>
      <c r="E2346" s="127" t="s">
        <v>1126</v>
      </c>
    </row>
    <row r="2347" spans="1:5" ht="15.75" thickBot="1" x14ac:dyDescent="0.3">
      <c r="A2347" s="127" t="s">
        <v>3684</v>
      </c>
      <c r="B2347" s="135">
        <v>480</v>
      </c>
      <c r="C2347" s="127" t="s">
        <v>83</v>
      </c>
      <c r="D2347" s="135">
        <v>784</v>
      </c>
      <c r="E2347" s="127" t="s">
        <v>1134</v>
      </c>
    </row>
    <row r="2348" spans="1:5" ht="15.75" thickBot="1" x14ac:dyDescent="0.3">
      <c r="A2348" s="127" t="s">
        <v>3684</v>
      </c>
      <c r="B2348" s="135">
        <v>480</v>
      </c>
      <c r="C2348" s="127" t="s">
        <v>83</v>
      </c>
      <c r="D2348" s="135">
        <v>779</v>
      </c>
      <c r="E2348" s="127" t="s">
        <v>1129</v>
      </c>
    </row>
    <row r="2349" spans="1:5" ht="15.75" thickBot="1" x14ac:dyDescent="0.3">
      <c r="A2349" s="127" t="s">
        <v>3684</v>
      </c>
      <c r="B2349" s="135">
        <v>480</v>
      </c>
      <c r="C2349" s="127" t="s">
        <v>83</v>
      </c>
      <c r="D2349" s="135">
        <v>695</v>
      </c>
      <c r="E2349" s="127" t="s">
        <v>1127</v>
      </c>
    </row>
    <row r="2350" spans="1:5" ht="15.75" thickBot="1" x14ac:dyDescent="0.3">
      <c r="A2350" s="127" t="s">
        <v>3684</v>
      </c>
      <c r="B2350" s="135">
        <v>480</v>
      </c>
      <c r="C2350" s="127" t="s">
        <v>83</v>
      </c>
      <c r="D2350" s="135">
        <v>783</v>
      </c>
      <c r="E2350" s="127" t="s">
        <v>1133</v>
      </c>
    </row>
    <row r="2351" spans="1:5" ht="15.75" thickBot="1" x14ac:dyDescent="0.3">
      <c r="A2351" s="127" t="s">
        <v>3684</v>
      </c>
      <c r="B2351" s="135">
        <v>480</v>
      </c>
      <c r="C2351" s="127" t="s">
        <v>83</v>
      </c>
      <c r="D2351" s="135">
        <v>782</v>
      </c>
      <c r="E2351" s="127" t="s">
        <v>1132</v>
      </c>
    </row>
    <row r="2352" spans="1:5" ht="15.75" thickBot="1" x14ac:dyDescent="0.3">
      <c r="A2352" s="127" t="s">
        <v>3684</v>
      </c>
      <c r="B2352" s="135">
        <v>480</v>
      </c>
      <c r="C2352" s="127" t="s">
        <v>83</v>
      </c>
      <c r="D2352" s="135">
        <v>780</v>
      </c>
      <c r="E2352" s="127" t="s">
        <v>1130</v>
      </c>
    </row>
    <row r="2353" spans="1:5" ht="15.75" thickBot="1" x14ac:dyDescent="0.3">
      <c r="A2353" s="127" t="s">
        <v>3684</v>
      </c>
      <c r="B2353" s="135">
        <v>480</v>
      </c>
      <c r="C2353" s="127" t="s">
        <v>83</v>
      </c>
      <c r="D2353" s="135">
        <v>781</v>
      </c>
      <c r="E2353" s="127" t="s">
        <v>1131</v>
      </c>
    </row>
    <row r="2354" spans="1:5" ht="15.75" thickBot="1" x14ac:dyDescent="0.3">
      <c r="A2354" s="127" t="s">
        <v>3684</v>
      </c>
      <c r="B2354" s="135">
        <v>480</v>
      </c>
      <c r="C2354" s="127" t="s">
        <v>83</v>
      </c>
      <c r="D2354" s="135">
        <v>867</v>
      </c>
      <c r="E2354" s="127" t="s">
        <v>1135</v>
      </c>
    </row>
    <row r="2355" spans="1:5" ht="15.75" thickBot="1" x14ac:dyDescent="0.3">
      <c r="A2355" s="127" t="s">
        <v>3684</v>
      </c>
      <c r="B2355" s="135">
        <v>440</v>
      </c>
      <c r="C2355" s="127" t="s">
        <v>84</v>
      </c>
      <c r="D2355" s="135">
        <v>1</v>
      </c>
      <c r="E2355" s="127" t="s">
        <v>948</v>
      </c>
    </row>
    <row r="2356" spans="1:5" ht="15.75" thickBot="1" x14ac:dyDescent="0.3">
      <c r="A2356" s="127" t="s">
        <v>3684</v>
      </c>
      <c r="B2356" s="135">
        <v>440</v>
      </c>
      <c r="C2356" s="127" t="s">
        <v>84</v>
      </c>
      <c r="D2356" s="135">
        <v>2</v>
      </c>
      <c r="E2356" s="127" t="s">
        <v>949</v>
      </c>
    </row>
    <row r="2357" spans="1:5" ht="15.75" thickBot="1" x14ac:dyDescent="0.3">
      <c r="A2357" s="127" t="s">
        <v>3684</v>
      </c>
      <c r="B2357" s="135">
        <v>440</v>
      </c>
      <c r="C2357" s="127" t="s">
        <v>84</v>
      </c>
      <c r="D2357" s="135">
        <v>45</v>
      </c>
      <c r="E2357" s="127" t="s">
        <v>950</v>
      </c>
    </row>
    <row r="2358" spans="1:5" ht="15.75" thickBot="1" x14ac:dyDescent="0.3">
      <c r="A2358" s="127" t="s">
        <v>3684</v>
      </c>
      <c r="B2358" s="135">
        <v>440</v>
      </c>
      <c r="C2358" s="127" t="s">
        <v>84</v>
      </c>
      <c r="D2358" s="135">
        <v>46</v>
      </c>
      <c r="E2358" s="127" t="s">
        <v>951</v>
      </c>
    </row>
    <row r="2359" spans="1:5" ht="15.75" thickBot="1" x14ac:dyDescent="0.3">
      <c r="A2359" s="127" t="s">
        <v>3684</v>
      </c>
      <c r="B2359" s="135">
        <v>440</v>
      </c>
      <c r="C2359" s="127" t="s">
        <v>84</v>
      </c>
      <c r="D2359" s="135">
        <v>92</v>
      </c>
      <c r="E2359" s="127" t="s">
        <v>955</v>
      </c>
    </row>
    <row r="2360" spans="1:5" ht="15.75" thickBot="1" x14ac:dyDescent="0.3">
      <c r="A2360" s="127" t="s">
        <v>3684</v>
      </c>
      <c r="B2360" s="135">
        <v>440</v>
      </c>
      <c r="C2360" s="127" t="s">
        <v>84</v>
      </c>
      <c r="D2360" s="135">
        <v>89</v>
      </c>
      <c r="E2360" s="127" t="s">
        <v>952</v>
      </c>
    </row>
    <row r="2361" spans="1:5" ht="15.75" thickBot="1" x14ac:dyDescent="0.3">
      <c r="A2361" s="127" t="s">
        <v>3684</v>
      </c>
      <c r="B2361" s="135">
        <v>440</v>
      </c>
      <c r="C2361" s="127" t="s">
        <v>84</v>
      </c>
      <c r="D2361" s="135">
        <v>91</v>
      </c>
      <c r="E2361" s="127" t="s">
        <v>954</v>
      </c>
    </row>
    <row r="2362" spans="1:5" ht="15.75" thickBot="1" x14ac:dyDescent="0.3">
      <c r="A2362" s="127" t="s">
        <v>3684</v>
      </c>
      <c r="B2362" s="135">
        <v>440</v>
      </c>
      <c r="C2362" s="127" t="s">
        <v>84</v>
      </c>
      <c r="D2362" s="135">
        <v>90</v>
      </c>
      <c r="E2362" s="127" t="s">
        <v>953</v>
      </c>
    </row>
    <row r="2363" spans="1:5" ht="15.75" thickBot="1" x14ac:dyDescent="0.3">
      <c r="A2363" s="127" t="s">
        <v>3684</v>
      </c>
      <c r="B2363" s="135">
        <v>440</v>
      </c>
      <c r="C2363" s="127" t="s">
        <v>84</v>
      </c>
      <c r="D2363" s="135">
        <v>133</v>
      </c>
      <c r="E2363" s="127" t="s">
        <v>956</v>
      </c>
    </row>
    <row r="2364" spans="1:5" ht="15.75" thickBot="1" x14ac:dyDescent="0.3">
      <c r="A2364" s="127" t="s">
        <v>3684</v>
      </c>
      <c r="B2364" s="135">
        <v>440</v>
      </c>
      <c r="C2364" s="127" t="s">
        <v>84</v>
      </c>
      <c r="D2364" s="135">
        <v>177</v>
      </c>
      <c r="E2364" s="127" t="s">
        <v>957</v>
      </c>
    </row>
    <row r="2365" spans="1:5" ht="15.75" thickBot="1" x14ac:dyDescent="0.3">
      <c r="A2365" s="127" t="s">
        <v>3684</v>
      </c>
      <c r="B2365" s="135">
        <v>440</v>
      </c>
      <c r="C2365" s="127" t="s">
        <v>84</v>
      </c>
      <c r="D2365" s="135">
        <v>221</v>
      </c>
      <c r="E2365" s="127" t="s">
        <v>958</v>
      </c>
    </row>
    <row r="2366" spans="1:5" ht="15.75" thickBot="1" x14ac:dyDescent="0.3">
      <c r="A2366" s="127" t="s">
        <v>3684</v>
      </c>
      <c r="B2366" s="135">
        <v>440</v>
      </c>
      <c r="C2366" s="127" t="s">
        <v>84</v>
      </c>
      <c r="D2366" s="135">
        <v>227</v>
      </c>
      <c r="E2366" s="127" t="s">
        <v>964</v>
      </c>
    </row>
    <row r="2367" spans="1:5" ht="15.75" thickBot="1" x14ac:dyDescent="0.3">
      <c r="A2367" s="127" t="s">
        <v>3684</v>
      </c>
      <c r="B2367" s="135">
        <v>440</v>
      </c>
      <c r="C2367" s="127" t="s">
        <v>84</v>
      </c>
      <c r="D2367" s="135">
        <v>222</v>
      </c>
      <c r="E2367" s="127" t="s">
        <v>959</v>
      </c>
    </row>
    <row r="2368" spans="1:5" ht="15.75" thickBot="1" x14ac:dyDescent="0.3">
      <c r="A2368" s="127" t="s">
        <v>3684</v>
      </c>
      <c r="B2368" s="135">
        <v>440</v>
      </c>
      <c r="C2368" s="127" t="s">
        <v>84</v>
      </c>
      <c r="D2368" s="135">
        <v>223</v>
      </c>
      <c r="E2368" s="127" t="s">
        <v>960</v>
      </c>
    </row>
    <row r="2369" spans="1:5" ht="15.75" thickBot="1" x14ac:dyDescent="0.3">
      <c r="A2369" s="127" t="s">
        <v>3684</v>
      </c>
      <c r="B2369" s="135">
        <v>440</v>
      </c>
      <c r="C2369" s="127" t="s">
        <v>84</v>
      </c>
      <c r="D2369" s="135">
        <v>226</v>
      </c>
      <c r="E2369" s="127" t="s">
        <v>963</v>
      </c>
    </row>
    <row r="2370" spans="1:5" ht="15.75" thickBot="1" x14ac:dyDescent="0.3">
      <c r="A2370" s="127" t="s">
        <v>3684</v>
      </c>
      <c r="B2370" s="135">
        <v>440</v>
      </c>
      <c r="C2370" s="127" t="s">
        <v>84</v>
      </c>
      <c r="D2370" s="135">
        <v>225</v>
      </c>
      <c r="E2370" s="127" t="s">
        <v>962</v>
      </c>
    </row>
    <row r="2371" spans="1:5" ht="15.75" thickBot="1" x14ac:dyDescent="0.3">
      <c r="A2371" s="127" t="s">
        <v>3684</v>
      </c>
      <c r="B2371" s="135">
        <v>440</v>
      </c>
      <c r="C2371" s="127" t="s">
        <v>84</v>
      </c>
      <c r="D2371" s="135">
        <v>224</v>
      </c>
      <c r="E2371" s="127" t="s">
        <v>961</v>
      </c>
    </row>
    <row r="2372" spans="1:5" ht="15.75" thickBot="1" x14ac:dyDescent="0.3">
      <c r="A2372" s="127" t="s">
        <v>3684</v>
      </c>
      <c r="B2372" s="135">
        <v>440</v>
      </c>
      <c r="C2372" s="127" t="s">
        <v>84</v>
      </c>
      <c r="D2372" s="135">
        <v>265</v>
      </c>
      <c r="E2372" s="127" t="s">
        <v>965</v>
      </c>
    </row>
    <row r="2373" spans="1:5" ht="15.75" thickBot="1" x14ac:dyDescent="0.3">
      <c r="A2373" s="127" t="s">
        <v>3684</v>
      </c>
      <c r="B2373" s="135">
        <v>440</v>
      </c>
      <c r="C2373" s="127" t="s">
        <v>84</v>
      </c>
      <c r="D2373" s="135">
        <v>266</v>
      </c>
      <c r="E2373" s="127" t="s">
        <v>966</v>
      </c>
    </row>
    <row r="2374" spans="1:5" ht="15.75" thickBot="1" x14ac:dyDescent="0.3">
      <c r="A2374" s="127" t="s">
        <v>3684</v>
      </c>
      <c r="B2374" s="135">
        <v>440</v>
      </c>
      <c r="C2374" s="127" t="s">
        <v>84</v>
      </c>
      <c r="D2374" s="135">
        <v>456</v>
      </c>
      <c r="E2374" s="127" t="s">
        <v>967</v>
      </c>
    </row>
    <row r="2375" spans="1:5" ht="15.75" thickBot="1" x14ac:dyDescent="0.3">
      <c r="A2375" s="127" t="s">
        <v>3684</v>
      </c>
      <c r="B2375" s="135">
        <v>440</v>
      </c>
      <c r="C2375" s="127" t="s">
        <v>84</v>
      </c>
      <c r="D2375" s="135">
        <v>503</v>
      </c>
      <c r="E2375" s="127" t="s">
        <v>971</v>
      </c>
    </row>
    <row r="2376" spans="1:5" ht="15.75" thickBot="1" x14ac:dyDescent="0.3">
      <c r="A2376" s="127" t="s">
        <v>3684</v>
      </c>
      <c r="B2376" s="135">
        <v>440</v>
      </c>
      <c r="C2376" s="127" t="s">
        <v>84</v>
      </c>
      <c r="D2376" s="135">
        <v>502</v>
      </c>
      <c r="E2376" s="127" t="s">
        <v>970</v>
      </c>
    </row>
    <row r="2377" spans="1:5" ht="15.75" thickBot="1" x14ac:dyDescent="0.3">
      <c r="A2377" s="127" t="s">
        <v>3684</v>
      </c>
      <c r="B2377" s="135">
        <v>440</v>
      </c>
      <c r="C2377" s="127" t="s">
        <v>84</v>
      </c>
      <c r="D2377" s="135">
        <v>500</v>
      </c>
      <c r="E2377" s="127" t="s">
        <v>968</v>
      </c>
    </row>
    <row r="2378" spans="1:5" ht="15.75" thickBot="1" x14ac:dyDescent="0.3">
      <c r="A2378" s="127" t="s">
        <v>3684</v>
      </c>
      <c r="B2378" s="135">
        <v>440</v>
      </c>
      <c r="C2378" s="127" t="s">
        <v>84</v>
      </c>
      <c r="D2378" s="135">
        <v>501</v>
      </c>
      <c r="E2378" s="127" t="s">
        <v>969</v>
      </c>
    </row>
    <row r="2379" spans="1:5" ht="15.75" thickBot="1" x14ac:dyDescent="0.3">
      <c r="A2379" s="127" t="s">
        <v>3684</v>
      </c>
      <c r="B2379" s="135">
        <v>440</v>
      </c>
      <c r="C2379" s="127" t="s">
        <v>84</v>
      </c>
      <c r="D2379" s="135">
        <v>504</v>
      </c>
      <c r="E2379" s="127" t="s">
        <v>972</v>
      </c>
    </row>
    <row r="2380" spans="1:5" ht="15.75" thickBot="1" x14ac:dyDescent="0.3">
      <c r="A2380" s="127" t="s">
        <v>3684</v>
      </c>
      <c r="B2380" s="135">
        <v>440</v>
      </c>
      <c r="C2380" s="127" t="s">
        <v>84</v>
      </c>
      <c r="D2380" s="135">
        <v>632</v>
      </c>
      <c r="E2380" s="127" t="s">
        <v>973</v>
      </c>
    </row>
    <row r="2381" spans="1:5" ht="15.75" thickBot="1" x14ac:dyDescent="0.3">
      <c r="A2381" s="127" t="s">
        <v>3684</v>
      </c>
      <c r="B2381" s="135">
        <v>440</v>
      </c>
      <c r="C2381" s="127" t="s">
        <v>84</v>
      </c>
      <c r="D2381" s="135">
        <v>633</v>
      </c>
      <c r="E2381" s="127" t="s">
        <v>974</v>
      </c>
    </row>
    <row r="2382" spans="1:5" ht="15.75" thickBot="1" x14ac:dyDescent="0.3">
      <c r="A2382" s="127" t="s">
        <v>3684</v>
      </c>
      <c r="B2382" s="135">
        <v>440</v>
      </c>
      <c r="C2382" s="127" t="s">
        <v>84</v>
      </c>
      <c r="D2382" s="135">
        <v>634</v>
      </c>
      <c r="E2382" s="127" t="s">
        <v>975</v>
      </c>
    </row>
    <row r="2383" spans="1:5" ht="15.75" thickBot="1" x14ac:dyDescent="0.3">
      <c r="A2383" s="127" t="s">
        <v>3684</v>
      </c>
      <c r="B2383" s="135">
        <v>440</v>
      </c>
      <c r="C2383" s="127" t="s">
        <v>84</v>
      </c>
      <c r="D2383" s="135">
        <v>636</v>
      </c>
      <c r="E2383" s="127" t="s">
        <v>977</v>
      </c>
    </row>
    <row r="2384" spans="1:5" ht="15.75" thickBot="1" x14ac:dyDescent="0.3">
      <c r="A2384" s="127" t="s">
        <v>3684</v>
      </c>
      <c r="B2384" s="135">
        <v>440</v>
      </c>
      <c r="C2384" s="127" t="s">
        <v>84</v>
      </c>
      <c r="D2384" s="135">
        <v>637</v>
      </c>
      <c r="E2384" s="127" t="s">
        <v>978</v>
      </c>
    </row>
    <row r="2385" spans="1:5" ht="15.75" thickBot="1" x14ac:dyDescent="0.3">
      <c r="A2385" s="127" t="s">
        <v>3684</v>
      </c>
      <c r="B2385" s="135">
        <v>440</v>
      </c>
      <c r="C2385" s="127" t="s">
        <v>84</v>
      </c>
      <c r="D2385" s="135">
        <v>635</v>
      </c>
      <c r="E2385" s="127" t="s">
        <v>976</v>
      </c>
    </row>
    <row r="2386" spans="1:5" ht="15.75" thickBot="1" x14ac:dyDescent="0.3">
      <c r="A2386" s="127" t="s">
        <v>3684</v>
      </c>
      <c r="B2386" s="135">
        <v>440</v>
      </c>
      <c r="C2386" s="127" t="s">
        <v>84</v>
      </c>
      <c r="D2386" s="135">
        <v>691</v>
      </c>
      <c r="E2386" s="127" t="s">
        <v>979</v>
      </c>
    </row>
    <row r="2387" spans="1:5" ht="15.75" thickBot="1" x14ac:dyDescent="0.3">
      <c r="A2387" s="127" t="s">
        <v>3684</v>
      </c>
      <c r="B2387" s="135">
        <v>440</v>
      </c>
      <c r="C2387" s="127" t="s">
        <v>84</v>
      </c>
      <c r="D2387" s="135">
        <v>735</v>
      </c>
      <c r="E2387" s="127" t="s">
        <v>980</v>
      </c>
    </row>
    <row r="2388" spans="1:5" ht="15.75" thickBot="1" x14ac:dyDescent="0.3">
      <c r="A2388" s="127" t="s">
        <v>3684</v>
      </c>
      <c r="B2388" s="135">
        <v>440</v>
      </c>
      <c r="C2388" s="127" t="s">
        <v>84</v>
      </c>
      <c r="D2388" s="135">
        <v>736</v>
      </c>
      <c r="E2388" s="127" t="s">
        <v>981</v>
      </c>
    </row>
    <row r="2389" spans="1:5" ht="15.75" thickBot="1" x14ac:dyDescent="0.3">
      <c r="A2389" s="127" t="s">
        <v>3684</v>
      </c>
      <c r="B2389" s="135">
        <v>440</v>
      </c>
      <c r="C2389" s="127" t="s">
        <v>84</v>
      </c>
      <c r="D2389" s="135">
        <v>779</v>
      </c>
      <c r="E2389" s="127" t="s">
        <v>982</v>
      </c>
    </row>
    <row r="2390" spans="1:5" ht="15.75" thickBot="1" x14ac:dyDescent="0.3">
      <c r="A2390" s="127" t="s">
        <v>3684</v>
      </c>
      <c r="B2390" s="135">
        <v>440</v>
      </c>
      <c r="C2390" s="127" t="s">
        <v>84</v>
      </c>
      <c r="D2390" s="135">
        <v>782</v>
      </c>
      <c r="E2390" s="127" t="s">
        <v>985</v>
      </c>
    </row>
    <row r="2391" spans="1:5" ht="15.75" thickBot="1" x14ac:dyDescent="0.3">
      <c r="A2391" s="127" t="s">
        <v>3684</v>
      </c>
      <c r="B2391" s="135">
        <v>440</v>
      </c>
      <c r="C2391" s="127" t="s">
        <v>84</v>
      </c>
      <c r="D2391" s="135">
        <v>780</v>
      </c>
      <c r="E2391" s="127" t="s">
        <v>983</v>
      </c>
    </row>
    <row r="2392" spans="1:5" ht="15.75" thickBot="1" x14ac:dyDescent="0.3">
      <c r="A2392" s="127" t="s">
        <v>3684</v>
      </c>
      <c r="B2392" s="135">
        <v>440</v>
      </c>
      <c r="C2392" s="127" t="s">
        <v>84</v>
      </c>
      <c r="D2392" s="135">
        <v>781</v>
      </c>
      <c r="E2392" s="127" t="s">
        <v>984</v>
      </c>
    </row>
    <row r="2393" spans="1:5" ht="15.75" thickBot="1" x14ac:dyDescent="0.3">
      <c r="A2393" s="127" t="s">
        <v>3684</v>
      </c>
      <c r="B2393" s="135">
        <v>450</v>
      </c>
      <c r="C2393" s="127" t="s">
        <v>85</v>
      </c>
      <c r="D2393" s="135">
        <v>1</v>
      </c>
      <c r="E2393" s="127" t="s">
        <v>1007</v>
      </c>
    </row>
    <row r="2394" spans="1:5" ht="15.75" thickBot="1" x14ac:dyDescent="0.3">
      <c r="A2394" s="127" t="s">
        <v>3684</v>
      </c>
      <c r="B2394" s="135">
        <v>450</v>
      </c>
      <c r="C2394" s="127" t="s">
        <v>85</v>
      </c>
      <c r="D2394" s="135">
        <v>2</v>
      </c>
      <c r="E2394" s="127" t="s">
        <v>1008</v>
      </c>
    </row>
    <row r="2395" spans="1:5" ht="15.75" thickBot="1" x14ac:dyDescent="0.3">
      <c r="A2395" s="127" t="s">
        <v>3684</v>
      </c>
      <c r="B2395" s="135">
        <v>450</v>
      </c>
      <c r="C2395" s="127" t="s">
        <v>85</v>
      </c>
      <c r="D2395" s="135">
        <v>49</v>
      </c>
      <c r="E2395" s="127" t="s">
        <v>1011</v>
      </c>
    </row>
    <row r="2396" spans="1:5" ht="15.75" thickBot="1" x14ac:dyDescent="0.3">
      <c r="A2396" s="127" t="s">
        <v>3684</v>
      </c>
      <c r="B2396" s="135">
        <v>450</v>
      </c>
      <c r="C2396" s="127" t="s">
        <v>85</v>
      </c>
      <c r="D2396" s="135">
        <v>50</v>
      </c>
      <c r="E2396" s="127" t="s">
        <v>1012</v>
      </c>
    </row>
    <row r="2397" spans="1:5" ht="15.75" thickBot="1" x14ac:dyDescent="0.3">
      <c r="A2397" s="127" t="s">
        <v>3684</v>
      </c>
      <c r="B2397" s="135">
        <v>450</v>
      </c>
      <c r="C2397" s="127" t="s">
        <v>85</v>
      </c>
      <c r="D2397" s="135">
        <v>51</v>
      </c>
      <c r="E2397" s="127" t="s">
        <v>1013</v>
      </c>
    </row>
    <row r="2398" spans="1:5" ht="15.75" thickBot="1" x14ac:dyDescent="0.3">
      <c r="A2398" s="127" t="s">
        <v>3684</v>
      </c>
      <c r="B2398" s="135">
        <v>450</v>
      </c>
      <c r="C2398" s="127" t="s">
        <v>85</v>
      </c>
      <c r="D2398" s="135">
        <v>47</v>
      </c>
      <c r="E2398" s="127" t="s">
        <v>1009</v>
      </c>
    </row>
    <row r="2399" spans="1:5" ht="15.75" thickBot="1" x14ac:dyDescent="0.3">
      <c r="A2399" s="127" t="s">
        <v>3684</v>
      </c>
      <c r="B2399" s="135">
        <v>450</v>
      </c>
      <c r="C2399" s="127" t="s">
        <v>85</v>
      </c>
      <c r="D2399" s="135">
        <v>48</v>
      </c>
      <c r="E2399" s="127" t="s">
        <v>1010</v>
      </c>
    </row>
    <row r="2400" spans="1:5" ht="15.75" thickBot="1" x14ac:dyDescent="0.3">
      <c r="A2400" s="127" t="s">
        <v>3684</v>
      </c>
      <c r="B2400" s="135">
        <v>450</v>
      </c>
      <c r="C2400" s="127" t="s">
        <v>85</v>
      </c>
      <c r="D2400" s="135">
        <v>55</v>
      </c>
      <c r="E2400" s="127" t="s">
        <v>1014</v>
      </c>
    </row>
    <row r="2401" spans="1:5" ht="15.75" thickBot="1" x14ac:dyDescent="0.3">
      <c r="A2401" s="127" t="s">
        <v>3684</v>
      </c>
      <c r="B2401" s="135">
        <v>450</v>
      </c>
      <c r="C2401" s="127" t="s">
        <v>85</v>
      </c>
      <c r="D2401" s="135">
        <v>90</v>
      </c>
      <c r="E2401" s="127" t="s">
        <v>1015</v>
      </c>
    </row>
    <row r="2402" spans="1:5" ht="15.75" thickBot="1" x14ac:dyDescent="0.3">
      <c r="A2402" s="127" t="s">
        <v>3684</v>
      </c>
      <c r="B2402" s="135">
        <v>450</v>
      </c>
      <c r="C2402" s="127" t="s">
        <v>85</v>
      </c>
      <c r="D2402" s="135">
        <v>133</v>
      </c>
      <c r="E2402" s="127" t="s">
        <v>1016</v>
      </c>
    </row>
    <row r="2403" spans="1:5" ht="15.75" thickBot="1" x14ac:dyDescent="0.3">
      <c r="A2403" s="127" t="s">
        <v>3684</v>
      </c>
      <c r="B2403" s="135">
        <v>450</v>
      </c>
      <c r="C2403" s="127" t="s">
        <v>85</v>
      </c>
      <c r="D2403" s="135">
        <v>221</v>
      </c>
      <c r="E2403" s="127" t="s">
        <v>1017</v>
      </c>
    </row>
    <row r="2404" spans="1:5" ht="15.75" thickBot="1" x14ac:dyDescent="0.3">
      <c r="A2404" s="127" t="s">
        <v>3684</v>
      </c>
      <c r="B2404" s="135">
        <v>450</v>
      </c>
      <c r="C2404" s="127" t="s">
        <v>85</v>
      </c>
      <c r="D2404" s="135">
        <v>222</v>
      </c>
      <c r="E2404" s="127" t="s">
        <v>1018</v>
      </c>
    </row>
    <row r="2405" spans="1:5" ht="15.75" thickBot="1" x14ac:dyDescent="0.3">
      <c r="A2405" s="127" t="s">
        <v>3684</v>
      </c>
      <c r="B2405" s="135">
        <v>450</v>
      </c>
      <c r="C2405" s="127" t="s">
        <v>85</v>
      </c>
      <c r="D2405" s="135">
        <v>266</v>
      </c>
      <c r="E2405" s="127" t="s">
        <v>1019</v>
      </c>
    </row>
    <row r="2406" spans="1:5" ht="15.75" thickBot="1" x14ac:dyDescent="0.3">
      <c r="A2406" s="127" t="s">
        <v>3684</v>
      </c>
      <c r="B2406" s="135">
        <v>450</v>
      </c>
      <c r="C2406" s="127" t="s">
        <v>85</v>
      </c>
      <c r="D2406" s="135">
        <v>458</v>
      </c>
      <c r="E2406" s="127" t="s">
        <v>1020</v>
      </c>
    </row>
    <row r="2407" spans="1:5" ht="15.75" thickBot="1" x14ac:dyDescent="0.3">
      <c r="A2407" s="127" t="s">
        <v>3684</v>
      </c>
      <c r="B2407" s="135">
        <v>450</v>
      </c>
      <c r="C2407" s="127" t="s">
        <v>85</v>
      </c>
      <c r="D2407" s="135">
        <v>501</v>
      </c>
      <c r="E2407" s="127" t="s">
        <v>1021</v>
      </c>
    </row>
    <row r="2408" spans="1:5" ht="15.75" thickBot="1" x14ac:dyDescent="0.3">
      <c r="A2408" s="127" t="s">
        <v>3684</v>
      </c>
      <c r="B2408" s="135">
        <v>450</v>
      </c>
      <c r="C2408" s="127" t="s">
        <v>85</v>
      </c>
      <c r="D2408" s="135">
        <v>505</v>
      </c>
      <c r="E2408" s="127" t="s">
        <v>1025</v>
      </c>
    </row>
    <row r="2409" spans="1:5" ht="15.75" thickBot="1" x14ac:dyDescent="0.3">
      <c r="A2409" s="127" t="s">
        <v>3684</v>
      </c>
      <c r="B2409" s="135">
        <v>450</v>
      </c>
      <c r="C2409" s="127" t="s">
        <v>85</v>
      </c>
      <c r="D2409" s="135">
        <v>503</v>
      </c>
      <c r="E2409" s="127" t="s">
        <v>1023</v>
      </c>
    </row>
    <row r="2410" spans="1:5" ht="15.75" thickBot="1" x14ac:dyDescent="0.3">
      <c r="A2410" s="127" t="s">
        <v>3684</v>
      </c>
      <c r="B2410" s="135">
        <v>450</v>
      </c>
      <c r="C2410" s="127" t="s">
        <v>85</v>
      </c>
      <c r="D2410" s="135">
        <v>504</v>
      </c>
      <c r="E2410" s="127" t="s">
        <v>1024</v>
      </c>
    </row>
    <row r="2411" spans="1:5" ht="15.75" thickBot="1" x14ac:dyDescent="0.3">
      <c r="A2411" s="127" t="s">
        <v>3684</v>
      </c>
      <c r="B2411" s="135">
        <v>450</v>
      </c>
      <c r="C2411" s="127" t="s">
        <v>85</v>
      </c>
      <c r="D2411" s="135">
        <v>502</v>
      </c>
      <c r="E2411" s="127" t="s">
        <v>1022</v>
      </c>
    </row>
    <row r="2412" spans="1:5" ht="15.75" thickBot="1" x14ac:dyDescent="0.3">
      <c r="A2412" s="127" t="s">
        <v>3684</v>
      </c>
      <c r="B2412" s="135">
        <v>450</v>
      </c>
      <c r="C2412" s="127" t="s">
        <v>85</v>
      </c>
      <c r="D2412" s="135">
        <v>632</v>
      </c>
      <c r="E2412" s="127" t="s">
        <v>1026</v>
      </c>
    </row>
    <row r="2413" spans="1:5" ht="15.75" thickBot="1" x14ac:dyDescent="0.3">
      <c r="A2413" s="127" t="s">
        <v>3684</v>
      </c>
      <c r="B2413" s="135">
        <v>450</v>
      </c>
      <c r="C2413" s="127" t="s">
        <v>85</v>
      </c>
      <c r="D2413" s="135">
        <v>634</v>
      </c>
      <c r="E2413" s="127" t="s">
        <v>1028</v>
      </c>
    </row>
    <row r="2414" spans="1:5" ht="15.75" thickBot="1" x14ac:dyDescent="0.3">
      <c r="A2414" s="127" t="s">
        <v>3684</v>
      </c>
      <c r="B2414" s="135">
        <v>450</v>
      </c>
      <c r="C2414" s="127" t="s">
        <v>85</v>
      </c>
      <c r="D2414" s="135">
        <v>633</v>
      </c>
      <c r="E2414" s="127" t="s">
        <v>1027</v>
      </c>
    </row>
    <row r="2415" spans="1:5" ht="15.75" thickBot="1" x14ac:dyDescent="0.3">
      <c r="A2415" s="127" t="s">
        <v>3684</v>
      </c>
      <c r="B2415" s="135">
        <v>450</v>
      </c>
      <c r="C2415" s="127" t="s">
        <v>85</v>
      </c>
      <c r="D2415" s="135">
        <v>635</v>
      </c>
      <c r="E2415" s="127" t="s">
        <v>1029</v>
      </c>
    </row>
    <row r="2416" spans="1:5" ht="15.75" thickBot="1" x14ac:dyDescent="0.3">
      <c r="A2416" s="127" t="s">
        <v>3684</v>
      </c>
      <c r="B2416" s="135">
        <v>450</v>
      </c>
      <c r="C2416" s="127" t="s">
        <v>85</v>
      </c>
      <c r="D2416" s="135">
        <v>691</v>
      </c>
      <c r="E2416" s="127" t="s">
        <v>1030</v>
      </c>
    </row>
    <row r="2417" spans="1:5" ht="15.75" thickBot="1" x14ac:dyDescent="0.3">
      <c r="A2417" s="127" t="s">
        <v>3684</v>
      </c>
      <c r="B2417" s="135">
        <v>450</v>
      </c>
      <c r="C2417" s="127" t="s">
        <v>85</v>
      </c>
      <c r="D2417" s="135">
        <v>735</v>
      </c>
      <c r="E2417" s="127" t="s">
        <v>1031</v>
      </c>
    </row>
    <row r="2418" spans="1:5" ht="15.75" thickBot="1" x14ac:dyDescent="0.3">
      <c r="A2418" s="127" t="s">
        <v>3684</v>
      </c>
      <c r="B2418" s="135">
        <v>450</v>
      </c>
      <c r="C2418" s="127" t="s">
        <v>85</v>
      </c>
      <c r="D2418" s="135">
        <v>779</v>
      </c>
      <c r="E2418" s="127" t="s">
        <v>1032</v>
      </c>
    </row>
    <row r="2419" spans="1:5" ht="15.75" thickBot="1" x14ac:dyDescent="0.3">
      <c r="A2419" s="127" t="s">
        <v>3684</v>
      </c>
      <c r="B2419" s="135">
        <v>960</v>
      </c>
      <c r="C2419" s="127" t="s">
        <v>86</v>
      </c>
      <c r="D2419" s="135">
        <v>2</v>
      </c>
      <c r="E2419" s="127" t="s">
        <v>1825</v>
      </c>
    </row>
    <row r="2420" spans="1:5" ht="15.75" thickBot="1" x14ac:dyDescent="0.3">
      <c r="A2420" s="127" t="s">
        <v>3684</v>
      </c>
      <c r="B2420" s="135">
        <v>960</v>
      </c>
      <c r="C2420" s="127" t="s">
        <v>86</v>
      </c>
      <c r="D2420" s="135">
        <v>1</v>
      </c>
      <c r="E2420" s="127" t="s">
        <v>1367</v>
      </c>
    </row>
    <row r="2421" spans="1:5" ht="15.75" thickBot="1" x14ac:dyDescent="0.3">
      <c r="A2421" s="127" t="s">
        <v>3684</v>
      </c>
      <c r="B2421" s="135">
        <v>960</v>
      </c>
      <c r="C2421" s="127" t="s">
        <v>86</v>
      </c>
      <c r="D2421" s="135">
        <v>3</v>
      </c>
      <c r="E2421" s="127" t="s">
        <v>1826</v>
      </c>
    </row>
    <row r="2422" spans="1:5" ht="15.75" thickBot="1" x14ac:dyDescent="0.3">
      <c r="A2422" s="127" t="s">
        <v>3684</v>
      </c>
      <c r="B2422" s="135">
        <v>960</v>
      </c>
      <c r="C2422" s="127" t="s">
        <v>86</v>
      </c>
      <c r="D2422" s="135">
        <v>89</v>
      </c>
      <c r="E2422" s="127" t="s">
        <v>1827</v>
      </c>
    </row>
    <row r="2423" spans="1:5" ht="15.75" thickBot="1" x14ac:dyDescent="0.3">
      <c r="A2423" s="127" t="s">
        <v>3684</v>
      </c>
      <c r="B2423" s="135">
        <v>960</v>
      </c>
      <c r="C2423" s="127" t="s">
        <v>86</v>
      </c>
      <c r="D2423" s="135">
        <v>177</v>
      </c>
      <c r="E2423" s="127" t="s">
        <v>1828</v>
      </c>
    </row>
    <row r="2424" spans="1:5" ht="15.75" thickBot="1" x14ac:dyDescent="0.3">
      <c r="A2424" s="127" t="s">
        <v>3684</v>
      </c>
      <c r="B2424" s="135">
        <v>960</v>
      </c>
      <c r="C2424" s="127" t="s">
        <v>86</v>
      </c>
      <c r="D2424" s="135">
        <v>221</v>
      </c>
      <c r="E2424" s="127" t="s">
        <v>1829</v>
      </c>
    </row>
    <row r="2425" spans="1:5" ht="15.75" thickBot="1" x14ac:dyDescent="0.3">
      <c r="A2425" s="127" t="s">
        <v>3684</v>
      </c>
      <c r="B2425" s="135">
        <v>960</v>
      </c>
      <c r="C2425" s="127" t="s">
        <v>86</v>
      </c>
      <c r="D2425" s="135">
        <v>691</v>
      </c>
      <c r="E2425" s="127" t="s">
        <v>1830</v>
      </c>
    </row>
    <row r="2426" spans="1:5" ht="15.75" thickBot="1" x14ac:dyDescent="0.3">
      <c r="A2426" s="127" t="s">
        <v>3684</v>
      </c>
      <c r="B2426" s="135">
        <v>960</v>
      </c>
      <c r="C2426" s="127" t="s">
        <v>86</v>
      </c>
      <c r="D2426" s="135">
        <v>735</v>
      </c>
      <c r="E2426" s="127" t="s">
        <v>1831</v>
      </c>
    </row>
    <row r="2427" spans="1:5" ht="15.75" thickBot="1" x14ac:dyDescent="0.3">
      <c r="A2427" s="127" t="s">
        <v>3684</v>
      </c>
      <c r="B2427" s="135">
        <v>960</v>
      </c>
      <c r="C2427" s="127" t="s">
        <v>86</v>
      </c>
      <c r="D2427" s="135">
        <v>736</v>
      </c>
      <c r="E2427" s="127" t="s">
        <v>1832</v>
      </c>
    </row>
    <row r="2428" spans="1:5" ht="15.75" thickBot="1" x14ac:dyDescent="0.3">
      <c r="A2428" s="127" t="s">
        <v>3684</v>
      </c>
      <c r="B2428" s="135">
        <v>150</v>
      </c>
      <c r="C2428" s="127" t="s">
        <v>87</v>
      </c>
      <c r="D2428" s="135">
        <v>45</v>
      </c>
      <c r="E2428" s="127" t="s">
        <v>618</v>
      </c>
    </row>
    <row r="2429" spans="1:5" ht="15.75" thickBot="1" x14ac:dyDescent="0.3">
      <c r="A2429" s="127" t="s">
        <v>3684</v>
      </c>
      <c r="B2429" s="135">
        <v>150</v>
      </c>
      <c r="C2429" s="127" t="s">
        <v>87</v>
      </c>
      <c r="D2429" s="135">
        <v>89</v>
      </c>
      <c r="E2429" s="127" t="s">
        <v>619</v>
      </c>
    </row>
    <row r="2430" spans="1:5" ht="15.75" thickBot="1" x14ac:dyDescent="0.3">
      <c r="A2430" s="127" t="s">
        <v>3684</v>
      </c>
      <c r="B2430" s="135">
        <v>150</v>
      </c>
      <c r="C2430" s="127" t="s">
        <v>87</v>
      </c>
      <c r="D2430" s="135">
        <v>353</v>
      </c>
      <c r="E2430" s="127" t="s">
        <v>620</v>
      </c>
    </row>
    <row r="2431" spans="1:5" ht="15.75" thickBot="1" x14ac:dyDescent="0.3">
      <c r="A2431" s="127" t="s">
        <v>3684</v>
      </c>
      <c r="B2431" s="135">
        <v>150</v>
      </c>
      <c r="C2431" s="127" t="s">
        <v>87</v>
      </c>
      <c r="D2431" s="135">
        <v>354</v>
      </c>
      <c r="E2431" s="127" t="s">
        <v>621</v>
      </c>
    </row>
    <row r="2432" spans="1:5" ht="15.75" thickBot="1" x14ac:dyDescent="0.3">
      <c r="A2432" s="127" t="s">
        <v>3684</v>
      </c>
      <c r="B2432" s="135">
        <v>150</v>
      </c>
      <c r="C2432" s="127" t="s">
        <v>87</v>
      </c>
      <c r="D2432" s="135">
        <v>355</v>
      </c>
      <c r="E2432" s="127" t="s">
        <v>622</v>
      </c>
    </row>
    <row r="2433" spans="1:5" ht="15.75" thickBot="1" x14ac:dyDescent="0.3">
      <c r="A2433" s="127" t="s">
        <v>3684</v>
      </c>
      <c r="B2433" s="135">
        <v>150</v>
      </c>
      <c r="C2433" s="127" t="s">
        <v>87</v>
      </c>
      <c r="D2433" s="135">
        <v>360</v>
      </c>
      <c r="E2433" s="127" t="s">
        <v>623</v>
      </c>
    </row>
    <row r="2434" spans="1:5" ht="15.75" thickBot="1" x14ac:dyDescent="0.3">
      <c r="A2434" s="127" t="s">
        <v>3684</v>
      </c>
      <c r="B2434" s="135">
        <v>105</v>
      </c>
      <c r="C2434" s="127" t="s">
        <v>88</v>
      </c>
      <c r="D2434" s="135">
        <v>1</v>
      </c>
      <c r="E2434" s="127" t="s">
        <v>542</v>
      </c>
    </row>
    <row r="2435" spans="1:5" ht="15.75" thickBot="1" x14ac:dyDescent="0.3">
      <c r="A2435" s="127" t="s">
        <v>3684</v>
      </c>
      <c r="B2435" s="135">
        <v>105</v>
      </c>
      <c r="C2435" s="127" t="s">
        <v>88</v>
      </c>
      <c r="D2435" s="135">
        <v>89</v>
      </c>
      <c r="E2435" s="127" t="s">
        <v>543</v>
      </c>
    </row>
    <row r="2436" spans="1:5" ht="15.75" thickBot="1" x14ac:dyDescent="0.3">
      <c r="A2436" s="127" t="s">
        <v>3684</v>
      </c>
      <c r="B2436" s="135">
        <v>105</v>
      </c>
      <c r="C2436" s="127" t="s">
        <v>88</v>
      </c>
      <c r="D2436" s="135">
        <v>133</v>
      </c>
      <c r="E2436" s="127" t="s">
        <v>544</v>
      </c>
    </row>
    <row r="2437" spans="1:5" ht="15.75" thickBot="1" x14ac:dyDescent="0.3">
      <c r="A2437" s="127" t="s">
        <v>3684</v>
      </c>
      <c r="B2437" s="135">
        <v>105</v>
      </c>
      <c r="C2437" s="127" t="s">
        <v>88</v>
      </c>
      <c r="D2437" s="135">
        <v>456</v>
      </c>
      <c r="E2437" s="127" t="s">
        <v>545</v>
      </c>
    </row>
    <row r="2438" spans="1:5" ht="15.75" thickBot="1" x14ac:dyDescent="0.3">
      <c r="A2438" s="127" t="s">
        <v>3684</v>
      </c>
      <c r="B2438" s="135">
        <v>105</v>
      </c>
      <c r="C2438" s="127" t="s">
        <v>88</v>
      </c>
      <c r="D2438" s="135">
        <v>468</v>
      </c>
      <c r="E2438" s="127" t="s">
        <v>556</v>
      </c>
    </row>
    <row r="2439" spans="1:5" ht="15.75" thickBot="1" x14ac:dyDescent="0.3">
      <c r="A2439" s="127" t="s">
        <v>3684</v>
      </c>
      <c r="B2439" s="135">
        <v>105</v>
      </c>
      <c r="C2439" s="127" t="s">
        <v>88</v>
      </c>
      <c r="D2439" s="135">
        <v>466</v>
      </c>
      <c r="E2439" s="127" t="s">
        <v>554</v>
      </c>
    </row>
    <row r="2440" spans="1:5" ht="15.75" thickBot="1" x14ac:dyDescent="0.3">
      <c r="A2440" s="127" t="s">
        <v>3684</v>
      </c>
      <c r="B2440" s="135">
        <v>105</v>
      </c>
      <c r="C2440" s="127" t="s">
        <v>88</v>
      </c>
      <c r="D2440" s="135">
        <v>465</v>
      </c>
      <c r="E2440" s="127" t="s">
        <v>553</v>
      </c>
    </row>
    <row r="2441" spans="1:5" ht="15.75" thickBot="1" x14ac:dyDescent="0.3">
      <c r="A2441" s="127" t="s">
        <v>3684</v>
      </c>
      <c r="B2441" s="135">
        <v>105</v>
      </c>
      <c r="C2441" s="127" t="s">
        <v>88</v>
      </c>
      <c r="D2441" s="135">
        <v>467</v>
      </c>
      <c r="E2441" s="127" t="s">
        <v>555</v>
      </c>
    </row>
    <row r="2442" spans="1:5" ht="15.75" thickBot="1" x14ac:dyDescent="0.3">
      <c r="A2442" s="127" t="s">
        <v>3684</v>
      </c>
      <c r="B2442" s="135">
        <v>105</v>
      </c>
      <c r="C2442" s="127" t="s">
        <v>88</v>
      </c>
      <c r="D2442" s="135">
        <v>461</v>
      </c>
      <c r="E2442" s="127" t="s">
        <v>549</v>
      </c>
    </row>
    <row r="2443" spans="1:5" ht="15.75" thickBot="1" x14ac:dyDescent="0.3">
      <c r="A2443" s="127" t="s">
        <v>3684</v>
      </c>
      <c r="B2443" s="135">
        <v>105</v>
      </c>
      <c r="C2443" s="127" t="s">
        <v>88</v>
      </c>
      <c r="D2443" s="135">
        <v>462</v>
      </c>
      <c r="E2443" s="127" t="s">
        <v>550</v>
      </c>
    </row>
    <row r="2444" spans="1:5" ht="15.75" thickBot="1" x14ac:dyDescent="0.3">
      <c r="A2444" s="127" t="s">
        <v>3684</v>
      </c>
      <c r="B2444" s="135">
        <v>105</v>
      </c>
      <c r="C2444" s="127" t="s">
        <v>88</v>
      </c>
      <c r="D2444" s="135">
        <v>469</v>
      </c>
      <c r="E2444" s="127" t="s">
        <v>557</v>
      </c>
    </row>
    <row r="2445" spans="1:5" ht="15.75" thickBot="1" x14ac:dyDescent="0.3">
      <c r="A2445" s="127" t="s">
        <v>3684</v>
      </c>
      <c r="B2445" s="135">
        <v>105</v>
      </c>
      <c r="C2445" s="127" t="s">
        <v>88</v>
      </c>
      <c r="D2445" s="135">
        <v>471</v>
      </c>
      <c r="E2445" s="127" t="s">
        <v>559</v>
      </c>
    </row>
    <row r="2446" spans="1:5" ht="15.75" thickBot="1" x14ac:dyDescent="0.3">
      <c r="A2446" s="127" t="s">
        <v>3684</v>
      </c>
      <c r="B2446" s="135">
        <v>105</v>
      </c>
      <c r="C2446" s="127" t="s">
        <v>88</v>
      </c>
      <c r="D2446" s="135">
        <v>464</v>
      </c>
      <c r="E2446" s="127" t="s">
        <v>552</v>
      </c>
    </row>
    <row r="2447" spans="1:5" ht="15.75" thickBot="1" x14ac:dyDescent="0.3">
      <c r="A2447" s="127" t="s">
        <v>3684</v>
      </c>
      <c r="B2447" s="135">
        <v>105</v>
      </c>
      <c r="C2447" s="127" t="s">
        <v>88</v>
      </c>
      <c r="D2447" s="135">
        <v>463</v>
      </c>
      <c r="E2447" s="127" t="s">
        <v>551</v>
      </c>
    </row>
    <row r="2448" spans="1:5" ht="15.75" thickBot="1" x14ac:dyDescent="0.3">
      <c r="A2448" s="127" t="s">
        <v>3684</v>
      </c>
      <c r="B2448" s="135">
        <v>105</v>
      </c>
      <c r="C2448" s="127" t="s">
        <v>88</v>
      </c>
      <c r="D2448" s="135">
        <v>458</v>
      </c>
      <c r="E2448" s="127" t="s">
        <v>546</v>
      </c>
    </row>
    <row r="2449" spans="1:5" ht="15.75" thickBot="1" x14ac:dyDescent="0.3">
      <c r="A2449" s="127" t="s">
        <v>3684</v>
      </c>
      <c r="B2449" s="135">
        <v>105</v>
      </c>
      <c r="C2449" s="127" t="s">
        <v>88</v>
      </c>
      <c r="D2449" s="135">
        <v>470</v>
      </c>
      <c r="E2449" s="127" t="s">
        <v>558</v>
      </c>
    </row>
    <row r="2450" spans="1:5" ht="15.75" thickBot="1" x14ac:dyDescent="0.3">
      <c r="A2450" s="127" t="s">
        <v>3684</v>
      </c>
      <c r="B2450" s="135">
        <v>105</v>
      </c>
      <c r="C2450" s="127" t="s">
        <v>88</v>
      </c>
      <c r="D2450" s="135">
        <v>459</v>
      </c>
      <c r="E2450" s="127" t="s">
        <v>547</v>
      </c>
    </row>
    <row r="2451" spans="1:5" ht="15.75" thickBot="1" x14ac:dyDescent="0.3">
      <c r="A2451" s="127" t="s">
        <v>3684</v>
      </c>
      <c r="B2451" s="135">
        <v>105</v>
      </c>
      <c r="C2451" s="127" t="s">
        <v>88</v>
      </c>
      <c r="D2451" s="135">
        <v>460</v>
      </c>
      <c r="E2451" s="127" t="s">
        <v>548</v>
      </c>
    </row>
    <row r="2452" spans="1:5" ht="15.75" thickBot="1" x14ac:dyDescent="0.3">
      <c r="A2452" s="127" t="s">
        <v>3684</v>
      </c>
      <c r="B2452" s="135">
        <v>105</v>
      </c>
      <c r="C2452" s="127" t="s">
        <v>88</v>
      </c>
      <c r="D2452" s="135">
        <v>691</v>
      </c>
      <c r="E2452" s="127" t="s">
        <v>560</v>
      </c>
    </row>
    <row r="2453" spans="1:5" ht="15.75" thickBot="1" x14ac:dyDescent="0.3">
      <c r="A2453" s="127" t="s">
        <v>3684</v>
      </c>
      <c r="B2453" s="135">
        <v>105</v>
      </c>
      <c r="C2453" s="127" t="s">
        <v>88</v>
      </c>
      <c r="D2453" s="135">
        <v>870</v>
      </c>
      <c r="E2453" s="127" t="s">
        <v>561</v>
      </c>
    </row>
    <row r="2454" spans="1:5" ht="15.75" thickBot="1" x14ac:dyDescent="0.3">
      <c r="A2454" s="127" t="s">
        <v>3684</v>
      </c>
      <c r="B2454" s="135">
        <v>460</v>
      </c>
      <c r="C2454" s="127" t="s">
        <v>89</v>
      </c>
      <c r="D2454" s="135">
        <v>1</v>
      </c>
      <c r="E2454" s="127" t="s">
        <v>1040</v>
      </c>
    </row>
    <row r="2455" spans="1:5" ht="15.75" thickBot="1" x14ac:dyDescent="0.3">
      <c r="A2455" s="127" t="s">
        <v>3684</v>
      </c>
      <c r="B2455" s="135">
        <v>460</v>
      </c>
      <c r="C2455" s="127" t="s">
        <v>89</v>
      </c>
      <c r="D2455" s="135">
        <v>89</v>
      </c>
      <c r="E2455" s="127" t="s">
        <v>1041</v>
      </c>
    </row>
    <row r="2456" spans="1:5" ht="15.75" thickBot="1" x14ac:dyDescent="0.3">
      <c r="A2456" s="127" t="s">
        <v>3684</v>
      </c>
      <c r="B2456" s="135">
        <v>460</v>
      </c>
      <c r="C2456" s="127" t="s">
        <v>89</v>
      </c>
      <c r="D2456" s="135">
        <v>91</v>
      </c>
      <c r="E2456" s="127" t="s">
        <v>1043</v>
      </c>
    </row>
    <row r="2457" spans="1:5" ht="15.75" thickBot="1" x14ac:dyDescent="0.3">
      <c r="A2457" s="127" t="s">
        <v>3684</v>
      </c>
      <c r="B2457" s="135">
        <v>460</v>
      </c>
      <c r="C2457" s="127" t="s">
        <v>89</v>
      </c>
      <c r="D2457" s="135">
        <v>90</v>
      </c>
      <c r="E2457" s="127" t="s">
        <v>1042</v>
      </c>
    </row>
    <row r="2458" spans="1:5" ht="15.75" thickBot="1" x14ac:dyDescent="0.3">
      <c r="A2458" s="127" t="s">
        <v>3684</v>
      </c>
      <c r="B2458" s="135">
        <v>460</v>
      </c>
      <c r="C2458" s="127" t="s">
        <v>89</v>
      </c>
      <c r="D2458" s="135">
        <v>177</v>
      </c>
      <c r="E2458" s="127" t="s">
        <v>1044</v>
      </c>
    </row>
    <row r="2459" spans="1:5" ht="15.75" thickBot="1" x14ac:dyDescent="0.3">
      <c r="A2459" s="127" t="s">
        <v>3684</v>
      </c>
      <c r="B2459" s="135">
        <v>460</v>
      </c>
      <c r="C2459" s="127" t="s">
        <v>89</v>
      </c>
      <c r="D2459" s="135">
        <v>221</v>
      </c>
      <c r="E2459" s="127" t="s">
        <v>1045</v>
      </c>
    </row>
    <row r="2460" spans="1:5" ht="15.75" thickBot="1" x14ac:dyDescent="0.3">
      <c r="A2460" s="127" t="s">
        <v>3684</v>
      </c>
      <c r="B2460" s="135">
        <v>460</v>
      </c>
      <c r="C2460" s="127" t="s">
        <v>89</v>
      </c>
      <c r="D2460" s="135">
        <v>265</v>
      </c>
      <c r="E2460" s="127" t="s">
        <v>1046</v>
      </c>
    </row>
    <row r="2461" spans="1:5" ht="15.75" thickBot="1" x14ac:dyDescent="0.3">
      <c r="A2461" s="127" t="s">
        <v>3684</v>
      </c>
      <c r="B2461" s="135">
        <v>460</v>
      </c>
      <c r="C2461" s="127" t="s">
        <v>89</v>
      </c>
      <c r="D2461" s="135">
        <v>456</v>
      </c>
      <c r="E2461" s="127" t="s">
        <v>1047</v>
      </c>
    </row>
    <row r="2462" spans="1:5" ht="15.75" thickBot="1" x14ac:dyDescent="0.3">
      <c r="A2462" s="127" t="s">
        <v>3684</v>
      </c>
      <c r="B2462" s="135">
        <v>460</v>
      </c>
      <c r="C2462" s="127" t="s">
        <v>89</v>
      </c>
      <c r="D2462" s="135">
        <v>457</v>
      </c>
      <c r="E2462" s="127" t="s">
        <v>1048</v>
      </c>
    </row>
    <row r="2463" spans="1:5" ht="15.75" thickBot="1" x14ac:dyDescent="0.3">
      <c r="A2463" s="127" t="s">
        <v>3684</v>
      </c>
      <c r="B2463" s="135">
        <v>460</v>
      </c>
      <c r="C2463" s="127" t="s">
        <v>89</v>
      </c>
      <c r="D2463" s="135">
        <v>505</v>
      </c>
      <c r="E2463" s="127" t="s">
        <v>1050</v>
      </c>
    </row>
    <row r="2464" spans="1:5" ht="15.75" thickBot="1" x14ac:dyDescent="0.3">
      <c r="A2464" s="127" t="s">
        <v>3684</v>
      </c>
      <c r="B2464" s="135">
        <v>460</v>
      </c>
      <c r="C2464" s="127" t="s">
        <v>89</v>
      </c>
      <c r="D2464" s="135">
        <v>500</v>
      </c>
      <c r="E2464" s="127" t="s">
        <v>1049</v>
      </c>
    </row>
    <row r="2465" spans="1:5" ht="15.75" thickBot="1" x14ac:dyDescent="0.3">
      <c r="A2465" s="127" t="s">
        <v>3684</v>
      </c>
      <c r="B2465" s="135">
        <v>460</v>
      </c>
      <c r="C2465" s="127" t="s">
        <v>89</v>
      </c>
      <c r="D2465" s="135">
        <v>632</v>
      </c>
      <c r="E2465" s="127" t="s">
        <v>1051</v>
      </c>
    </row>
    <row r="2466" spans="1:5" ht="15.75" thickBot="1" x14ac:dyDescent="0.3">
      <c r="A2466" s="127" t="s">
        <v>3684</v>
      </c>
      <c r="B2466" s="135">
        <v>460</v>
      </c>
      <c r="C2466" s="127" t="s">
        <v>89</v>
      </c>
      <c r="D2466" s="135">
        <v>691</v>
      </c>
      <c r="E2466" s="127" t="s">
        <v>1052</v>
      </c>
    </row>
    <row r="2467" spans="1:5" ht="15.75" thickBot="1" x14ac:dyDescent="0.3">
      <c r="A2467" s="127" t="s">
        <v>3684</v>
      </c>
      <c r="B2467" s="135">
        <v>460</v>
      </c>
      <c r="C2467" s="127" t="s">
        <v>89</v>
      </c>
      <c r="D2467" s="135">
        <v>692</v>
      </c>
      <c r="E2467" s="127" t="s">
        <v>1053</v>
      </c>
    </row>
    <row r="2468" spans="1:5" ht="15.75" thickBot="1" x14ac:dyDescent="0.3">
      <c r="A2468" s="127" t="s">
        <v>3684</v>
      </c>
      <c r="B2468" s="135">
        <v>460</v>
      </c>
      <c r="C2468" s="127" t="s">
        <v>89</v>
      </c>
      <c r="D2468" s="135">
        <v>735</v>
      </c>
      <c r="E2468" s="127" t="s">
        <v>1054</v>
      </c>
    </row>
    <row r="2469" spans="1:5" ht="15.75" thickBot="1" x14ac:dyDescent="0.3">
      <c r="A2469" s="127" t="s">
        <v>3684</v>
      </c>
      <c r="B2469" s="135">
        <v>460</v>
      </c>
      <c r="C2469" s="127" t="s">
        <v>89</v>
      </c>
      <c r="D2469" s="135">
        <v>779</v>
      </c>
      <c r="E2469" s="127" t="s">
        <v>1055</v>
      </c>
    </row>
    <row r="2470" spans="1:5" ht="15.75" thickBot="1" x14ac:dyDescent="0.3">
      <c r="A2470" s="127" t="s">
        <v>3684</v>
      </c>
      <c r="B2470" s="135">
        <v>70</v>
      </c>
      <c r="C2470" s="127" t="s">
        <v>90</v>
      </c>
      <c r="D2470" s="135">
        <v>535</v>
      </c>
      <c r="E2470" s="127" t="s">
        <v>529</v>
      </c>
    </row>
    <row r="2471" spans="1:5" ht="15.75" thickBot="1" x14ac:dyDescent="0.3">
      <c r="A2471" s="127" t="s">
        <v>3684</v>
      </c>
      <c r="B2471" s="135">
        <v>70</v>
      </c>
      <c r="C2471" s="127" t="s">
        <v>90</v>
      </c>
      <c r="D2471" s="135">
        <v>1</v>
      </c>
      <c r="E2471" s="127" t="s">
        <v>522</v>
      </c>
    </row>
    <row r="2472" spans="1:5" ht="15.75" thickBot="1" x14ac:dyDescent="0.3">
      <c r="A2472" s="127" t="s">
        <v>3684</v>
      </c>
      <c r="B2472" s="135">
        <v>70</v>
      </c>
      <c r="C2472" s="127" t="s">
        <v>90</v>
      </c>
      <c r="D2472" s="135">
        <v>501</v>
      </c>
      <c r="E2472" s="127" t="s">
        <v>526</v>
      </c>
    </row>
    <row r="2473" spans="1:5" ht="15.75" thickBot="1" x14ac:dyDescent="0.3">
      <c r="A2473" s="127" t="s">
        <v>3684</v>
      </c>
      <c r="B2473" s="135">
        <v>70</v>
      </c>
      <c r="C2473" s="127" t="s">
        <v>90</v>
      </c>
      <c r="D2473" s="135">
        <v>503</v>
      </c>
      <c r="E2473" s="127" t="s">
        <v>528</v>
      </c>
    </row>
    <row r="2474" spans="1:5" ht="15.75" thickBot="1" x14ac:dyDescent="0.3">
      <c r="A2474" s="127" t="s">
        <v>3684</v>
      </c>
      <c r="B2474" s="135">
        <v>70</v>
      </c>
      <c r="C2474" s="127" t="s">
        <v>90</v>
      </c>
      <c r="D2474" s="135">
        <v>502</v>
      </c>
      <c r="E2474" s="127" t="s">
        <v>527</v>
      </c>
    </row>
    <row r="2475" spans="1:5" ht="15.75" thickBot="1" x14ac:dyDescent="0.3">
      <c r="A2475" s="127" t="s">
        <v>3684</v>
      </c>
      <c r="B2475" s="135">
        <v>70</v>
      </c>
      <c r="C2475" s="127" t="s">
        <v>90</v>
      </c>
      <c r="D2475" s="135">
        <v>353</v>
      </c>
      <c r="E2475" s="127" t="s">
        <v>524</v>
      </c>
    </row>
    <row r="2476" spans="1:5" ht="15.75" thickBot="1" x14ac:dyDescent="0.3">
      <c r="A2476" s="127" t="s">
        <v>3684</v>
      </c>
      <c r="B2476" s="135">
        <v>70</v>
      </c>
      <c r="C2476" s="127" t="s">
        <v>90</v>
      </c>
      <c r="D2476" s="135">
        <v>632</v>
      </c>
      <c r="E2476" s="127" t="s">
        <v>530</v>
      </c>
    </row>
    <row r="2477" spans="1:5" ht="15.75" thickBot="1" x14ac:dyDescent="0.3">
      <c r="A2477" s="127" t="s">
        <v>3684</v>
      </c>
      <c r="B2477" s="135">
        <v>70</v>
      </c>
      <c r="C2477" s="127" t="s">
        <v>90</v>
      </c>
      <c r="D2477" s="135">
        <v>221</v>
      </c>
      <c r="E2477" s="127" t="s">
        <v>523</v>
      </c>
    </row>
    <row r="2478" spans="1:5" ht="15.75" thickBot="1" x14ac:dyDescent="0.3">
      <c r="A2478" s="127" t="s">
        <v>3684</v>
      </c>
      <c r="B2478" s="135">
        <v>70</v>
      </c>
      <c r="C2478" s="127" t="s">
        <v>90</v>
      </c>
      <c r="D2478" s="135">
        <v>500</v>
      </c>
      <c r="E2478" s="127" t="s">
        <v>525</v>
      </c>
    </row>
    <row r="2479" spans="1:5" ht="15.75" thickBot="1" x14ac:dyDescent="0.3">
      <c r="A2479" s="127" t="s">
        <v>3684</v>
      </c>
      <c r="B2479" s="135">
        <v>70</v>
      </c>
      <c r="C2479" s="127" t="s">
        <v>90</v>
      </c>
      <c r="D2479" s="135">
        <v>779</v>
      </c>
      <c r="E2479" s="127" t="s">
        <v>532</v>
      </c>
    </row>
    <row r="2480" spans="1:5" ht="15.75" thickBot="1" x14ac:dyDescent="0.3">
      <c r="A2480" s="127" t="s">
        <v>3684</v>
      </c>
      <c r="B2480" s="135">
        <v>70</v>
      </c>
      <c r="C2480" s="127" t="s">
        <v>90</v>
      </c>
      <c r="D2480" s="135">
        <v>675</v>
      </c>
      <c r="E2480" s="127" t="s">
        <v>531</v>
      </c>
    </row>
    <row r="2481" spans="1:5" ht="15.75" thickBot="1" x14ac:dyDescent="0.3">
      <c r="A2481" s="127" t="s">
        <v>3684</v>
      </c>
      <c r="B2481" s="135">
        <v>255</v>
      </c>
      <c r="C2481" s="127" t="s">
        <v>91</v>
      </c>
      <c r="D2481" s="135">
        <v>1</v>
      </c>
      <c r="E2481" s="127" t="s">
        <v>705</v>
      </c>
    </row>
    <row r="2482" spans="1:5" ht="15.75" thickBot="1" x14ac:dyDescent="0.3">
      <c r="A2482" s="127" t="s">
        <v>3684</v>
      </c>
      <c r="B2482" s="135">
        <v>255</v>
      </c>
      <c r="C2482" s="127" t="s">
        <v>91</v>
      </c>
      <c r="D2482" s="135">
        <v>221</v>
      </c>
      <c r="E2482" s="127" t="s">
        <v>706</v>
      </c>
    </row>
    <row r="2483" spans="1:5" ht="15.75" thickBot="1" x14ac:dyDescent="0.3">
      <c r="A2483" s="127" t="s">
        <v>3684</v>
      </c>
      <c r="B2483" s="135">
        <v>255</v>
      </c>
      <c r="C2483" s="127" t="s">
        <v>91</v>
      </c>
      <c r="D2483" s="135">
        <v>456</v>
      </c>
      <c r="E2483" s="127" t="s">
        <v>707</v>
      </c>
    </row>
    <row r="2484" spans="1:5" ht="15.75" thickBot="1" x14ac:dyDescent="0.3">
      <c r="A2484" s="127" t="s">
        <v>3684</v>
      </c>
      <c r="B2484" s="135">
        <v>255</v>
      </c>
      <c r="C2484" s="127" t="s">
        <v>91</v>
      </c>
      <c r="D2484" s="135">
        <v>779</v>
      </c>
      <c r="E2484" s="127" t="s">
        <v>708</v>
      </c>
    </row>
    <row r="2485" spans="1:5" ht="15.75" thickBot="1" x14ac:dyDescent="0.3">
      <c r="A2485" s="127" t="s">
        <v>3684</v>
      </c>
      <c r="B2485" s="135">
        <v>260</v>
      </c>
      <c r="C2485" s="127" t="s">
        <v>92</v>
      </c>
      <c r="D2485" s="135">
        <v>89</v>
      </c>
      <c r="E2485" s="127" t="s">
        <v>709</v>
      </c>
    </row>
    <row r="2486" spans="1:5" ht="15.75" thickBot="1" x14ac:dyDescent="0.3">
      <c r="A2486" s="127" t="s">
        <v>3684</v>
      </c>
      <c r="B2486" s="135">
        <v>260</v>
      </c>
      <c r="C2486" s="127" t="s">
        <v>92</v>
      </c>
      <c r="D2486" s="135">
        <v>456</v>
      </c>
      <c r="E2486" s="127" t="s">
        <v>710</v>
      </c>
    </row>
    <row r="2487" spans="1:5" ht="15.75" thickBot="1" x14ac:dyDescent="0.3">
      <c r="A2487" s="127" t="s">
        <v>3684</v>
      </c>
      <c r="B2487" s="135">
        <v>260</v>
      </c>
      <c r="C2487" s="127" t="s">
        <v>92</v>
      </c>
      <c r="D2487" s="135">
        <v>457</v>
      </c>
      <c r="E2487" s="127" t="s">
        <v>711</v>
      </c>
    </row>
    <row r="2488" spans="1:5" ht="15.75" thickBot="1" x14ac:dyDescent="0.3">
      <c r="A2488" s="127" t="s">
        <v>3684</v>
      </c>
      <c r="B2488" s="135">
        <v>260</v>
      </c>
      <c r="C2488" s="127" t="s">
        <v>92</v>
      </c>
      <c r="D2488" s="135">
        <v>779</v>
      </c>
      <c r="E2488" s="127" t="s">
        <v>712</v>
      </c>
    </row>
    <row r="2489" spans="1:5" ht="15.75" thickBot="1" x14ac:dyDescent="0.3">
      <c r="A2489" s="127" t="s">
        <v>3684</v>
      </c>
      <c r="B2489" s="135">
        <v>505</v>
      </c>
      <c r="C2489" s="127" t="s">
        <v>93</v>
      </c>
      <c r="D2489" s="135">
        <v>785</v>
      </c>
      <c r="E2489" s="127" t="s">
        <v>1147</v>
      </c>
    </row>
    <row r="2490" spans="1:5" ht="15.75" thickBot="1" x14ac:dyDescent="0.3">
      <c r="A2490" s="127" t="s">
        <v>3684</v>
      </c>
      <c r="B2490" s="135">
        <v>505</v>
      </c>
      <c r="C2490" s="127" t="s">
        <v>93</v>
      </c>
      <c r="D2490" s="135">
        <v>89</v>
      </c>
      <c r="E2490" s="127" t="s">
        <v>1140</v>
      </c>
    </row>
    <row r="2491" spans="1:5" ht="15.75" thickBot="1" x14ac:dyDescent="0.3">
      <c r="A2491" s="127" t="s">
        <v>3684</v>
      </c>
      <c r="B2491" s="135">
        <v>505</v>
      </c>
      <c r="C2491" s="127" t="s">
        <v>93</v>
      </c>
      <c r="D2491" s="135">
        <v>133</v>
      </c>
      <c r="E2491" s="127" t="s">
        <v>1141</v>
      </c>
    </row>
    <row r="2492" spans="1:5" ht="15.75" thickBot="1" x14ac:dyDescent="0.3">
      <c r="A2492" s="127" t="s">
        <v>3684</v>
      </c>
      <c r="B2492" s="135">
        <v>505</v>
      </c>
      <c r="C2492" s="127" t="s">
        <v>93</v>
      </c>
      <c r="D2492" s="135">
        <v>265</v>
      </c>
      <c r="E2492" s="127" t="s">
        <v>1142</v>
      </c>
    </row>
    <row r="2493" spans="1:5" ht="15.75" thickBot="1" x14ac:dyDescent="0.3">
      <c r="A2493" s="127" t="s">
        <v>3684</v>
      </c>
      <c r="B2493" s="135">
        <v>505</v>
      </c>
      <c r="C2493" s="127" t="s">
        <v>93</v>
      </c>
      <c r="D2493" s="135">
        <v>510</v>
      </c>
      <c r="E2493" s="127" t="s">
        <v>1143</v>
      </c>
    </row>
    <row r="2494" spans="1:5" ht="15.75" thickBot="1" x14ac:dyDescent="0.3">
      <c r="A2494" s="127" t="s">
        <v>3684</v>
      </c>
      <c r="B2494" s="135">
        <v>505</v>
      </c>
      <c r="C2494" s="127" t="s">
        <v>93</v>
      </c>
      <c r="D2494" s="135">
        <v>570</v>
      </c>
      <c r="E2494" s="127" t="s">
        <v>1144</v>
      </c>
    </row>
    <row r="2495" spans="1:5" ht="15.75" thickBot="1" x14ac:dyDescent="0.3">
      <c r="A2495" s="127" t="s">
        <v>3684</v>
      </c>
      <c r="B2495" s="135">
        <v>505</v>
      </c>
      <c r="C2495" s="127" t="s">
        <v>93</v>
      </c>
      <c r="D2495" s="135">
        <v>779</v>
      </c>
      <c r="E2495" s="127" t="s">
        <v>1145</v>
      </c>
    </row>
    <row r="2496" spans="1:5" ht="15.75" thickBot="1" x14ac:dyDescent="0.3">
      <c r="A2496" s="127" t="s">
        <v>3684</v>
      </c>
      <c r="B2496" s="135">
        <v>505</v>
      </c>
      <c r="C2496" s="127" t="s">
        <v>93</v>
      </c>
      <c r="D2496" s="135">
        <v>781</v>
      </c>
      <c r="E2496" s="127" t="s">
        <v>1146</v>
      </c>
    </row>
    <row r="2497" spans="1:5" ht="15.75" thickBot="1" x14ac:dyDescent="0.3">
      <c r="A2497" s="127" t="s">
        <v>3684</v>
      </c>
      <c r="B2497" s="135">
        <v>890</v>
      </c>
      <c r="C2497" s="127" t="s">
        <v>95</v>
      </c>
      <c r="D2497" s="135">
        <v>502</v>
      </c>
      <c r="E2497" s="127" t="s">
        <v>1716</v>
      </c>
    </row>
    <row r="2498" spans="1:5" ht="15.75" thickBot="1" x14ac:dyDescent="0.3">
      <c r="A2498" s="127" t="s">
        <v>3684</v>
      </c>
      <c r="B2498" s="135">
        <v>890</v>
      </c>
      <c r="C2498" s="127" t="s">
        <v>95</v>
      </c>
      <c r="D2498" s="135">
        <v>505</v>
      </c>
      <c r="E2498" s="127" t="s">
        <v>1717</v>
      </c>
    </row>
    <row r="2499" spans="1:5" ht="15.75" thickBot="1" x14ac:dyDescent="0.3">
      <c r="A2499" s="127" t="s">
        <v>3684</v>
      </c>
      <c r="B2499" s="135">
        <v>890</v>
      </c>
      <c r="C2499" s="127" t="s">
        <v>95</v>
      </c>
      <c r="D2499" s="135">
        <v>500</v>
      </c>
      <c r="E2499" s="127" t="s">
        <v>1714</v>
      </c>
    </row>
    <row r="2500" spans="1:5" ht="15.75" thickBot="1" x14ac:dyDescent="0.3">
      <c r="A2500" s="127" t="s">
        <v>3684</v>
      </c>
      <c r="B2500" s="135">
        <v>890</v>
      </c>
      <c r="C2500" s="127" t="s">
        <v>95</v>
      </c>
      <c r="D2500" s="135">
        <v>501</v>
      </c>
      <c r="E2500" s="127" t="s">
        <v>1715</v>
      </c>
    </row>
    <row r="2501" spans="1:5" ht="15.75" thickBot="1" x14ac:dyDescent="0.3">
      <c r="A2501" s="127" t="s">
        <v>3684</v>
      </c>
      <c r="B2501" s="135">
        <v>34</v>
      </c>
      <c r="C2501" s="127" t="s">
        <v>96</v>
      </c>
      <c r="D2501" s="135">
        <v>1</v>
      </c>
      <c r="E2501" s="127" t="s">
        <v>384</v>
      </c>
    </row>
    <row r="2502" spans="1:5" ht="15.75" thickBot="1" x14ac:dyDescent="0.3">
      <c r="A2502" s="127" t="s">
        <v>3684</v>
      </c>
      <c r="B2502" s="135">
        <v>34</v>
      </c>
      <c r="C2502" s="127" t="s">
        <v>96</v>
      </c>
      <c r="D2502" s="135">
        <v>2</v>
      </c>
      <c r="E2502" s="127" t="s">
        <v>385</v>
      </c>
    </row>
    <row r="2503" spans="1:5" ht="15.75" thickBot="1" x14ac:dyDescent="0.3">
      <c r="A2503" s="127" t="s">
        <v>3684</v>
      </c>
      <c r="B2503" s="135">
        <v>34</v>
      </c>
      <c r="C2503" s="127" t="s">
        <v>96</v>
      </c>
      <c r="D2503" s="135">
        <v>89</v>
      </c>
      <c r="E2503" s="127" t="s">
        <v>386</v>
      </c>
    </row>
    <row r="2504" spans="1:5" ht="15.75" thickBot="1" x14ac:dyDescent="0.3">
      <c r="A2504" s="127" t="s">
        <v>3684</v>
      </c>
      <c r="B2504" s="135">
        <v>34</v>
      </c>
      <c r="C2504" s="127" t="s">
        <v>96</v>
      </c>
      <c r="D2504" s="135">
        <v>133</v>
      </c>
      <c r="E2504" s="127" t="s">
        <v>387</v>
      </c>
    </row>
    <row r="2505" spans="1:5" ht="15.75" thickBot="1" x14ac:dyDescent="0.3">
      <c r="A2505" s="127" t="s">
        <v>3684</v>
      </c>
      <c r="B2505" s="135">
        <v>34</v>
      </c>
      <c r="C2505" s="127" t="s">
        <v>96</v>
      </c>
      <c r="D2505" s="135">
        <v>177</v>
      </c>
      <c r="E2505" s="127" t="s">
        <v>388</v>
      </c>
    </row>
    <row r="2506" spans="1:5" ht="15.75" thickBot="1" x14ac:dyDescent="0.3">
      <c r="A2506" s="127" t="s">
        <v>3684</v>
      </c>
      <c r="B2506" s="135">
        <v>34</v>
      </c>
      <c r="C2506" s="127" t="s">
        <v>96</v>
      </c>
      <c r="D2506" s="135">
        <v>221</v>
      </c>
      <c r="E2506" s="127" t="s">
        <v>389</v>
      </c>
    </row>
    <row r="2507" spans="1:5" ht="15.75" thickBot="1" x14ac:dyDescent="0.3">
      <c r="A2507" s="127" t="s">
        <v>3684</v>
      </c>
      <c r="B2507" s="135">
        <v>34</v>
      </c>
      <c r="C2507" s="127" t="s">
        <v>96</v>
      </c>
      <c r="D2507" s="135">
        <v>779</v>
      </c>
      <c r="E2507" s="127" t="s">
        <v>390</v>
      </c>
    </row>
    <row r="2508" spans="1:5" ht="15.75" thickBot="1" x14ac:dyDescent="0.3">
      <c r="A2508" s="127" t="s">
        <v>3684</v>
      </c>
      <c r="B2508" s="135">
        <v>750</v>
      </c>
      <c r="C2508" s="127" t="s">
        <v>97</v>
      </c>
      <c r="D2508" s="135">
        <v>1</v>
      </c>
      <c r="E2508" s="127" t="s">
        <v>1307</v>
      </c>
    </row>
    <row r="2509" spans="1:5" ht="15.75" thickBot="1" x14ac:dyDescent="0.3">
      <c r="A2509" s="127" t="s">
        <v>3684</v>
      </c>
      <c r="B2509" s="135">
        <v>461</v>
      </c>
      <c r="C2509" s="127" t="s">
        <v>98</v>
      </c>
      <c r="D2509" s="135">
        <v>1</v>
      </c>
      <c r="E2509" s="127" t="s">
        <v>1056</v>
      </c>
    </row>
    <row r="2510" spans="1:5" ht="15.75" thickBot="1" x14ac:dyDescent="0.3">
      <c r="A2510" s="127" t="s">
        <v>3684</v>
      </c>
      <c r="B2510" s="135">
        <v>461</v>
      </c>
      <c r="C2510" s="127" t="s">
        <v>98</v>
      </c>
      <c r="D2510" s="135">
        <v>2</v>
      </c>
      <c r="E2510" s="127" t="s">
        <v>1057</v>
      </c>
    </row>
    <row r="2511" spans="1:5" ht="15.75" thickBot="1" x14ac:dyDescent="0.3">
      <c r="A2511" s="127" t="s">
        <v>3684</v>
      </c>
      <c r="B2511" s="135">
        <v>461</v>
      </c>
      <c r="C2511" s="127" t="s">
        <v>98</v>
      </c>
      <c r="D2511" s="135">
        <v>90</v>
      </c>
      <c r="E2511" s="127" t="s">
        <v>1059</v>
      </c>
    </row>
    <row r="2512" spans="1:5" ht="15.75" thickBot="1" x14ac:dyDescent="0.3">
      <c r="A2512" s="127" t="s">
        <v>3684</v>
      </c>
      <c r="B2512" s="135">
        <v>461</v>
      </c>
      <c r="C2512" s="127" t="s">
        <v>98</v>
      </c>
      <c r="D2512" s="135">
        <v>89</v>
      </c>
      <c r="E2512" s="127" t="s">
        <v>1058</v>
      </c>
    </row>
    <row r="2513" spans="1:5" ht="15.75" thickBot="1" x14ac:dyDescent="0.3">
      <c r="A2513" s="127" t="s">
        <v>3684</v>
      </c>
      <c r="B2513" s="135">
        <v>461</v>
      </c>
      <c r="C2513" s="127" t="s">
        <v>98</v>
      </c>
      <c r="D2513" s="135">
        <v>501</v>
      </c>
      <c r="E2513" s="127" t="s">
        <v>1060</v>
      </c>
    </row>
    <row r="2514" spans="1:5" ht="15.75" thickBot="1" x14ac:dyDescent="0.3">
      <c r="A2514" s="127" t="s">
        <v>3684</v>
      </c>
      <c r="B2514" s="135">
        <v>463</v>
      </c>
      <c r="C2514" s="127" t="s">
        <v>99</v>
      </c>
      <c r="D2514" s="135">
        <v>5</v>
      </c>
      <c r="E2514" s="127" t="s">
        <v>1061</v>
      </c>
    </row>
    <row r="2515" spans="1:5" ht="15.75" thickBot="1" x14ac:dyDescent="0.3">
      <c r="A2515" s="127" t="s">
        <v>3684</v>
      </c>
      <c r="B2515" s="135">
        <v>463</v>
      </c>
      <c r="C2515" s="127" t="s">
        <v>99</v>
      </c>
      <c r="D2515" s="135">
        <v>9</v>
      </c>
      <c r="E2515" s="127" t="s">
        <v>1062</v>
      </c>
    </row>
    <row r="2516" spans="1:5" ht="15.75" thickBot="1" x14ac:dyDescent="0.3">
      <c r="A2516" s="127" t="s">
        <v>3684</v>
      </c>
      <c r="B2516" s="135">
        <v>880</v>
      </c>
      <c r="C2516" s="127" t="s">
        <v>100</v>
      </c>
      <c r="D2516" s="135">
        <v>900</v>
      </c>
      <c r="E2516" s="127" t="s">
        <v>3810</v>
      </c>
    </row>
    <row r="2517" spans="1:5" ht="15.75" thickBot="1" x14ac:dyDescent="0.3">
      <c r="A2517" s="127" t="s">
        <v>3684</v>
      </c>
      <c r="B2517" s="135">
        <v>880</v>
      </c>
      <c r="C2517" s="127" t="s">
        <v>100</v>
      </c>
      <c r="D2517" s="135">
        <v>879</v>
      </c>
      <c r="E2517" s="127" t="s">
        <v>3804</v>
      </c>
    </row>
    <row r="2518" spans="1:5" ht="15.75" thickBot="1" x14ac:dyDescent="0.3">
      <c r="A2518" s="127" t="s">
        <v>3684</v>
      </c>
      <c r="B2518" s="135">
        <v>880</v>
      </c>
      <c r="C2518" s="127" t="s">
        <v>100</v>
      </c>
      <c r="D2518" s="135">
        <v>28</v>
      </c>
      <c r="E2518" s="127" t="s">
        <v>1566</v>
      </c>
    </row>
    <row r="2519" spans="1:5" ht="15.75" thickBot="1" x14ac:dyDescent="0.3">
      <c r="A2519" s="127" t="s">
        <v>3684</v>
      </c>
      <c r="B2519" s="135">
        <v>880</v>
      </c>
      <c r="C2519" s="127" t="s">
        <v>100</v>
      </c>
      <c r="D2519" s="135">
        <v>4</v>
      </c>
      <c r="E2519" s="127" t="s">
        <v>1542</v>
      </c>
    </row>
    <row r="2520" spans="1:5" ht="15.75" thickBot="1" x14ac:dyDescent="0.3">
      <c r="A2520" s="127" t="s">
        <v>3684</v>
      </c>
      <c r="B2520" s="135">
        <v>880</v>
      </c>
      <c r="C2520" s="127" t="s">
        <v>100</v>
      </c>
      <c r="D2520" s="135">
        <v>873</v>
      </c>
      <c r="E2520" s="127" t="s">
        <v>3820</v>
      </c>
    </row>
    <row r="2521" spans="1:5" ht="15.75" thickBot="1" x14ac:dyDescent="0.3">
      <c r="A2521" s="127" t="s">
        <v>3684</v>
      </c>
      <c r="B2521" s="135">
        <v>880</v>
      </c>
      <c r="C2521" s="127" t="s">
        <v>100</v>
      </c>
      <c r="D2521" s="135">
        <v>5</v>
      </c>
      <c r="E2521" s="127" t="s">
        <v>1543</v>
      </c>
    </row>
    <row r="2522" spans="1:5" ht="15.75" thickBot="1" x14ac:dyDescent="0.3">
      <c r="A2522" s="127" t="s">
        <v>3684</v>
      </c>
      <c r="B2522" s="135">
        <v>880</v>
      </c>
      <c r="C2522" s="127" t="s">
        <v>100</v>
      </c>
      <c r="D2522" s="135">
        <v>6</v>
      </c>
      <c r="E2522" s="127" t="s">
        <v>1544</v>
      </c>
    </row>
    <row r="2523" spans="1:5" ht="15.75" thickBot="1" x14ac:dyDescent="0.3">
      <c r="A2523" s="127" t="s">
        <v>3684</v>
      </c>
      <c r="B2523" s="135">
        <v>880</v>
      </c>
      <c r="C2523" s="127" t="s">
        <v>100</v>
      </c>
      <c r="D2523" s="135">
        <v>8</v>
      </c>
      <c r="E2523" s="127" t="s">
        <v>1546</v>
      </c>
    </row>
    <row r="2524" spans="1:5" ht="15.75" thickBot="1" x14ac:dyDescent="0.3">
      <c r="A2524" s="127" t="s">
        <v>3684</v>
      </c>
      <c r="B2524" s="135">
        <v>880</v>
      </c>
      <c r="C2524" s="127" t="s">
        <v>100</v>
      </c>
      <c r="D2524" s="135">
        <v>7</v>
      </c>
      <c r="E2524" s="127" t="s">
        <v>1545</v>
      </c>
    </row>
    <row r="2525" spans="1:5" ht="15.75" thickBot="1" x14ac:dyDescent="0.3">
      <c r="A2525" s="127" t="s">
        <v>3684</v>
      </c>
      <c r="B2525" s="135">
        <v>880</v>
      </c>
      <c r="C2525" s="127" t="s">
        <v>100</v>
      </c>
      <c r="D2525" s="135">
        <v>29</v>
      </c>
      <c r="E2525" s="127" t="s">
        <v>1567</v>
      </c>
    </row>
    <row r="2526" spans="1:5" ht="15.75" thickBot="1" x14ac:dyDescent="0.3">
      <c r="A2526" s="127" t="s">
        <v>3684</v>
      </c>
      <c r="B2526" s="135">
        <v>880</v>
      </c>
      <c r="C2526" s="127" t="s">
        <v>100</v>
      </c>
      <c r="D2526" s="135">
        <v>13</v>
      </c>
      <c r="E2526" s="127" t="s">
        <v>1551</v>
      </c>
    </row>
    <row r="2527" spans="1:5" ht="15.75" thickBot="1" x14ac:dyDescent="0.3">
      <c r="A2527" s="127" t="s">
        <v>3684</v>
      </c>
      <c r="B2527" s="135">
        <v>880</v>
      </c>
      <c r="C2527" s="127" t="s">
        <v>100</v>
      </c>
      <c r="D2527" s="135">
        <v>14</v>
      </c>
      <c r="E2527" s="127" t="s">
        <v>1552</v>
      </c>
    </row>
    <row r="2528" spans="1:5" ht="15.75" thickBot="1" x14ac:dyDescent="0.3">
      <c r="A2528" s="127" t="s">
        <v>3684</v>
      </c>
      <c r="B2528" s="135">
        <v>880</v>
      </c>
      <c r="C2528" s="127" t="s">
        <v>100</v>
      </c>
      <c r="D2528" s="135">
        <v>15</v>
      </c>
      <c r="E2528" s="127" t="s">
        <v>1553</v>
      </c>
    </row>
    <row r="2529" spans="1:5" ht="15.75" thickBot="1" x14ac:dyDescent="0.3">
      <c r="A2529" s="127" t="s">
        <v>3684</v>
      </c>
      <c r="B2529" s="135">
        <v>880</v>
      </c>
      <c r="C2529" s="127" t="s">
        <v>100</v>
      </c>
      <c r="D2529" s="135">
        <v>16</v>
      </c>
      <c r="E2529" s="127" t="s">
        <v>1554</v>
      </c>
    </row>
    <row r="2530" spans="1:5" ht="15.75" thickBot="1" x14ac:dyDescent="0.3">
      <c r="A2530" s="127" t="s">
        <v>3684</v>
      </c>
      <c r="B2530" s="135">
        <v>880</v>
      </c>
      <c r="C2530" s="127" t="s">
        <v>100</v>
      </c>
      <c r="D2530" s="135">
        <v>17</v>
      </c>
      <c r="E2530" s="127" t="s">
        <v>1555</v>
      </c>
    </row>
    <row r="2531" spans="1:5" ht="15.75" thickBot="1" x14ac:dyDescent="0.3">
      <c r="A2531" s="127" t="s">
        <v>3684</v>
      </c>
      <c r="B2531" s="135">
        <v>880</v>
      </c>
      <c r="C2531" s="127" t="s">
        <v>100</v>
      </c>
      <c r="D2531" s="135">
        <v>18</v>
      </c>
      <c r="E2531" s="127" t="s">
        <v>1556</v>
      </c>
    </row>
    <row r="2532" spans="1:5" ht="15.75" thickBot="1" x14ac:dyDescent="0.3">
      <c r="A2532" s="127" t="s">
        <v>3684</v>
      </c>
      <c r="B2532" s="135">
        <v>880</v>
      </c>
      <c r="C2532" s="127" t="s">
        <v>100</v>
      </c>
      <c r="D2532" s="135">
        <v>19</v>
      </c>
      <c r="E2532" s="127" t="s">
        <v>1557</v>
      </c>
    </row>
    <row r="2533" spans="1:5" ht="15.75" thickBot="1" x14ac:dyDescent="0.3">
      <c r="A2533" s="127" t="s">
        <v>3684</v>
      </c>
      <c r="B2533" s="135">
        <v>880</v>
      </c>
      <c r="C2533" s="127" t="s">
        <v>100</v>
      </c>
      <c r="D2533" s="135">
        <v>20</v>
      </c>
      <c r="E2533" s="127" t="s">
        <v>1558</v>
      </c>
    </row>
    <row r="2534" spans="1:5" ht="15.75" thickBot="1" x14ac:dyDescent="0.3">
      <c r="A2534" s="127" t="s">
        <v>3684</v>
      </c>
      <c r="B2534" s="135">
        <v>880</v>
      </c>
      <c r="C2534" s="127" t="s">
        <v>100</v>
      </c>
      <c r="D2534" s="135">
        <v>49</v>
      </c>
      <c r="E2534" s="127" t="s">
        <v>1583</v>
      </c>
    </row>
    <row r="2535" spans="1:5" ht="15.75" thickBot="1" x14ac:dyDescent="0.3">
      <c r="A2535" s="127" t="s">
        <v>3684</v>
      </c>
      <c r="B2535" s="135">
        <v>880</v>
      </c>
      <c r="C2535" s="127" t="s">
        <v>100</v>
      </c>
      <c r="D2535" s="135">
        <v>21</v>
      </c>
      <c r="E2535" s="127" t="s">
        <v>1559</v>
      </c>
    </row>
    <row r="2536" spans="1:5" ht="15.75" thickBot="1" x14ac:dyDescent="0.3">
      <c r="A2536" s="127" t="s">
        <v>3684</v>
      </c>
      <c r="B2536" s="135">
        <v>880</v>
      </c>
      <c r="C2536" s="127" t="s">
        <v>100</v>
      </c>
      <c r="D2536" s="135">
        <v>38</v>
      </c>
      <c r="E2536" s="127" t="s">
        <v>1576</v>
      </c>
    </row>
    <row r="2537" spans="1:5" ht="15.75" thickBot="1" x14ac:dyDescent="0.3">
      <c r="A2537" s="127" t="s">
        <v>3684</v>
      </c>
      <c r="B2537" s="135">
        <v>880</v>
      </c>
      <c r="C2537" s="127" t="s">
        <v>100</v>
      </c>
      <c r="D2537" s="135">
        <v>22</v>
      </c>
      <c r="E2537" s="127" t="s">
        <v>1560</v>
      </c>
    </row>
    <row r="2538" spans="1:5" ht="15.75" thickBot="1" x14ac:dyDescent="0.3">
      <c r="A2538" s="127" t="s">
        <v>3684</v>
      </c>
      <c r="B2538" s="135">
        <v>880</v>
      </c>
      <c r="C2538" s="127" t="s">
        <v>100</v>
      </c>
      <c r="D2538" s="135">
        <v>23</v>
      </c>
      <c r="E2538" s="127" t="s">
        <v>1561</v>
      </c>
    </row>
    <row r="2539" spans="1:5" ht="15.75" thickBot="1" x14ac:dyDescent="0.3">
      <c r="A2539" s="127" t="s">
        <v>3684</v>
      </c>
      <c r="B2539" s="135">
        <v>880</v>
      </c>
      <c r="C2539" s="127" t="s">
        <v>100</v>
      </c>
      <c r="D2539" s="135">
        <v>36</v>
      </c>
      <c r="E2539" s="127" t="s">
        <v>1574</v>
      </c>
    </row>
    <row r="2540" spans="1:5" ht="15.75" thickBot="1" x14ac:dyDescent="0.3">
      <c r="A2540" s="127" t="s">
        <v>3684</v>
      </c>
      <c r="B2540" s="135">
        <v>880</v>
      </c>
      <c r="C2540" s="127" t="s">
        <v>100</v>
      </c>
      <c r="D2540" s="135">
        <v>24</v>
      </c>
      <c r="E2540" s="127" t="s">
        <v>1562</v>
      </c>
    </row>
    <row r="2541" spans="1:5" ht="15.75" thickBot="1" x14ac:dyDescent="0.3">
      <c r="A2541" s="127" t="s">
        <v>3684</v>
      </c>
      <c r="B2541" s="135">
        <v>880</v>
      </c>
      <c r="C2541" s="127" t="s">
        <v>100</v>
      </c>
      <c r="D2541" s="135">
        <v>25</v>
      </c>
      <c r="E2541" s="127" t="s">
        <v>1563</v>
      </c>
    </row>
    <row r="2542" spans="1:5" ht="15.75" thickBot="1" x14ac:dyDescent="0.3">
      <c r="A2542" s="127" t="s">
        <v>3684</v>
      </c>
      <c r="B2542" s="135">
        <v>880</v>
      </c>
      <c r="C2542" s="127" t="s">
        <v>100</v>
      </c>
      <c r="D2542" s="135">
        <v>41</v>
      </c>
      <c r="E2542" s="127" t="s">
        <v>1579</v>
      </c>
    </row>
    <row r="2543" spans="1:5" ht="15.75" thickBot="1" x14ac:dyDescent="0.3">
      <c r="A2543" s="127" t="s">
        <v>3684</v>
      </c>
      <c r="B2543" s="135">
        <v>880</v>
      </c>
      <c r="C2543" s="127" t="s">
        <v>100</v>
      </c>
      <c r="D2543" s="135">
        <v>26</v>
      </c>
      <c r="E2543" s="127" t="s">
        <v>1564</v>
      </c>
    </row>
    <row r="2544" spans="1:5" ht="15.75" thickBot="1" x14ac:dyDescent="0.3">
      <c r="A2544" s="127" t="s">
        <v>3684</v>
      </c>
      <c r="B2544" s="135">
        <v>880</v>
      </c>
      <c r="C2544" s="127" t="s">
        <v>100</v>
      </c>
      <c r="D2544" s="135">
        <v>27</v>
      </c>
      <c r="E2544" s="127" t="s">
        <v>1565</v>
      </c>
    </row>
    <row r="2545" spans="1:5" ht="15.75" thickBot="1" x14ac:dyDescent="0.3">
      <c r="A2545" s="127" t="s">
        <v>3684</v>
      </c>
      <c r="B2545" s="135">
        <v>880</v>
      </c>
      <c r="C2545" s="127" t="s">
        <v>100</v>
      </c>
      <c r="D2545" s="135">
        <v>9</v>
      </c>
      <c r="E2545" s="127" t="s">
        <v>1547</v>
      </c>
    </row>
    <row r="2546" spans="1:5" ht="15.75" thickBot="1" x14ac:dyDescent="0.3">
      <c r="A2546" s="127" t="s">
        <v>3684</v>
      </c>
      <c r="B2546" s="135">
        <v>880</v>
      </c>
      <c r="C2546" s="127" t="s">
        <v>100</v>
      </c>
      <c r="D2546" s="135">
        <v>1</v>
      </c>
      <c r="E2546" s="127" t="s">
        <v>1539</v>
      </c>
    </row>
    <row r="2547" spans="1:5" ht="15.75" thickBot="1" x14ac:dyDescent="0.3">
      <c r="A2547" s="127" t="s">
        <v>3684</v>
      </c>
      <c r="B2547" s="135">
        <v>880</v>
      </c>
      <c r="C2547" s="127" t="s">
        <v>100</v>
      </c>
      <c r="D2547" s="135">
        <v>10</v>
      </c>
      <c r="E2547" s="127" t="s">
        <v>1548</v>
      </c>
    </row>
    <row r="2548" spans="1:5" ht="15.75" thickBot="1" x14ac:dyDescent="0.3">
      <c r="A2548" s="127" t="s">
        <v>3684</v>
      </c>
      <c r="B2548" s="135">
        <v>880</v>
      </c>
      <c r="C2548" s="127" t="s">
        <v>100</v>
      </c>
      <c r="D2548" s="135">
        <v>11</v>
      </c>
      <c r="E2548" s="127" t="s">
        <v>1549</v>
      </c>
    </row>
    <row r="2549" spans="1:5" ht="15.75" thickBot="1" x14ac:dyDescent="0.3">
      <c r="A2549" s="127" t="s">
        <v>3684</v>
      </c>
      <c r="B2549" s="135">
        <v>880</v>
      </c>
      <c r="C2549" s="127" t="s">
        <v>100</v>
      </c>
      <c r="D2549" s="135">
        <v>2</v>
      </c>
      <c r="E2549" s="127" t="s">
        <v>1540</v>
      </c>
    </row>
    <row r="2550" spans="1:5" ht="15.75" thickBot="1" x14ac:dyDescent="0.3">
      <c r="A2550" s="127" t="s">
        <v>3684</v>
      </c>
      <c r="B2550" s="135">
        <v>880</v>
      </c>
      <c r="C2550" s="127" t="s">
        <v>100</v>
      </c>
      <c r="D2550" s="135">
        <v>870</v>
      </c>
      <c r="E2550" s="127" t="s">
        <v>3817</v>
      </c>
    </row>
    <row r="2551" spans="1:5" ht="15.75" thickBot="1" x14ac:dyDescent="0.3">
      <c r="A2551" s="127" t="s">
        <v>3684</v>
      </c>
      <c r="B2551" s="135">
        <v>880</v>
      </c>
      <c r="C2551" s="127" t="s">
        <v>100</v>
      </c>
      <c r="D2551" s="135">
        <v>39</v>
      </c>
      <c r="E2551" s="127" t="s">
        <v>1577</v>
      </c>
    </row>
    <row r="2552" spans="1:5" ht="15.75" thickBot="1" x14ac:dyDescent="0.3">
      <c r="A2552" s="127" t="s">
        <v>3684</v>
      </c>
      <c r="B2552" s="135">
        <v>880</v>
      </c>
      <c r="C2552" s="127" t="s">
        <v>100</v>
      </c>
      <c r="D2552" s="135">
        <v>37</v>
      </c>
      <c r="E2552" s="127" t="s">
        <v>1575</v>
      </c>
    </row>
    <row r="2553" spans="1:5" ht="15.75" thickBot="1" x14ac:dyDescent="0.3">
      <c r="A2553" s="127" t="s">
        <v>3684</v>
      </c>
      <c r="B2553" s="135">
        <v>880</v>
      </c>
      <c r="C2553" s="127" t="s">
        <v>100</v>
      </c>
      <c r="D2553" s="135">
        <v>30</v>
      </c>
      <c r="E2553" s="127" t="s">
        <v>1568</v>
      </c>
    </row>
    <row r="2554" spans="1:5" ht="15.75" thickBot="1" x14ac:dyDescent="0.3">
      <c r="A2554" s="127" t="s">
        <v>3684</v>
      </c>
      <c r="B2554" s="135">
        <v>880</v>
      </c>
      <c r="C2554" s="127" t="s">
        <v>100</v>
      </c>
      <c r="D2554" s="135">
        <v>871</v>
      </c>
      <c r="E2554" s="127" t="s">
        <v>3818</v>
      </c>
    </row>
    <row r="2555" spans="1:5" ht="15.75" thickBot="1" x14ac:dyDescent="0.3">
      <c r="A2555" s="127" t="s">
        <v>3684</v>
      </c>
      <c r="B2555" s="135">
        <v>880</v>
      </c>
      <c r="C2555" s="127" t="s">
        <v>100</v>
      </c>
      <c r="D2555" s="135">
        <v>31</v>
      </c>
      <c r="E2555" s="127" t="s">
        <v>1569</v>
      </c>
    </row>
    <row r="2556" spans="1:5" ht="15.75" thickBot="1" x14ac:dyDescent="0.3">
      <c r="A2556" s="127" t="s">
        <v>3684</v>
      </c>
      <c r="B2556" s="135">
        <v>880</v>
      </c>
      <c r="C2556" s="127" t="s">
        <v>100</v>
      </c>
      <c r="D2556" s="135">
        <v>32</v>
      </c>
      <c r="E2556" s="127" t="s">
        <v>1570</v>
      </c>
    </row>
    <row r="2557" spans="1:5" ht="15.75" thickBot="1" x14ac:dyDescent="0.3">
      <c r="A2557" s="127" t="s">
        <v>3684</v>
      </c>
      <c r="B2557" s="135">
        <v>880</v>
      </c>
      <c r="C2557" s="127" t="s">
        <v>100</v>
      </c>
      <c r="D2557" s="135">
        <v>42</v>
      </c>
      <c r="E2557" s="127" t="s">
        <v>1580</v>
      </c>
    </row>
    <row r="2558" spans="1:5" ht="15.75" thickBot="1" x14ac:dyDescent="0.3">
      <c r="A2558" s="127" t="s">
        <v>3684</v>
      </c>
      <c r="B2558" s="135">
        <v>880</v>
      </c>
      <c r="C2558" s="127" t="s">
        <v>100</v>
      </c>
      <c r="D2558" s="135">
        <v>33</v>
      </c>
      <c r="E2558" s="127" t="s">
        <v>1571</v>
      </c>
    </row>
    <row r="2559" spans="1:5" ht="15.75" thickBot="1" x14ac:dyDescent="0.3">
      <c r="A2559" s="127" t="s">
        <v>3684</v>
      </c>
      <c r="B2559" s="135">
        <v>880</v>
      </c>
      <c r="C2559" s="127" t="s">
        <v>100</v>
      </c>
      <c r="D2559" s="135">
        <v>3</v>
      </c>
      <c r="E2559" s="127" t="s">
        <v>1541</v>
      </c>
    </row>
    <row r="2560" spans="1:5" ht="15.75" thickBot="1" x14ac:dyDescent="0.3">
      <c r="A2560" s="127" t="s">
        <v>3684</v>
      </c>
      <c r="B2560" s="135">
        <v>880</v>
      </c>
      <c r="C2560" s="127" t="s">
        <v>100</v>
      </c>
      <c r="D2560" s="135">
        <v>12</v>
      </c>
      <c r="E2560" s="127" t="s">
        <v>1550</v>
      </c>
    </row>
    <row r="2561" spans="1:5" ht="15.75" thickBot="1" x14ac:dyDescent="0.3">
      <c r="A2561" s="127" t="s">
        <v>3684</v>
      </c>
      <c r="B2561" s="135">
        <v>880</v>
      </c>
      <c r="C2561" s="127" t="s">
        <v>100</v>
      </c>
      <c r="D2561" s="135">
        <v>40</v>
      </c>
      <c r="E2561" s="127" t="s">
        <v>1578</v>
      </c>
    </row>
    <row r="2562" spans="1:5" ht="15.75" thickBot="1" x14ac:dyDescent="0.3">
      <c r="A2562" s="127" t="s">
        <v>3684</v>
      </c>
      <c r="B2562" s="135">
        <v>880</v>
      </c>
      <c r="C2562" s="127" t="s">
        <v>100</v>
      </c>
      <c r="D2562" s="135">
        <v>34</v>
      </c>
      <c r="E2562" s="127" t="s">
        <v>1572</v>
      </c>
    </row>
    <row r="2563" spans="1:5" ht="15.75" thickBot="1" x14ac:dyDescent="0.3">
      <c r="A2563" s="127" t="s">
        <v>3684</v>
      </c>
      <c r="B2563" s="135">
        <v>880</v>
      </c>
      <c r="C2563" s="127" t="s">
        <v>100</v>
      </c>
      <c r="D2563" s="135">
        <v>35</v>
      </c>
      <c r="E2563" s="127" t="s">
        <v>1573</v>
      </c>
    </row>
    <row r="2564" spans="1:5" ht="15.75" thickBot="1" x14ac:dyDescent="0.3">
      <c r="A2564" s="127" t="s">
        <v>3684</v>
      </c>
      <c r="B2564" s="135">
        <v>880</v>
      </c>
      <c r="C2564" s="127" t="s">
        <v>100</v>
      </c>
      <c r="D2564" s="135">
        <v>45</v>
      </c>
      <c r="E2564" s="127" t="s">
        <v>1581</v>
      </c>
    </row>
    <row r="2565" spans="1:5" ht="15.75" thickBot="1" x14ac:dyDescent="0.3">
      <c r="A2565" s="127" t="s">
        <v>3684</v>
      </c>
      <c r="B2565" s="135">
        <v>880</v>
      </c>
      <c r="C2565" s="127" t="s">
        <v>100</v>
      </c>
      <c r="D2565" s="135">
        <v>46</v>
      </c>
      <c r="E2565" s="127" t="s">
        <v>1582</v>
      </c>
    </row>
    <row r="2566" spans="1:5" ht="15.75" thickBot="1" x14ac:dyDescent="0.3">
      <c r="A2566" s="127" t="s">
        <v>3684</v>
      </c>
      <c r="B2566" s="135">
        <v>880</v>
      </c>
      <c r="C2566" s="127" t="s">
        <v>100</v>
      </c>
      <c r="D2566" s="135">
        <v>89</v>
      </c>
      <c r="E2566" s="127" t="s">
        <v>1584</v>
      </c>
    </row>
    <row r="2567" spans="1:5" ht="15.75" thickBot="1" x14ac:dyDescent="0.3">
      <c r="A2567" s="127" t="s">
        <v>3684</v>
      </c>
      <c r="B2567" s="135">
        <v>880</v>
      </c>
      <c r="C2567" s="127" t="s">
        <v>100</v>
      </c>
      <c r="D2567" s="135">
        <v>93</v>
      </c>
      <c r="E2567" s="127" t="s">
        <v>1588</v>
      </c>
    </row>
    <row r="2568" spans="1:5" ht="15.75" thickBot="1" x14ac:dyDescent="0.3">
      <c r="A2568" s="127" t="s">
        <v>3684</v>
      </c>
      <c r="B2568" s="135">
        <v>880</v>
      </c>
      <c r="C2568" s="127" t="s">
        <v>100</v>
      </c>
      <c r="D2568" s="135">
        <v>880</v>
      </c>
      <c r="E2568" s="127" t="s">
        <v>3805</v>
      </c>
    </row>
    <row r="2569" spans="1:5" ht="15.75" thickBot="1" x14ac:dyDescent="0.3">
      <c r="A2569" s="127" t="s">
        <v>3684</v>
      </c>
      <c r="B2569" s="135">
        <v>880</v>
      </c>
      <c r="C2569" s="127" t="s">
        <v>100</v>
      </c>
      <c r="D2569" s="135">
        <v>90</v>
      </c>
      <c r="E2569" s="127" t="s">
        <v>1585</v>
      </c>
    </row>
    <row r="2570" spans="1:5" ht="15.75" thickBot="1" x14ac:dyDescent="0.3">
      <c r="A2570" s="127" t="s">
        <v>3684</v>
      </c>
      <c r="B2570" s="135">
        <v>880</v>
      </c>
      <c r="C2570" s="127" t="s">
        <v>100</v>
      </c>
      <c r="D2570" s="135">
        <v>91</v>
      </c>
      <c r="E2570" s="127" t="s">
        <v>1586</v>
      </c>
    </row>
    <row r="2571" spans="1:5" ht="15.75" thickBot="1" x14ac:dyDescent="0.3">
      <c r="A2571" s="127" t="s">
        <v>3684</v>
      </c>
      <c r="B2571" s="135">
        <v>880</v>
      </c>
      <c r="C2571" s="127" t="s">
        <v>100</v>
      </c>
      <c r="D2571" s="135">
        <v>92</v>
      </c>
      <c r="E2571" s="127" t="s">
        <v>1587</v>
      </c>
    </row>
    <row r="2572" spans="1:5" ht="15.75" thickBot="1" x14ac:dyDescent="0.3">
      <c r="A2572" s="127" t="s">
        <v>3684</v>
      </c>
      <c r="B2572" s="135">
        <v>880</v>
      </c>
      <c r="C2572" s="127" t="s">
        <v>100</v>
      </c>
      <c r="D2572" s="135">
        <v>133</v>
      </c>
      <c r="E2572" s="127" t="s">
        <v>1589</v>
      </c>
    </row>
    <row r="2573" spans="1:5" ht="15.75" thickBot="1" x14ac:dyDescent="0.3">
      <c r="A2573" s="127" t="s">
        <v>3684</v>
      </c>
      <c r="B2573" s="135">
        <v>880</v>
      </c>
      <c r="C2573" s="127" t="s">
        <v>100</v>
      </c>
      <c r="D2573" s="135">
        <v>889</v>
      </c>
      <c r="E2573" s="127" t="s">
        <v>1641</v>
      </c>
    </row>
    <row r="2574" spans="1:5" ht="15.75" thickBot="1" x14ac:dyDescent="0.3">
      <c r="A2574" s="127" t="s">
        <v>3684</v>
      </c>
      <c r="B2574" s="135">
        <v>880</v>
      </c>
      <c r="C2574" s="127" t="s">
        <v>100</v>
      </c>
      <c r="D2574" s="135">
        <v>176</v>
      </c>
      <c r="E2574" s="127" t="s">
        <v>1591</v>
      </c>
    </row>
    <row r="2575" spans="1:5" ht="15.75" thickBot="1" x14ac:dyDescent="0.3">
      <c r="A2575" s="127" t="s">
        <v>3684</v>
      </c>
      <c r="B2575" s="135">
        <v>880</v>
      </c>
      <c r="C2575" s="127" t="s">
        <v>100</v>
      </c>
      <c r="D2575" s="135">
        <v>877</v>
      </c>
      <c r="E2575" s="127" t="s">
        <v>1635</v>
      </c>
    </row>
    <row r="2576" spans="1:5" ht="15.75" thickBot="1" x14ac:dyDescent="0.3">
      <c r="A2576" s="127" t="s">
        <v>3684</v>
      </c>
      <c r="B2576" s="135">
        <v>880</v>
      </c>
      <c r="C2576" s="127" t="s">
        <v>100</v>
      </c>
      <c r="D2576" s="135">
        <v>134</v>
      </c>
      <c r="E2576" s="127" t="s">
        <v>1590</v>
      </c>
    </row>
    <row r="2577" spans="1:5" ht="15.75" thickBot="1" x14ac:dyDescent="0.3">
      <c r="A2577" s="127" t="s">
        <v>3684</v>
      </c>
      <c r="B2577" s="135">
        <v>880</v>
      </c>
      <c r="C2577" s="127" t="s">
        <v>100</v>
      </c>
      <c r="D2577" s="135">
        <v>177</v>
      </c>
      <c r="E2577" s="127" t="s">
        <v>1592</v>
      </c>
    </row>
    <row r="2578" spans="1:5" ht="15.75" thickBot="1" x14ac:dyDescent="0.3">
      <c r="A2578" s="127" t="s">
        <v>3684</v>
      </c>
      <c r="B2578" s="135">
        <v>880</v>
      </c>
      <c r="C2578" s="127" t="s">
        <v>100</v>
      </c>
      <c r="D2578" s="135">
        <v>178</v>
      </c>
      <c r="E2578" s="127" t="s">
        <v>1593</v>
      </c>
    </row>
    <row r="2579" spans="1:5" ht="15.75" thickBot="1" x14ac:dyDescent="0.3">
      <c r="A2579" s="127" t="s">
        <v>3684</v>
      </c>
      <c r="B2579" s="135">
        <v>880</v>
      </c>
      <c r="C2579" s="127" t="s">
        <v>100</v>
      </c>
      <c r="D2579" s="135">
        <v>180</v>
      </c>
      <c r="E2579" s="127" t="s">
        <v>1595</v>
      </c>
    </row>
    <row r="2580" spans="1:5" ht="15.75" thickBot="1" x14ac:dyDescent="0.3">
      <c r="A2580" s="127" t="s">
        <v>3684</v>
      </c>
      <c r="B2580" s="135">
        <v>880</v>
      </c>
      <c r="C2580" s="127" t="s">
        <v>100</v>
      </c>
      <c r="D2580" s="135">
        <v>886</v>
      </c>
      <c r="E2580" s="127" t="s">
        <v>1640</v>
      </c>
    </row>
    <row r="2581" spans="1:5" ht="15.75" thickBot="1" x14ac:dyDescent="0.3">
      <c r="A2581" s="127" t="s">
        <v>3684</v>
      </c>
      <c r="B2581" s="135">
        <v>880</v>
      </c>
      <c r="C2581" s="127" t="s">
        <v>100</v>
      </c>
      <c r="D2581" s="135">
        <v>182</v>
      </c>
      <c r="E2581" s="127" t="s">
        <v>1597</v>
      </c>
    </row>
    <row r="2582" spans="1:5" ht="15.75" thickBot="1" x14ac:dyDescent="0.3">
      <c r="A2582" s="127" t="s">
        <v>3684</v>
      </c>
      <c r="B2582" s="135">
        <v>880</v>
      </c>
      <c r="C2582" s="127" t="s">
        <v>100</v>
      </c>
      <c r="D2582" s="135">
        <v>181</v>
      </c>
      <c r="E2582" s="127" t="s">
        <v>1596</v>
      </c>
    </row>
    <row r="2583" spans="1:5" ht="15.75" thickBot="1" x14ac:dyDescent="0.3">
      <c r="A2583" s="127" t="s">
        <v>3684</v>
      </c>
      <c r="B2583" s="135">
        <v>880</v>
      </c>
      <c r="C2583" s="127" t="s">
        <v>100</v>
      </c>
      <c r="D2583" s="135">
        <v>179</v>
      </c>
      <c r="E2583" s="127" t="s">
        <v>1594</v>
      </c>
    </row>
    <row r="2584" spans="1:5" ht="15.75" thickBot="1" x14ac:dyDescent="0.3">
      <c r="A2584" s="127" t="s">
        <v>3684</v>
      </c>
      <c r="B2584" s="135">
        <v>880</v>
      </c>
      <c r="C2584" s="127" t="s">
        <v>100</v>
      </c>
      <c r="D2584" s="135">
        <v>872</v>
      </c>
      <c r="E2584" s="127" t="s">
        <v>3819</v>
      </c>
    </row>
    <row r="2585" spans="1:5" ht="15.75" thickBot="1" x14ac:dyDescent="0.3">
      <c r="A2585" s="127" t="s">
        <v>3684</v>
      </c>
      <c r="B2585" s="135">
        <v>880</v>
      </c>
      <c r="C2585" s="127" t="s">
        <v>100</v>
      </c>
      <c r="D2585" s="135">
        <v>878</v>
      </c>
      <c r="E2585" s="127" t="s">
        <v>1636</v>
      </c>
    </row>
    <row r="2586" spans="1:5" ht="15.75" thickBot="1" x14ac:dyDescent="0.3">
      <c r="A2586" s="127" t="s">
        <v>3684</v>
      </c>
      <c r="B2586" s="135">
        <v>880</v>
      </c>
      <c r="C2586" s="127" t="s">
        <v>100</v>
      </c>
      <c r="D2586" s="135">
        <v>311</v>
      </c>
      <c r="E2586" s="127" t="s">
        <v>1600</v>
      </c>
    </row>
    <row r="2587" spans="1:5" ht="15.75" thickBot="1" x14ac:dyDescent="0.3">
      <c r="A2587" s="127" t="s">
        <v>3684</v>
      </c>
      <c r="B2587" s="135">
        <v>880</v>
      </c>
      <c r="C2587" s="127" t="s">
        <v>100</v>
      </c>
      <c r="D2587" s="135">
        <v>309</v>
      </c>
      <c r="E2587" s="127" t="s">
        <v>1598</v>
      </c>
    </row>
    <row r="2588" spans="1:5" ht="15.75" thickBot="1" x14ac:dyDescent="0.3">
      <c r="A2588" s="127" t="s">
        <v>3684</v>
      </c>
      <c r="B2588" s="135">
        <v>880</v>
      </c>
      <c r="C2588" s="127" t="s">
        <v>100</v>
      </c>
      <c r="D2588" s="135">
        <v>310</v>
      </c>
      <c r="E2588" s="127" t="s">
        <v>1599</v>
      </c>
    </row>
    <row r="2589" spans="1:5" ht="15.75" thickBot="1" x14ac:dyDescent="0.3">
      <c r="A2589" s="127" t="s">
        <v>3684</v>
      </c>
      <c r="B2589" s="135">
        <v>880</v>
      </c>
      <c r="C2589" s="127" t="s">
        <v>100</v>
      </c>
      <c r="D2589" s="135">
        <v>313</v>
      </c>
      <c r="E2589" s="127" t="s">
        <v>1601</v>
      </c>
    </row>
    <row r="2590" spans="1:5" ht="15.75" thickBot="1" x14ac:dyDescent="0.3">
      <c r="A2590" s="127" t="s">
        <v>3684</v>
      </c>
      <c r="B2590" s="135">
        <v>880</v>
      </c>
      <c r="C2590" s="127" t="s">
        <v>100</v>
      </c>
      <c r="D2590" s="135">
        <v>315</v>
      </c>
      <c r="E2590" s="127" t="s">
        <v>1602</v>
      </c>
    </row>
    <row r="2591" spans="1:5" ht="15.75" thickBot="1" x14ac:dyDescent="0.3">
      <c r="A2591" s="127" t="s">
        <v>3684</v>
      </c>
      <c r="B2591" s="135">
        <v>880</v>
      </c>
      <c r="C2591" s="127" t="s">
        <v>100</v>
      </c>
      <c r="D2591" s="135">
        <v>874</v>
      </c>
      <c r="E2591" s="127" t="s">
        <v>3803</v>
      </c>
    </row>
    <row r="2592" spans="1:5" ht="15.75" thickBot="1" x14ac:dyDescent="0.3">
      <c r="A2592" s="127" t="s">
        <v>3684</v>
      </c>
      <c r="B2592" s="135">
        <v>880</v>
      </c>
      <c r="C2592" s="127" t="s">
        <v>100</v>
      </c>
      <c r="D2592" s="135">
        <v>353</v>
      </c>
      <c r="E2592" s="127" t="s">
        <v>1603</v>
      </c>
    </row>
    <row r="2593" spans="1:5" ht="15.75" thickBot="1" x14ac:dyDescent="0.3">
      <c r="A2593" s="127" t="s">
        <v>3684</v>
      </c>
      <c r="B2593" s="135">
        <v>880</v>
      </c>
      <c r="C2593" s="127" t="s">
        <v>100</v>
      </c>
      <c r="D2593" s="135">
        <v>354</v>
      </c>
      <c r="E2593" s="127" t="s">
        <v>1604</v>
      </c>
    </row>
    <row r="2594" spans="1:5" ht="15.75" thickBot="1" x14ac:dyDescent="0.3">
      <c r="A2594" s="127" t="s">
        <v>3684</v>
      </c>
      <c r="B2594" s="135">
        <v>880</v>
      </c>
      <c r="C2594" s="127" t="s">
        <v>100</v>
      </c>
      <c r="D2594" s="135">
        <v>355</v>
      </c>
      <c r="E2594" s="127" t="s">
        <v>1605</v>
      </c>
    </row>
    <row r="2595" spans="1:5" ht="15.75" thickBot="1" x14ac:dyDescent="0.3">
      <c r="A2595" s="127" t="s">
        <v>3684</v>
      </c>
      <c r="B2595" s="135">
        <v>880</v>
      </c>
      <c r="C2595" s="127" t="s">
        <v>100</v>
      </c>
      <c r="D2595" s="135">
        <v>359</v>
      </c>
      <c r="E2595" s="127" t="s">
        <v>1609</v>
      </c>
    </row>
    <row r="2596" spans="1:5" ht="15.75" thickBot="1" x14ac:dyDescent="0.3">
      <c r="A2596" s="127" t="s">
        <v>3684</v>
      </c>
      <c r="B2596" s="135">
        <v>880</v>
      </c>
      <c r="C2596" s="127" t="s">
        <v>100</v>
      </c>
      <c r="D2596" s="135">
        <v>356</v>
      </c>
      <c r="E2596" s="127" t="s">
        <v>1606</v>
      </c>
    </row>
    <row r="2597" spans="1:5" ht="15.75" thickBot="1" x14ac:dyDescent="0.3">
      <c r="A2597" s="127" t="s">
        <v>3684</v>
      </c>
      <c r="B2597" s="135">
        <v>880</v>
      </c>
      <c r="C2597" s="127" t="s">
        <v>100</v>
      </c>
      <c r="D2597" s="135">
        <v>357</v>
      </c>
      <c r="E2597" s="127" t="s">
        <v>1607</v>
      </c>
    </row>
    <row r="2598" spans="1:5" ht="15.75" thickBot="1" x14ac:dyDescent="0.3">
      <c r="A2598" s="127" t="s">
        <v>3684</v>
      </c>
      <c r="B2598" s="135">
        <v>880</v>
      </c>
      <c r="C2598" s="127" t="s">
        <v>100</v>
      </c>
      <c r="D2598" s="135">
        <v>358</v>
      </c>
      <c r="E2598" s="127" t="s">
        <v>1608</v>
      </c>
    </row>
    <row r="2599" spans="1:5" ht="15.75" thickBot="1" x14ac:dyDescent="0.3">
      <c r="A2599" s="127" t="s">
        <v>3684</v>
      </c>
      <c r="B2599" s="135">
        <v>880</v>
      </c>
      <c r="C2599" s="127" t="s">
        <v>100</v>
      </c>
      <c r="D2599" s="135">
        <v>901</v>
      </c>
      <c r="E2599" s="127" t="s">
        <v>3811</v>
      </c>
    </row>
    <row r="2600" spans="1:5" ht="15.75" thickBot="1" x14ac:dyDescent="0.3">
      <c r="A2600" s="127" t="s">
        <v>3684</v>
      </c>
      <c r="B2600" s="135">
        <v>880</v>
      </c>
      <c r="C2600" s="127" t="s">
        <v>100</v>
      </c>
      <c r="D2600" s="135">
        <v>456</v>
      </c>
      <c r="E2600" s="127" t="s">
        <v>1610</v>
      </c>
    </row>
    <row r="2601" spans="1:5" ht="15.75" thickBot="1" x14ac:dyDescent="0.3">
      <c r="A2601" s="127" t="s">
        <v>3684</v>
      </c>
      <c r="B2601" s="135">
        <v>880</v>
      </c>
      <c r="C2601" s="127" t="s">
        <v>100</v>
      </c>
      <c r="D2601" s="135">
        <v>875</v>
      </c>
      <c r="E2601" s="127" t="s">
        <v>1633</v>
      </c>
    </row>
    <row r="2602" spans="1:5" ht="15.75" thickBot="1" x14ac:dyDescent="0.3">
      <c r="A2602" s="127" t="s">
        <v>3684</v>
      </c>
      <c r="B2602" s="135">
        <v>880</v>
      </c>
      <c r="C2602" s="127" t="s">
        <v>100</v>
      </c>
      <c r="D2602" s="135">
        <v>890</v>
      </c>
      <c r="E2602" s="127" t="s">
        <v>1642</v>
      </c>
    </row>
    <row r="2603" spans="1:5" ht="15.75" thickBot="1" x14ac:dyDescent="0.3">
      <c r="A2603" s="127" t="s">
        <v>3684</v>
      </c>
      <c r="B2603" s="135">
        <v>880</v>
      </c>
      <c r="C2603" s="127" t="s">
        <v>100</v>
      </c>
      <c r="D2603" s="135">
        <v>883</v>
      </c>
      <c r="E2603" s="127" t="s">
        <v>3806</v>
      </c>
    </row>
    <row r="2604" spans="1:5" ht="15.75" thickBot="1" x14ac:dyDescent="0.3">
      <c r="A2604" s="127" t="s">
        <v>3684</v>
      </c>
      <c r="B2604" s="135">
        <v>880</v>
      </c>
      <c r="C2604" s="127" t="s">
        <v>100</v>
      </c>
      <c r="D2604" s="135">
        <v>500</v>
      </c>
      <c r="E2604" s="127" t="s">
        <v>1611</v>
      </c>
    </row>
    <row r="2605" spans="1:5" ht="15.75" thickBot="1" x14ac:dyDescent="0.3">
      <c r="A2605" s="127" t="s">
        <v>3684</v>
      </c>
      <c r="B2605" s="135">
        <v>880</v>
      </c>
      <c r="C2605" s="127" t="s">
        <v>100</v>
      </c>
      <c r="D2605" s="135">
        <v>888</v>
      </c>
      <c r="E2605" s="127" t="s">
        <v>3808</v>
      </c>
    </row>
    <row r="2606" spans="1:5" ht="15.75" thickBot="1" x14ac:dyDescent="0.3">
      <c r="A2606" s="127" t="s">
        <v>3684</v>
      </c>
      <c r="B2606" s="135">
        <v>880</v>
      </c>
      <c r="C2606" s="127" t="s">
        <v>100</v>
      </c>
      <c r="D2606" s="135">
        <v>544</v>
      </c>
      <c r="E2606" s="127" t="s">
        <v>1612</v>
      </c>
    </row>
    <row r="2607" spans="1:5" ht="15.75" thickBot="1" x14ac:dyDescent="0.3">
      <c r="A2607" s="127" t="s">
        <v>3684</v>
      </c>
      <c r="B2607" s="135">
        <v>880</v>
      </c>
      <c r="C2607" s="127" t="s">
        <v>100</v>
      </c>
      <c r="D2607" s="135">
        <v>887</v>
      </c>
      <c r="E2607" s="127" t="s">
        <v>3807</v>
      </c>
    </row>
    <row r="2608" spans="1:5" ht="15.75" thickBot="1" x14ac:dyDescent="0.3">
      <c r="A2608" s="127" t="s">
        <v>3684</v>
      </c>
      <c r="B2608" s="135">
        <v>880</v>
      </c>
      <c r="C2608" s="127" t="s">
        <v>100</v>
      </c>
      <c r="D2608" s="135">
        <v>588</v>
      </c>
      <c r="E2608" s="127" t="s">
        <v>1613</v>
      </c>
    </row>
    <row r="2609" spans="1:5" ht="15.75" thickBot="1" x14ac:dyDescent="0.3">
      <c r="A2609" s="127" t="s">
        <v>3684</v>
      </c>
      <c r="B2609" s="135">
        <v>880</v>
      </c>
      <c r="C2609" s="127" t="s">
        <v>100</v>
      </c>
      <c r="D2609" s="135">
        <v>589</v>
      </c>
      <c r="E2609" s="127" t="s">
        <v>1614</v>
      </c>
    </row>
    <row r="2610" spans="1:5" ht="15.75" thickBot="1" x14ac:dyDescent="0.3">
      <c r="A2610" s="127" t="s">
        <v>3684</v>
      </c>
      <c r="B2610" s="135">
        <v>880</v>
      </c>
      <c r="C2610" s="127" t="s">
        <v>100</v>
      </c>
      <c r="D2610" s="135">
        <v>590</v>
      </c>
      <c r="E2610" s="127" t="s">
        <v>1615</v>
      </c>
    </row>
    <row r="2611" spans="1:5" ht="15.75" thickBot="1" x14ac:dyDescent="0.3">
      <c r="A2611" s="127" t="s">
        <v>3684</v>
      </c>
      <c r="B2611" s="135">
        <v>880</v>
      </c>
      <c r="C2611" s="127" t="s">
        <v>100</v>
      </c>
      <c r="D2611" s="135">
        <v>632</v>
      </c>
      <c r="E2611" s="127" t="s">
        <v>1616</v>
      </c>
    </row>
    <row r="2612" spans="1:5" ht="15.75" thickBot="1" x14ac:dyDescent="0.3">
      <c r="A2612" s="127" t="s">
        <v>3684</v>
      </c>
      <c r="B2612" s="135">
        <v>880</v>
      </c>
      <c r="C2612" s="127" t="s">
        <v>100</v>
      </c>
      <c r="D2612" s="135">
        <v>633</v>
      </c>
      <c r="E2612" s="127" t="s">
        <v>1617</v>
      </c>
    </row>
    <row r="2613" spans="1:5" ht="15.75" thickBot="1" x14ac:dyDescent="0.3">
      <c r="A2613" s="127" t="s">
        <v>3684</v>
      </c>
      <c r="B2613" s="135">
        <v>880</v>
      </c>
      <c r="C2613" s="127" t="s">
        <v>100</v>
      </c>
      <c r="D2613" s="135">
        <v>884</v>
      </c>
      <c r="E2613" s="127" t="s">
        <v>1638</v>
      </c>
    </row>
    <row r="2614" spans="1:5" ht="15.75" thickBot="1" x14ac:dyDescent="0.3">
      <c r="A2614" s="127" t="s">
        <v>3684</v>
      </c>
      <c r="B2614" s="135">
        <v>880</v>
      </c>
      <c r="C2614" s="127" t="s">
        <v>100</v>
      </c>
      <c r="D2614" s="135">
        <v>634</v>
      </c>
      <c r="E2614" s="127" t="s">
        <v>1618</v>
      </c>
    </row>
    <row r="2615" spans="1:5" ht="15.75" thickBot="1" x14ac:dyDescent="0.3">
      <c r="A2615" s="127" t="s">
        <v>3684</v>
      </c>
      <c r="B2615" s="135">
        <v>880</v>
      </c>
      <c r="C2615" s="127" t="s">
        <v>100</v>
      </c>
      <c r="D2615" s="135">
        <v>635</v>
      </c>
      <c r="E2615" s="127" t="s">
        <v>1619</v>
      </c>
    </row>
    <row r="2616" spans="1:5" ht="15.75" thickBot="1" x14ac:dyDescent="0.3">
      <c r="A2616" s="127" t="s">
        <v>3684</v>
      </c>
      <c r="B2616" s="135">
        <v>880</v>
      </c>
      <c r="C2616" s="127" t="s">
        <v>100</v>
      </c>
      <c r="D2616" s="135">
        <v>676</v>
      </c>
      <c r="E2616" s="127" t="s">
        <v>1620</v>
      </c>
    </row>
    <row r="2617" spans="1:5" ht="15.75" thickBot="1" x14ac:dyDescent="0.3">
      <c r="A2617" s="127" t="s">
        <v>3684</v>
      </c>
      <c r="B2617" s="135">
        <v>880</v>
      </c>
      <c r="C2617" s="127" t="s">
        <v>100</v>
      </c>
      <c r="D2617" s="135">
        <v>691</v>
      </c>
      <c r="E2617" s="127" t="s">
        <v>1621</v>
      </c>
    </row>
    <row r="2618" spans="1:5" ht="15.75" thickBot="1" x14ac:dyDescent="0.3">
      <c r="A2618" s="127" t="s">
        <v>3684</v>
      </c>
      <c r="B2618" s="135">
        <v>880</v>
      </c>
      <c r="C2618" s="127" t="s">
        <v>100</v>
      </c>
      <c r="D2618" s="135">
        <v>692</v>
      </c>
      <c r="E2618" s="127" t="s">
        <v>1622</v>
      </c>
    </row>
    <row r="2619" spans="1:5" ht="15.75" thickBot="1" x14ac:dyDescent="0.3">
      <c r="A2619" s="127" t="s">
        <v>3684</v>
      </c>
      <c r="B2619" s="135">
        <v>880</v>
      </c>
      <c r="C2619" s="127" t="s">
        <v>100</v>
      </c>
      <c r="D2619" s="135">
        <v>693</v>
      </c>
      <c r="E2619" s="127" t="s">
        <v>1623</v>
      </c>
    </row>
    <row r="2620" spans="1:5" ht="15.75" thickBot="1" x14ac:dyDescent="0.3">
      <c r="A2620" s="127" t="s">
        <v>3684</v>
      </c>
      <c r="B2620" s="135">
        <v>880</v>
      </c>
      <c r="C2620" s="127" t="s">
        <v>100</v>
      </c>
      <c r="D2620" s="135">
        <v>735</v>
      </c>
      <c r="E2620" s="127" t="s">
        <v>1626</v>
      </c>
    </row>
    <row r="2621" spans="1:5" ht="15.75" thickBot="1" x14ac:dyDescent="0.3">
      <c r="A2621" s="127" t="s">
        <v>3684</v>
      </c>
      <c r="B2621" s="135">
        <v>880</v>
      </c>
      <c r="C2621" s="127" t="s">
        <v>100</v>
      </c>
      <c r="D2621" s="135">
        <v>720</v>
      </c>
      <c r="E2621" s="127" t="s">
        <v>1624</v>
      </c>
    </row>
    <row r="2622" spans="1:5" ht="15.75" thickBot="1" x14ac:dyDescent="0.3">
      <c r="A2622" s="127" t="s">
        <v>3684</v>
      </c>
      <c r="B2622" s="135">
        <v>880</v>
      </c>
      <c r="C2622" s="127" t="s">
        <v>100</v>
      </c>
      <c r="D2622" s="135">
        <v>876</v>
      </c>
      <c r="E2622" s="127" t="s">
        <v>1634</v>
      </c>
    </row>
    <row r="2623" spans="1:5" ht="15.75" thickBot="1" x14ac:dyDescent="0.3">
      <c r="A2623" s="127" t="s">
        <v>3684</v>
      </c>
      <c r="B2623" s="135">
        <v>880</v>
      </c>
      <c r="C2623" s="127" t="s">
        <v>100</v>
      </c>
      <c r="D2623" s="135">
        <v>734</v>
      </c>
      <c r="E2623" s="127" t="s">
        <v>1625</v>
      </c>
    </row>
    <row r="2624" spans="1:5" ht="15.75" thickBot="1" x14ac:dyDescent="0.3">
      <c r="A2624" s="127" t="s">
        <v>3684</v>
      </c>
      <c r="B2624" s="135">
        <v>880</v>
      </c>
      <c r="C2624" s="127" t="s">
        <v>100</v>
      </c>
      <c r="D2624" s="135">
        <v>891</v>
      </c>
      <c r="E2624" s="127" t="s">
        <v>3809</v>
      </c>
    </row>
    <row r="2625" spans="1:5" ht="15.75" thickBot="1" x14ac:dyDescent="0.3">
      <c r="A2625" s="127" t="s">
        <v>3684</v>
      </c>
      <c r="B2625" s="135">
        <v>880</v>
      </c>
      <c r="C2625" s="127" t="s">
        <v>100</v>
      </c>
      <c r="D2625" s="135">
        <v>736</v>
      </c>
      <c r="E2625" s="127" t="s">
        <v>1627</v>
      </c>
    </row>
    <row r="2626" spans="1:5" ht="15.75" thickBot="1" x14ac:dyDescent="0.3">
      <c r="A2626" s="127" t="s">
        <v>3684</v>
      </c>
      <c r="B2626" s="135">
        <v>880</v>
      </c>
      <c r="C2626" s="127" t="s">
        <v>100</v>
      </c>
      <c r="D2626" s="135">
        <v>760</v>
      </c>
      <c r="E2626" s="127" t="s">
        <v>1628</v>
      </c>
    </row>
    <row r="2627" spans="1:5" ht="15.75" thickBot="1" x14ac:dyDescent="0.3">
      <c r="A2627" s="127" t="s">
        <v>3684</v>
      </c>
      <c r="B2627" s="135">
        <v>880</v>
      </c>
      <c r="C2627" s="127" t="s">
        <v>100</v>
      </c>
      <c r="D2627" s="135">
        <v>779</v>
      </c>
      <c r="E2627" s="127" t="s">
        <v>1629</v>
      </c>
    </row>
    <row r="2628" spans="1:5" ht="15.75" thickBot="1" x14ac:dyDescent="0.3">
      <c r="A2628" s="127" t="s">
        <v>3684</v>
      </c>
      <c r="B2628" s="135">
        <v>880</v>
      </c>
      <c r="C2628" s="127" t="s">
        <v>100</v>
      </c>
      <c r="D2628" s="135">
        <v>867</v>
      </c>
      <c r="E2628" s="127" t="s">
        <v>1630</v>
      </c>
    </row>
    <row r="2629" spans="1:5" ht="15.75" thickBot="1" x14ac:dyDescent="0.3">
      <c r="A2629" s="127" t="s">
        <v>3684</v>
      </c>
      <c r="B2629" s="135">
        <v>880</v>
      </c>
      <c r="C2629" s="127" t="s">
        <v>100</v>
      </c>
      <c r="D2629" s="135">
        <v>881</v>
      </c>
      <c r="E2629" s="127" t="s">
        <v>1637</v>
      </c>
    </row>
    <row r="2630" spans="1:5" ht="15.75" thickBot="1" x14ac:dyDescent="0.3">
      <c r="A2630" s="127" t="s">
        <v>3684</v>
      </c>
      <c r="B2630" s="135">
        <v>880</v>
      </c>
      <c r="C2630" s="127" t="s">
        <v>100</v>
      </c>
      <c r="D2630" s="135">
        <v>868</v>
      </c>
      <c r="E2630" s="127" t="s">
        <v>1631</v>
      </c>
    </row>
    <row r="2631" spans="1:5" ht="15.75" thickBot="1" x14ac:dyDescent="0.3">
      <c r="A2631" s="127" t="s">
        <v>3684</v>
      </c>
      <c r="B2631" s="135">
        <v>880</v>
      </c>
      <c r="C2631" s="127" t="s">
        <v>100</v>
      </c>
      <c r="D2631" s="135">
        <v>869</v>
      </c>
      <c r="E2631" s="127" t="s">
        <v>1632</v>
      </c>
    </row>
    <row r="2632" spans="1:5" ht="15.75" thickBot="1" x14ac:dyDescent="0.3">
      <c r="A2632" s="127" t="s">
        <v>3684</v>
      </c>
      <c r="B2632" s="135">
        <v>880</v>
      </c>
      <c r="C2632" s="127" t="s">
        <v>100</v>
      </c>
      <c r="D2632" s="135">
        <v>885</v>
      </c>
      <c r="E2632" s="127" t="s">
        <v>1639</v>
      </c>
    </row>
    <row r="2633" spans="1:5" ht="15.75" thickBot="1" x14ac:dyDescent="0.3">
      <c r="A2633" s="127" t="s">
        <v>3684</v>
      </c>
      <c r="B2633" s="135">
        <v>886</v>
      </c>
      <c r="C2633" s="127" t="s">
        <v>101</v>
      </c>
      <c r="D2633" s="135">
        <v>18</v>
      </c>
      <c r="E2633" s="127" t="s">
        <v>1566</v>
      </c>
    </row>
    <row r="2634" spans="1:5" ht="15.75" thickBot="1" x14ac:dyDescent="0.3">
      <c r="A2634" s="127" t="s">
        <v>3684</v>
      </c>
      <c r="B2634" s="135">
        <v>886</v>
      </c>
      <c r="C2634" s="127" t="s">
        <v>101</v>
      </c>
      <c r="D2634" s="135">
        <v>22</v>
      </c>
      <c r="E2634" s="127" t="s">
        <v>1543</v>
      </c>
    </row>
    <row r="2635" spans="1:5" ht="15.75" thickBot="1" x14ac:dyDescent="0.3">
      <c r="A2635" s="127" t="s">
        <v>3684</v>
      </c>
      <c r="B2635" s="135">
        <v>886</v>
      </c>
      <c r="C2635" s="127" t="s">
        <v>101</v>
      </c>
      <c r="D2635" s="135">
        <v>3</v>
      </c>
      <c r="E2635" s="127" t="s">
        <v>1552</v>
      </c>
    </row>
    <row r="2636" spans="1:5" ht="15.75" thickBot="1" x14ac:dyDescent="0.3">
      <c r="A2636" s="127" t="s">
        <v>3684</v>
      </c>
      <c r="B2636" s="135">
        <v>886</v>
      </c>
      <c r="C2636" s="127" t="s">
        <v>101</v>
      </c>
      <c r="D2636" s="135">
        <v>28</v>
      </c>
      <c r="E2636" s="127" t="s">
        <v>1659</v>
      </c>
    </row>
    <row r="2637" spans="1:5" ht="15.75" thickBot="1" x14ac:dyDescent="0.3">
      <c r="A2637" s="127" t="s">
        <v>3684</v>
      </c>
      <c r="B2637" s="135">
        <v>886</v>
      </c>
      <c r="C2637" s="127" t="s">
        <v>101</v>
      </c>
      <c r="D2637" s="135">
        <v>5</v>
      </c>
      <c r="E2637" s="127" t="s">
        <v>1555</v>
      </c>
    </row>
    <row r="2638" spans="1:5" ht="15.75" thickBot="1" x14ac:dyDescent="0.3">
      <c r="A2638" s="127" t="s">
        <v>3684</v>
      </c>
      <c r="B2638" s="135">
        <v>886</v>
      </c>
      <c r="C2638" s="127" t="s">
        <v>101</v>
      </c>
      <c r="D2638" s="135">
        <v>29</v>
      </c>
      <c r="E2638" s="127" t="s">
        <v>1556</v>
      </c>
    </row>
    <row r="2639" spans="1:5" ht="15.75" thickBot="1" x14ac:dyDescent="0.3">
      <c r="A2639" s="127" t="s">
        <v>3684</v>
      </c>
      <c r="B2639" s="135">
        <v>886</v>
      </c>
      <c r="C2639" s="127" t="s">
        <v>101</v>
      </c>
      <c r="D2639" s="135">
        <v>26</v>
      </c>
      <c r="E2639" s="127" t="s">
        <v>1657</v>
      </c>
    </row>
    <row r="2640" spans="1:5" ht="15.75" thickBot="1" x14ac:dyDescent="0.3">
      <c r="A2640" s="127" t="s">
        <v>3684</v>
      </c>
      <c r="B2640" s="135">
        <v>886</v>
      </c>
      <c r="C2640" s="127" t="s">
        <v>101</v>
      </c>
      <c r="D2640" s="135">
        <v>7</v>
      </c>
      <c r="E2640" s="127" t="s">
        <v>1557</v>
      </c>
    </row>
    <row r="2641" spans="1:5" ht="15.75" thickBot="1" x14ac:dyDescent="0.3">
      <c r="A2641" s="127" t="s">
        <v>3684</v>
      </c>
      <c r="B2641" s="135">
        <v>886</v>
      </c>
      <c r="C2641" s="127" t="s">
        <v>101</v>
      </c>
      <c r="D2641" s="135">
        <v>4</v>
      </c>
      <c r="E2641" s="127" t="s">
        <v>1558</v>
      </c>
    </row>
    <row r="2642" spans="1:5" ht="15.75" thickBot="1" x14ac:dyDescent="0.3">
      <c r="A2642" s="127" t="s">
        <v>3684</v>
      </c>
      <c r="B2642" s="135">
        <v>886</v>
      </c>
      <c r="C2642" s="127" t="s">
        <v>101</v>
      </c>
      <c r="D2642" s="135">
        <v>10</v>
      </c>
      <c r="E2642" s="127" t="s">
        <v>1655</v>
      </c>
    </row>
    <row r="2643" spans="1:5" ht="15.75" thickBot="1" x14ac:dyDescent="0.3">
      <c r="A2643" s="127" t="s">
        <v>3684</v>
      </c>
      <c r="B2643" s="135">
        <v>886</v>
      </c>
      <c r="C2643" s="127" t="s">
        <v>101</v>
      </c>
      <c r="D2643" s="135">
        <v>6</v>
      </c>
      <c r="E2643" s="127" t="s">
        <v>1654</v>
      </c>
    </row>
    <row r="2644" spans="1:5" ht="15.75" thickBot="1" x14ac:dyDescent="0.3">
      <c r="A2644" s="127" t="s">
        <v>3684</v>
      </c>
      <c r="B2644" s="135">
        <v>886</v>
      </c>
      <c r="C2644" s="127" t="s">
        <v>101</v>
      </c>
      <c r="D2644" s="135">
        <v>12</v>
      </c>
      <c r="E2644" s="127" t="s">
        <v>1561</v>
      </c>
    </row>
    <row r="2645" spans="1:5" ht="15.75" thickBot="1" x14ac:dyDescent="0.3">
      <c r="A2645" s="127" t="s">
        <v>3684</v>
      </c>
      <c r="B2645" s="135">
        <v>886</v>
      </c>
      <c r="C2645" s="127" t="s">
        <v>101</v>
      </c>
      <c r="D2645" s="135">
        <v>20</v>
      </c>
      <c r="E2645" s="127" t="s">
        <v>1574</v>
      </c>
    </row>
    <row r="2646" spans="1:5" ht="15.75" thickBot="1" x14ac:dyDescent="0.3">
      <c r="A2646" s="127" t="s">
        <v>3684</v>
      </c>
      <c r="B2646" s="135">
        <v>886</v>
      </c>
      <c r="C2646" s="127" t="s">
        <v>101</v>
      </c>
      <c r="D2646" s="135">
        <v>21</v>
      </c>
      <c r="E2646" s="127" t="s">
        <v>1562</v>
      </c>
    </row>
    <row r="2647" spans="1:5" ht="15.75" thickBot="1" x14ac:dyDescent="0.3">
      <c r="A2647" s="127" t="s">
        <v>3684</v>
      </c>
      <c r="B2647" s="135">
        <v>886</v>
      </c>
      <c r="C2647" s="127" t="s">
        <v>101</v>
      </c>
      <c r="D2647" s="135">
        <v>9</v>
      </c>
      <c r="E2647" s="127" t="s">
        <v>1563</v>
      </c>
    </row>
    <row r="2648" spans="1:5" ht="15.75" thickBot="1" x14ac:dyDescent="0.3">
      <c r="A2648" s="127" t="s">
        <v>3684</v>
      </c>
      <c r="B2648" s="135">
        <v>886</v>
      </c>
      <c r="C2648" s="127" t="s">
        <v>101</v>
      </c>
      <c r="D2648" s="135">
        <v>19</v>
      </c>
      <c r="E2648" s="127" t="s">
        <v>1650</v>
      </c>
    </row>
    <row r="2649" spans="1:5" ht="15.75" thickBot="1" x14ac:dyDescent="0.3">
      <c r="A2649" s="127" t="s">
        <v>3684</v>
      </c>
      <c r="B2649" s="135">
        <v>886</v>
      </c>
      <c r="C2649" s="127" t="s">
        <v>101</v>
      </c>
      <c r="D2649" s="135">
        <v>27</v>
      </c>
      <c r="E2649" s="127" t="s">
        <v>1658</v>
      </c>
    </row>
    <row r="2650" spans="1:5" ht="15.75" thickBot="1" x14ac:dyDescent="0.3">
      <c r="A2650" s="127" t="s">
        <v>3684</v>
      </c>
      <c r="B2650" s="135">
        <v>886</v>
      </c>
      <c r="C2650" s="127" t="s">
        <v>101</v>
      </c>
      <c r="D2650" s="135">
        <v>2</v>
      </c>
      <c r="E2650" s="127" t="s">
        <v>1565</v>
      </c>
    </row>
    <row r="2651" spans="1:5" ht="15.75" thickBot="1" x14ac:dyDescent="0.3">
      <c r="A2651" s="127" t="s">
        <v>3684</v>
      </c>
      <c r="B2651" s="135">
        <v>886</v>
      </c>
      <c r="C2651" s="127" t="s">
        <v>101</v>
      </c>
      <c r="D2651" s="135">
        <v>8</v>
      </c>
      <c r="E2651" s="127" t="s">
        <v>1547</v>
      </c>
    </row>
    <row r="2652" spans="1:5" ht="15.75" thickBot="1" x14ac:dyDescent="0.3">
      <c r="A2652" s="127" t="s">
        <v>3684</v>
      </c>
      <c r="B2652" s="135">
        <v>886</v>
      </c>
      <c r="C2652" s="127" t="s">
        <v>101</v>
      </c>
      <c r="D2652" s="135">
        <v>24</v>
      </c>
      <c r="E2652" s="127" t="s">
        <v>1549</v>
      </c>
    </row>
    <row r="2653" spans="1:5" ht="15.75" thickBot="1" x14ac:dyDescent="0.3">
      <c r="A2653" s="127" t="s">
        <v>3684</v>
      </c>
      <c r="B2653" s="135">
        <v>886</v>
      </c>
      <c r="C2653" s="127" t="s">
        <v>101</v>
      </c>
      <c r="D2653" s="135">
        <v>1</v>
      </c>
      <c r="E2653" s="127" t="s">
        <v>1643</v>
      </c>
    </row>
    <row r="2654" spans="1:5" ht="15.75" thickBot="1" x14ac:dyDescent="0.3">
      <c r="A2654" s="127" t="s">
        <v>3684</v>
      </c>
      <c r="B2654" s="135">
        <v>886</v>
      </c>
      <c r="C2654" s="127" t="s">
        <v>101</v>
      </c>
      <c r="D2654" s="135">
        <v>25</v>
      </c>
      <c r="E2654" s="127" t="s">
        <v>1656</v>
      </c>
    </row>
    <row r="2655" spans="1:5" ht="15.75" thickBot="1" x14ac:dyDescent="0.3">
      <c r="A2655" s="127" t="s">
        <v>3684</v>
      </c>
      <c r="B2655" s="135">
        <v>886</v>
      </c>
      <c r="C2655" s="127" t="s">
        <v>101</v>
      </c>
      <c r="D2655" s="135">
        <v>14</v>
      </c>
      <c r="E2655" s="127" t="s">
        <v>1577</v>
      </c>
    </row>
    <row r="2656" spans="1:5" ht="15.75" thickBot="1" x14ac:dyDescent="0.3">
      <c r="A2656" s="127" t="s">
        <v>3684</v>
      </c>
      <c r="B2656" s="135">
        <v>886</v>
      </c>
      <c r="C2656" s="127" t="s">
        <v>101</v>
      </c>
      <c r="D2656" s="135">
        <v>35</v>
      </c>
      <c r="E2656" s="127" t="s">
        <v>1662</v>
      </c>
    </row>
    <row r="2657" spans="1:5" ht="15.75" thickBot="1" x14ac:dyDescent="0.3">
      <c r="A2657" s="127" t="s">
        <v>3684</v>
      </c>
      <c r="B2657" s="135">
        <v>886</v>
      </c>
      <c r="C2657" s="127" t="s">
        <v>101</v>
      </c>
      <c r="D2657" s="135">
        <v>11</v>
      </c>
      <c r="E2657" s="127" t="s">
        <v>1568</v>
      </c>
    </row>
    <row r="2658" spans="1:5" ht="15.75" thickBot="1" x14ac:dyDescent="0.3">
      <c r="A2658" s="127" t="s">
        <v>3684</v>
      </c>
      <c r="B2658" s="135">
        <v>886</v>
      </c>
      <c r="C2658" s="127" t="s">
        <v>101</v>
      </c>
      <c r="D2658" s="135">
        <v>30</v>
      </c>
      <c r="E2658" s="127" t="s">
        <v>1660</v>
      </c>
    </row>
    <row r="2659" spans="1:5" ht="15.75" thickBot="1" x14ac:dyDescent="0.3">
      <c r="A2659" s="127" t="s">
        <v>3684</v>
      </c>
      <c r="B2659" s="135">
        <v>886</v>
      </c>
      <c r="C2659" s="127" t="s">
        <v>101</v>
      </c>
      <c r="D2659" s="135">
        <v>31</v>
      </c>
      <c r="E2659" s="127" t="s">
        <v>1661</v>
      </c>
    </row>
    <row r="2660" spans="1:5" ht="15.75" thickBot="1" x14ac:dyDescent="0.3">
      <c r="A2660" s="127" t="s">
        <v>3684</v>
      </c>
      <c r="B2660" s="135">
        <v>886</v>
      </c>
      <c r="C2660" s="127" t="s">
        <v>101</v>
      </c>
      <c r="D2660" s="135">
        <v>13</v>
      </c>
      <c r="E2660" s="127" t="s">
        <v>1570</v>
      </c>
    </row>
    <row r="2661" spans="1:5" ht="15.75" thickBot="1" x14ac:dyDescent="0.3">
      <c r="A2661" s="127" t="s">
        <v>3684</v>
      </c>
      <c r="B2661" s="135">
        <v>886</v>
      </c>
      <c r="C2661" s="127" t="s">
        <v>101</v>
      </c>
      <c r="D2661" s="135">
        <v>15</v>
      </c>
      <c r="E2661" s="127" t="s">
        <v>1571</v>
      </c>
    </row>
    <row r="2662" spans="1:5" ht="15.75" thickBot="1" x14ac:dyDescent="0.3">
      <c r="A2662" s="127" t="s">
        <v>3684</v>
      </c>
      <c r="B2662" s="135">
        <v>886</v>
      </c>
      <c r="C2662" s="127" t="s">
        <v>101</v>
      </c>
      <c r="D2662" s="135">
        <v>16</v>
      </c>
      <c r="E2662" s="127" t="s">
        <v>1578</v>
      </c>
    </row>
    <row r="2663" spans="1:5" ht="15.75" thickBot="1" x14ac:dyDescent="0.3">
      <c r="A2663" s="127" t="s">
        <v>3684</v>
      </c>
      <c r="B2663" s="135">
        <v>886</v>
      </c>
      <c r="C2663" s="127" t="s">
        <v>101</v>
      </c>
      <c r="D2663" s="135">
        <v>17</v>
      </c>
      <c r="E2663" s="127" t="s">
        <v>1573</v>
      </c>
    </row>
    <row r="2664" spans="1:5" ht="15.75" thickBot="1" x14ac:dyDescent="0.3">
      <c r="A2664" s="127" t="s">
        <v>3684</v>
      </c>
      <c r="B2664" s="135">
        <v>886</v>
      </c>
      <c r="C2664" s="127" t="s">
        <v>101</v>
      </c>
      <c r="D2664" s="135">
        <v>45</v>
      </c>
      <c r="E2664" s="127" t="s">
        <v>1581</v>
      </c>
    </row>
    <row r="2665" spans="1:5" ht="15.75" thickBot="1" x14ac:dyDescent="0.3">
      <c r="A2665" s="127" t="s">
        <v>3684</v>
      </c>
      <c r="B2665" s="135">
        <v>886</v>
      </c>
      <c r="C2665" s="127" t="s">
        <v>101</v>
      </c>
      <c r="D2665" s="135">
        <v>95</v>
      </c>
      <c r="E2665" s="127" t="s">
        <v>1584</v>
      </c>
    </row>
    <row r="2666" spans="1:5" ht="15.75" thickBot="1" x14ac:dyDescent="0.3">
      <c r="A2666" s="127" t="s">
        <v>3684</v>
      </c>
      <c r="B2666" s="135">
        <v>886</v>
      </c>
      <c r="C2666" s="127" t="s">
        <v>101</v>
      </c>
      <c r="D2666" s="135">
        <v>869</v>
      </c>
      <c r="E2666" s="127" t="s">
        <v>1667</v>
      </c>
    </row>
    <row r="2667" spans="1:5" ht="15.75" thickBot="1" x14ac:dyDescent="0.3">
      <c r="A2667" s="127" t="s">
        <v>3684</v>
      </c>
      <c r="B2667" s="135">
        <v>886</v>
      </c>
      <c r="C2667" s="127" t="s">
        <v>101</v>
      </c>
      <c r="D2667" s="135">
        <v>873</v>
      </c>
      <c r="E2667" s="127" t="s">
        <v>1669</v>
      </c>
    </row>
    <row r="2668" spans="1:5" ht="15.75" thickBot="1" x14ac:dyDescent="0.3">
      <c r="A2668" s="127" t="s">
        <v>3684</v>
      </c>
      <c r="B2668" s="135">
        <v>886</v>
      </c>
      <c r="C2668" s="127" t="s">
        <v>101</v>
      </c>
      <c r="D2668" s="135">
        <v>91</v>
      </c>
      <c r="E2668" s="127" t="s">
        <v>1586</v>
      </c>
    </row>
    <row r="2669" spans="1:5" ht="15.75" thickBot="1" x14ac:dyDescent="0.3">
      <c r="A2669" s="127" t="s">
        <v>3684</v>
      </c>
      <c r="B2669" s="135">
        <v>886</v>
      </c>
      <c r="C2669" s="127" t="s">
        <v>101</v>
      </c>
      <c r="D2669" s="135">
        <v>135</v>
      </c>
      <c r="E2669" s="127" t="s">
        <v>1589</v>
      </c>
    </row>
    <row r="2670" spans="1:5" ht="15.75" thickBot="1" x14ac:dyDescent="0.3">
      <c r="A2670" s="127" t="s">
        <v>3684</v>
      </c>
      <c r="B2670" s="135">
        <v>886</v>
      </c>
      <c r="C2670" s="127" t="s">
        <v>101</v>
      </c>
      <c r="D2670" s="135">
        <v>870</v>
      </c>
      <c r="E2670" s="127" t="s">
        <v>1591</v>
      </c>
    </row>
    <row r="2671" spans="1:5" ht="15.75" thickBot="1" x14ac:dyDescent="0.3">
      <c r="A2671" s="127" t="s">
        <v>3684</v>
      </c>
      <c r="B2671" s="135">
        <v>886</v>
      </c>
      <c r="C2671" s="127" t="s">
        <v>101</v>
      </c>
      <c r="D2671" s="135">
        <v>868</v>
      </c>
      <c r="E2671" s="127" t="s">
        <v>3815</v>
      </c>
    </row>
    <row r="2672" spans="1:5" ht="15.75" thickBot="1" x14ac:dyDescent="0.3">
      <c r="A2672" s="127" t="s">
        <v>3684</v>
      </c>
      <c r="B2672" s="135">
        <v>886</v>
      </c>
      <c r="C2672" s="127" t="s">
        <v>101</v>
      </c>
      <c r="D2672" s="135">
        <v>178</v>
      </c>
      <c r="E2672" s="127" t="s">
        <v>1597</v>
      </c>
    </row>
    <row r="2673" spans="1:5" ht="15.75" thickBot="1" x14ac:dyDescent="0.3">
      <c r="A2673" s="127" t="s">
        <v>3684</v>
      </c>
      <c r="B2673" s="135">
        <v>886</v>
      </c>
      <c r="C2673" s="127" t="s">
        <v>101</v>
      </c>
      <c r="D2673" s="135">
        <v>177</v>
      </c>
      <c r="E2673" s="127" t="s">
        <v>1596</v>
      </c>
    </row>
    <row r="2674" spans="1:5" ht="15.75" thickBot="1" x14ac:dyDescent="0.3">
      <c r="A2674" s="127" t="s">
        <v>3684</v>
      </c>
      <c r="B2674" s="135">
        <v>886</v>
      </c>
      <c r="C2674" s="127" t="s">
        <v>101</v>
      </c>
      <c r="D2674" s="135">
        <v>814</v>
      </c>
      <c r="E2674" s="127" t="s">
        <v>3813</v>
      </c>
    </row>
    <row r="2675" spans="1:5" ht="15.75" thickBot="1" x14ac:dyDescent="0.3">
      <c r="A2675" s="127" t="s">
        <v>3684</v>
      </c>
      <c r="B2675" s="135">
        <v>886</v>
      </c>
      <c r="C2675" s="127" t="s">
        <v>101</v>
      </c>
      <c r="D2675" s="135">
        <v>871</v>
      </c>
      <c r="E2675" s="127" t="s">
        <v>1636</v>
      </c>
    </row>
    <row r="2676" spans="1:5" ht="15.75" thickBot="1" x14ac:dyDescent="0.3">
      <c r="A2676" s="127" t="s">
        <v>3684</v>
      </c>
      <c r="B2676" s="135">
        <v>886</v>
      </c>
      <c r="C2676" s="127" t="s">
        <v>101</v>
      </c>
      <c r="D2676" s="135">
        <v>309</v>
      </c>
      <c r="E2676" s="127" t="s">
        <v>1599</v>
      </c>
    </row>
    <row r="2677" spans="1:5" ht="15.75" thickBot="1" x14ac:dyDescent="0.3">
      <c r="A2677" s="127" t="s">
        <v>3684</v>
      </c>
      <c r="B2677" s="135">
        <v>886</v>
      </c>
      <c r="C2677" s="127" t="s">
        <v>101</v>
      </c>
      <c r="D2677" s="135">
        <v>310</v>
      </c>
      <c r="E2677" s="127" t="s">
        <v>1663</v>
      </c>
    </row>
    <row r="2678" spans="1:5" ht="15.75" thickBot="1" x14ac:dyDescent="0.3">
      <c r="A2678" s="127" t="s">
        <v>3684</v>
      </c>
      <c r="B2678" s="135">
        <v>886</v>
      </c>
      <c r="C2678" s="127" t="s">
        <v>101</v>
      </c>
      <c r="D2678" s="135">
        <v>250</v>
      </c>
      <c r="E2678" s="127" t="s">
        <v>1602</v>
      </c>
    </row>
    <row r="2679" spans="1:5" ht="15.75" thickBot="1" x14ac:dyDescent="0.3">
      <c r="A2679" s="127" t="s">
        <v>3684</v>
      </c>
      <c r="B2679" s="135">
        <v>886</v>
      </c>
      <c r="C2679" s="127" t="s">
        <v>101</v>
      </c>
      <c r="D2679" s="135">
        <v>353</v>
      </c>
      <c r="E2679" s="127" t="s">
        <v>1603</v>
      </c>
    </row>
    <row r="2680" spans="1:5" ht="15.75" thickBot="1" x14ac:dyDescent="0.3">
      <c r="A2680" s="127" t="s">
        <v>3684</v>
      </c>
      <c r="B2680" s="135">
        <v>886</v>
      </c>
      <c r="C2680" s="127" t="s">
        <v>101</v>
      </c>
      <c r="D2680" s="135">
        <v>355</v>
      </c>
      <c r="E2680" s="127" t="s">
        <v>1604</v>
      </c>
    </row>
    <row r="2681" spans="1:5" ht="15.75" thickBot="1" x14ac:dyDescent="0.3">
      <c r="A2681" s="127" t="s">
        <v>3684</v>
      </c>
      <c r="B2681" s="135">
        <v>886</v>
      </c>
      <c r="C2681" s="127" t="s">
        <v>101</v>
      </c>
      <c r="D2681" s="135">
        <v>815</v>
      </c>
      <c r="E2681" s="127" t="s">
        <v>3814</v>
      </c>
    </row>
    <row r="2682" spans="1:5" ht="15.75" thickBot="1" x14ac:dyDescent="0.3">
      <c r="A2682" s="127" t="s">
        <v>3684</v>
      </c>
      <c r="B2682" s="135">
        <v>886</v>
      </c>
      <c r="C2682" s="127" t="s">
        <v>101</v>
      </c>
      <c r="D2682" s="135">
        <v>357</v>
      </c>
      <c r="E2682" s="127" t="s">
        <v>1607</v>
      </c>
    </row>
    <row r="2683" spans="1:5" ht="15.75" thickBot="1" x14ac:dyDescent="0.3">
      <c r="A2683" s="127" t="s">
        <v>3684</v>
      </c>
      <c r="B2683" s="135">
        <v>886</v>
      </c>
      <c r="C2683" s="127" t="s">
        <v>101</v>
      </c>
      <c r="D2683" s="135">
        <v>359</v>
      </c>
      <c r="E2683" s="127" t="s">
        <v>1608</v>
      </c>
    </row>
    <row r="2684" spans="1:5" ht="15.75" thickBot="1" x14ac:dyDescent="0.3">
      <c r="A2684" s="127" t="s">
        <v>3684</v>
      </c>
      <c r="B2684" s="135">
        <v>886</v>
      </c>
      <c r="C2684" s="127" t="s">
        <v>101</v>
      </c>
      <c r="D2684" s="135">
        <v>456</v>
      </c>
      <c r="E2684" s="127" t="s">
        <v>1610</v>
      </c>
    </row>
    <row r="2685" spans="1:5" ht="15.75" thickBot="1" x14ac:dyDescent="0.3">
      <c r="A2685" s="127" t="s">
        <v>3684</v>
      </c>
      <c r="B2685" s="135">
        <v>886</v>
      </c>
      <c r="C2685" s="127" t="s">
        <v>101</v>
      </c>
      <c r="D2685" s="135">
        <v>501</v>
      </c>
      <c r="E2685" s="127" t="s">
        <v>1646</v>
      </c>
    </row>
    <row r="2686" spans="1:5" ht="15.75" thickBot="1" x14ac:dyDescent="0.3">
      <c r="A2686" s="127" t="s">
        <v>3684</v>
      </c>
      <c r="B2686" s="135">
        <v>886</v>
      </c>
      <c r="C2686" s="127" t="s">
        <v>101</v>
      </c>
      <c r="D2686" s="135">
        <v>588</v>
      </c>
      <c r="E2686" s="127" t="s">
        <v>1615</v>
      </c>
    </row>
    <row r="2687" spans="1:5" ht="15.75" thickBot="1" x14ac:dyDescent="0.3">
      <c r="A2687" s="127" t="s">
        <v>3684</v>
      </c>
      <c r="B2687" s="135">
        <v>886</v>
      </c>
      <c r="C2687" s="127" t="s">
        <v>101</v>
      </c>
      <c r="D2687" s="135">
        <v>589</v>
      </c>
      <c r="E2687" s="127" t="s">
        <v>1664</v>
      </c>
    </row>
    <row r="2688" spans="1:5" ht="15.75" thickBot="1" x14ac:dyDescent="0.3">
      <c r="A2688" s="127" t="s">
        <v>3684</v>
      </c>
      <c r="B2688" s="135">
        <v>886</v>
      </c>
      <c r="C2688" s="127" t="s">
        <v>101</v>
      </c>
      <c r="D2688" s="135">
        <v>632</v>
      </c>
      <c r="E2688" s="127" t="s">
        <v>1616</v>
      </c>
    </row>
    <row r="2689" spans="1:5" ht="15.75" thickBot="1" x14ac:dyDescent="0.3">
      <c r="A2689" s="127" t="s">
        <v>3684</v>
      </c>
      <c r="B2689" s="135">
        <v>886</v>
      </c>
      <c r="C2689" s="127" t="s">
        <v>101</v>
      </c>
      <c r="D2689" s="135">
        <v>634</v>
      </c>
      <c r="E2689" s="127" t="s">
        <v>1617</v>
      </c>
    </row>
    <row r="2690" spans="1:5" ht="15.75" thickBot="1" x14ac:dyDescent="0.3">
      <c r="A2690" s="127" t="s">
        <v>3684</v>
      </c>
      <c r="B2690" s="135">
        <v>886</v>
      </c>
      <c r="C2690" s="127" t="s">
        <v>101</v>
      </c>
      <c r="D2690" s="135">
        <v>636</v>
      </c>
      <c r="E2690" s="127" t="s">
        <v>1618</v>
      </c>
    </row>
    <row r="2691" spans="1:5" ht="15.75" thickBot="1" x14ac:dyDescent="0.3">
      <c r="A2691" s="127" t="s">
        <v>3684</v>
      </c>
      <c r="B2691" s="135">
        <v>886</v>
      </c>
      <c r="C2691" s="127" t="s">
        <v>101</v>
      </c>
      <c r="D2691" s="135">
        <v>691</v>
      </c>
      <c r="E2691" s="127" t="s">
        <v>1621</v>
      </c>
    </row>
    <row r="2692" spans="1:5" ht="15.75" thickBot="1" x14ac:dyDescent="0.3">
      <c r="A2692" s="127" t="s">
        <v>3684</v>
      </c>
      <c r="B2692" s="135">
        <v>886</v>
      </c>
      <c r="C2692" s="127" t="s">
        <v>101</v>
      </c>
      <c r="D2692" s="135">
        <v>692</v>
      </c>
      <c r="E2692" s="127" t="s">
        <v>1665</v>
      </c>
    </row>
    <row r="2693" spans="1:5" ht="15.75" thickBot="1" x14ac:dyDescent="0.3">
      <c r="A2693" s="127" t="s">
        <v>3684</v>
      </c>
      <c r="B2693" s="135">
        <v>886</v>
      </c>
      <c r="C2693" s="127" t="s">
        <v>101</v>
      </c>
      <c r="D2693" s="135">
        <v>735</v>
      </c>
      <c r="E2693" s="127" t="s">
        <v>1666</v>
      </c>
    </row>
    <row r="2694" spans="1:5" ht="15.75" thickBot="1" x14ac:dyDescent="0.3">
      <c r="A2694" s="127" t="s">
        <v>3684</v>
      </c>
      <c r="B2694" s="135">
        <v>886</v>
      </c>
      <c r="C2694" s="127" t="s">
        <v>101</v>
      </c>
      <c r="D2694" s="135">
        <v>872</v>
      </c>
      <c r="E2694" s="127" t="s">
        <v>1668</v>
      </c>
    </row>
    <row r="2695" spans="1:5" ht="15.75" thickBot="1" x14ac:dyDescent="0.3">
      <c r="A2695" s="127" t="s">
        <v>3684</v>
      </c>
      <c r="B2695" s="135">
        <v>886</v>
      </c>
      <c r="C2695" s="127" t="s">
        <v>101</v>
      </c>
      <c r="D2695" s="135">
        <v>867</v>
      </c>
      <c r="E2695" s="127" t="s">
        <v>1631</v>
      </c>
    </row>
    <row r="2696" spans="1:5" ht="15.75" thickBot="1" x14ac:dyDescent="0.3">
      <c r="A2696" s="127" t="s">
        <v>3684</v>
      </c>
      <c r="B2696" s="135">
        <v>884</v>
      </c>
      <c r="C2696" s="127" t="s">
        <v>102</v>
      </c>
      <c r="D2696" s="135">
        <v>5</v>
      </c>
      <c r="E2696" s="127" t="s">
        <v>1649</v>
      </c>
    </row>
    <row r="2697" spans="1:5" ht="15.75" thickBot="1" x14ac:dyDescent="0.3">
      <c r="A2697" s="127" t="s">
        <v>3684</v>
      </c>
      <c r="B2697" s="135">
        <v>884</v>
      </c>
      <c r="C2697" s="127" t="s">
        <v>102</v>
      </c>
      <c r="D2697" s="135">
        <v>21</v>
      </c>
      <c r="E2697" s="127" t="s">
        <v>1551</v>
      </c>
    </row>
    <row r="2698" spans="1:5" ht="15.75" thickBot="1" x14ac:dyDescent="0.3">
      <c r="A2698" s="127" t="s">
        <v>3684</v>
      </c>
      <c r="B2698" s="135">
        <v>884</v>
      </c>
      <c r="C2698" s="127" t="s">
        <v>102</v>
      </c>
      <c r="D2698" s="135">
        <v>4</v>
      </c>
      <c r="E2698" s="127" t="s">
        <v>1554</v>
      </c>
    </row>
    <row r="2699" spans="1:5" ht="15.75" thickBot="1" x14ac:dyDescent="0.3">
      <c r="A2699" s="127" t="s">
        <v>3684</v>
      </c>
      <c r="B2699" s="135">
        <v>884</v>
      </c>
      <c r="C2699" s="127" t="s">
        <v>102</v>
      </c>
      <c r="D2699" s="135">
        <v>19</v>
      </c>
      <c r="E2699" s="127" t="s">
        <v>1557</v>
      </c>
    </row>
    <row r="2700" spans="1:5" ht="15.75" thickBot="1" x14ac:dyDescent="0.3">
      <c r="A2700" s="127" t="s">
        <v>3684</v>
      </c>
      <c r="B2700" s="135">
        <v>884</v>
      </c>
      <c r="C2700" s="127" t="s">
        <v>102</v>
      </c>
      <c r="D2700" s="135">
        <v>15</v>
      </c>
      <c r="E2700" s="127" t="s">
        <v>1558</v>
      </c>
    </row>
    <row r="2701" spans="1:5" ht="15.75" thickBot="1" x14ac:dyDescent="0.3">
      <c r="A2701" s="127" t="s">
        <v>3684</v>
      </c>
      <c r="B2701" s="135">
        <v>884</v>
      </c>
      <c r="C2701" s="127" t="s">
        <v>102</v>
      </c>
      <c r="D2701" s="135">
        <v>3</v>
      </c>
      <c r="E2701" s="127" t="s">
        <v>1648</v>
      </c>
    </row>
    <row r="2702" spans="1:5" ht="15.75" thickBot="1" x14ac:dyDescent="0.3">
      <c r="A2702" s="127" t="s">
        <v>3684</v>
      </c>
      <c r="B2702" s="135">
        <v>884</v>
      </c>
      <c r="C2702" s="127" t="s">
        <v>102</v>
      </c>
      <c r="D2702" s="135">
        <v>13</v>
      </c>
      <c r="E2702" s="127" t="s">
        <v>1574</v>
      </c>
    </row>
    <row r="2703" spans="1:5" ht="15.75" thickBot="1" x14ac:dyDescent="0.3">
      <c r="A2703" s="127" t="s">
        <v>3684</v>
      </c>
      <c r="B2703" s="135">
        <v>884</v>
      </c>
      <c r="C2703" s="127" t="s">
        <v>102</v>
      </c>
      <c r="D2703" s="135">
        <v>41</v>
      </c>
      <c r="E2703" s="127" t="s">
        <v>1650</v>
      </c>
    </row>
    <row r="2704" spans="1:5" ht="15.75" thickBot="1" x14ac:dyDescent="0.3">
      <c r="A2704" s="127" t="s">
        <v>3684</v>
      </c>
      <c r="B2704" s="135">
        <v>884</v>
      </c>
      <c r="C2704" s="127" t="s">
        <v>102</v>
      </c>
      <c r="D2704" s="135">
        <v>14</v>
      </c>
      <c r="E2704" s="127" t="s">
        <v>1577</v>
      </c>
    </row>
    <row r="2705" spans="1:5" ht="15.75" thickBot="1" x14ac:dyDescent="0.3">
      <c r="A2705" s="127" t="s">
        <v>3684</v>
      </c>
      <c r="B2705" s="135">
        <v>884</v>
      </c>
      <c r="C2705" s="127" t="s">
        <v>102</v>
      </c>
      <c r="D2705" s="135">
        <v>16</v>
      </c>
      <c r="E2705" s="127" t="s">
        <v>1575</v>
      </c>
    </row>
    <row r="2706" spans="1:5" ht="15.75" thickBot="1" x14ac:dyDescent="0.3">
      <c r="A2706" s="127" t="s">
        <v>3684</v>
      </c>
      <c r="B2706" s="135">
        <v>884</v>
      </c>
      <c r="C2706" s="127" t="s">
        <v>102</v>
      </c>
      <c r="D2706" s="135">
        <v>872</v>
      </c>
      <c r="E2706" s="127" t="s">
        <v>3812</v>
      </c>
    </row>
    <row r="2707" spans="1:5" ht="15.75" thickBot="1" x14ac:dyDescent="0.3">
      <c r="A2707" s="127" t="s">
        <v>3684</v>
      </c>
      <c r="B2707" s="135">
        <v>884</v>
      </c>
      <c r="C2707" s="127" t="s">
        <v>102</v>
      </c>
      <c r="D2707" s="135">
        <v>17</v>
      </c>
      <c r="E2707" s="127" t="s">
        <v>1570</v>
      </c>
    </row>
    <row r="2708" spans="1:5" ht="15.75" thickBot="1" x14ac:dyDescent="0.3">
      <c r="A2708" s="127" t="s">
        <v>3684</v>
      </c>
      <c r="B2708" s="135">
        <v>884</v>
      </c>
      <c r="C2708" s="127" t="s">
        <v>102</v>
      </c>
      <c r="D2708" s="135">
        <v>7</v>
      </c>
      <c r="E2708" s="127" t="s">
        <v>1571</v>
      </c>
    </row>
    <row r="2709" spans="1:5" ht="15.75" thickBot="1" x14ac:dyDescent="0.3">
      <c r="A2709" s="127" t="s">
        <v>3684</v>
      </c>
      <c r="B2709" s="135">
        <v>884</v>
      </c>
      <c r="C2709" s="127" t="s">
        <v>102</v>
      </c>
      <c r="D2709" s="135">
        <v>1</v>
      </c>
      <c r="E2709" s="127" t="s">
        <v>1541</v>
      </c>
    </row>
    <row r="2710" spans="1:5" ht="15.75" thickBot="1" x14ac:dyDescent="0.3">
      <c r="A2710" s="127" t="s">
        <v>3684</v>
      </c>
      <c r="B2710" s="135">
        <v>884</v>
      </c>
      <c r="C2710" s="127" t="s">
        <v>102</v>
      </c>
      <c r="D2710" s="135">
        <v>18</v>
      </c>
      <c r="E2710" s="127" t="s">
        <v>1578</v>
      </c>
    </row>
    <row r="2711" spans="1:5" ht="15.75" thickBot="1" x14ac:dyDescent="0.3">
      <c r="A2711" s="127" t="s">
        <v>3684</v>
      </c>
      <c r="B2711" s="135">
        <v>884</v>
      </c>
      <c r="C2711" s="127" t="s">
        <v>102</v>
      </c>
      <c r="D2711" s="135">
        <v>9</v>
      </c>
      <c r="E2711" s="127" t="s">
        <v>1572</v>
      </c>
    </row>
    <row r="2712" spans="1:5" ht="15.75" thickBot="1" x14ac:dyDescent="0.3">
      <c r="A2712" s="127" t="s">
        <v>3684</v>
      </c>
      <c r="B2712" s="135">
        <v>884</v>
      </c>
      <c r="C2712" s="127" t="s">
        <v>102</v>
      </c>
      <c r="D2712" s="135">
        <v>11</v>
      </c>
      <c r="E2712" s="127" t="s">
        <v>1573</v>
      </c>
    </row>
    <row r="2713" spans="1:5" ht="15.75" thickBot="1" x14ac:dyDescent="0.3">
      <c r="A2713" s="127" t="s">
        <v>3684</v>
      </c>
      <c r="B2713" s="135">
        <v>884</v>
      </c>
      <c r="C2713" s="127" t="s">
        <v>102</v>
      </c>
      <c r="D2713" s="135">
        <v>45</v>
      </c>
      <c r="E2713" s="127" t="s">
        <v>1582</v>
      </c>
    </row>
    <row r="2714" spans="1:5" ht="15.75" thickBot="1" x14ac:dyDescent="0.3">
      <c r="A2714" s="127" t="s">
        <v>3684</v>
      </c>
      <c r="B2714" s="135">
        <v>884</v>
      </c>
      <c r="C2714" s="127" t="s">
        <v>102</v>
      </c>
      <c r="D2714" s="135">
        <v>136</v>
      </c>
      <c r="E2714" s="127" t="s">
        <v>1392</v>
      </c>
    </row>
    <row r="2715" spans="1:5" ht="15.75" thickBot="1" x14ac:dyDescent="0.3">
      <c r="A2715" s="127" t="s">
        <v>3684</v>
      </c>
      <c r="B2715" s="135">
        <v>884</v>
      </c>
      <c r="C2715" s="127" t="s">
        <v>102</v>
      </c>
      <c r="D2715" s="135">
        <v>176</v>
      </c>
      <c r="E2715" s="127" t="s">
        <v>1652</v>
      </c>
    </row>
    <row r="2716" spans="1:5" ht="15.75" thickBot="1" x14ac:dyDescent="0.3">
      <c r="A2716" s="127" t="s">
        <v>3684</v>
      </c>
      <c r="B2716" s="135">
        <v>884</v>
      </c>
      <c r="C2716" s="127" t="s">
        <v>102</v>
      </c>
      <c r="D2716" s="135">
        <v>177</v>
      </c>
      <c r="E2716" s="127" t="s">
        <v>1595</v>
      </c>
    </row>
    <row r="2717" spans="1:5" ht="15.75" thickBot="1" x14ac:dyDescent="0.3">
      <c r="A2717" s="127" t="s">
        <v>3684</v>
      </c>
      <c r="B2717" s="135">
        <v>884</v>
      </c>
      <c r="C2717" s="127" t="s">
        <v>102</v>
      </c>
      <c r="D2717" s="135">
        <v>200</v>
      </c>
      <c r="E2717" s="127" t="s">
        <v>1597</v>
      </c>
    </row>
    <row r="2718" spans="1:5" ht="15.75" thickBot="1" x14ac:dyDescent="0.3">
      <c r="A2718" s="127" t="s">
        <v>3684</v>
      </c>
      <c r="B2718" s="135">
        <v>884</v>
      </c>
      <c r="C2718" s="127" t="s">
        <v>102</v>
      </c>
      <c r="D2718" s="135">
        <v>179</v>
      </c>
      <c r="E2718" s="127" t="s">
        <v>1596</v>
      </c>
    </row>
    <row r="2719" spans="1:5" ht="15.75" thickBot="1" x14ac:dyDescent="0.3">
      <c r="A2719" s="127" t="s">
        <v>3684</v>
      </c>
      <c r="B2719" s="135">
        <v>884</v>
      </c>
      <c r="C2719" s="127" t="s">
        <v>102</v>
      </c>
      <c r="D2719" s="135">
        <v>309</v>
      </c>
      <c r="E2719" s="127" t="s">
        <v>1602</v>
      </c>
    </row>
    <row r="2720" spans="1:5" ht="15.75" thickBot="1" x14ac:dyDescent="0.3">
      <c r="A2720" s="127" t="s">
        <v>3684</v>
      </c>
      <c r="B2720" s="135">
        <v>884</v>
      </c>
      <c r="C2720" s="127" t="s">
        <v>102</v>
      </c>
      <c r="D2720" s="135">
        <v>353</v>
      </c>
      <c r="E2720" s="127" t="s">
        <v>1603</v>
      </c>
    </row>
    <row r="2721" spans="1:5" ht="15.75" thickBot="1" x14ac:dyDescent="0.3">
      <c r="A2721" s="127" t="s">
        <v>3684</v>
      </c>
      <c r="B2721" s="135">
        <v>884</v>
      </c>
      <c r="C2721" s="127" t="s">
        <v>102</v>
      </c>
      <c r="D2721" s="135">
        <v>361</v>
      </c>
      <c r="E2721" s="127" t="s">
        <v>1604</v>
      </c>
    </row>
    <row r="2722" spans="1:5" ht="15.75" thickBot="1" x14ac:dyDescent="0.3">
      <c r="A2722" s="127" t="s">
        <v>3684</v>
      </c>
      <c r="B2722" s="135">
        <v>884</v>
      </c>
      <c r="C2722" s="127" t="s">
        <v>102</v>
      </c>
      <c r="D2722" s="135">
        <v>359</v>
      </c>
      <c r="E2722" s="127" t="s">
        <v>1606</v>
      </c>
    </row>
    <row r="2723" spans="1:5" ht="15.75" thickBot="1" x14ac:dyDescent="0.3">
      <c r="A2723" s="127" t="s">
        <v>3684</v>
      </c>
      <c r="B2723" s="135">
        <v>884</v>
      </c>
      <c r="C2723" s="127" t="s">
        <v>102</v>
      </c>
      <c r="D2723" s="135">
        <v>355</v>
      </c>
      <c r="E2723" s="127" t="s">
        <v>1607</v>
      </c>
    </row>
    <row r="2724" spans="1:5" ht="15.75" thickBot="1" x14ac:dyDescent="0.3">
      <c r="A2724" s="127" t="s">
        <v>3684</v>
      </c>
      <c r="B2724" s="135">
        <v>884</v>
      </c>
      <c r="C2724" s="127" t="s">
        <v>102</v>
      </c>
      <c r="D2724" s="135">
        <v>357</v>
      </c>
      <c r="E2724" s="127" t="s">
        <v>1608</v>
      </c>
    </row>
    <row r="2725" spans="1:5" ht="15.75" thickBot="1" x14ac:dyDescent="0.3">
      <c r="A2725" s="127" t="s">
        <v>3684</v>
      </c>
      <c r="B2725" s="135">
        <v>884</v>
      </c>
      <c r="C2725" s="127" t="s">
        <v>102</v>
      </c>
      <c r="D2725" s="135">
        <v>175</v>
      </c>
      <c r="E2725" s="127" t="s">
        <v>1651</v>
      </c>
    </row>
    <row r="2726" spans="1:5" ht="15.75" thickBot="1" x14ac:dyDescent="0.3">
      <c r="A2726" s="127" t="s">
        <v>3684</v>
      </c>
      <c r="B2726" s="135">
        <v>884</v>
      </c>
      <c r="C2726" s="127" t="s">
        <v>102</v>
      </c>
      <c r="D2726" s="135">
        <v>501</v>
      </c>
      <c r="E2726" s="127" t="s">
        <v>1653</v>
      </c>
    </row>
    <row r="2727" spans="1:5" ht="15.75" thickBot="1" x14ac:dyDescent="0.3">
      <c r="A2727" s="127" t="s">
        <v>3684</v>
      </c>
      <c r="B2727" s="135">
        <v>884</v>
      </c>
      <c r="C2727" s="127" t="s">
        <v>102</v>
      </c>
      <c r="D2727" s="135">
        <v>544</v>
      </c>
      <c r="E2727" s="127" t="s">
        <v>1612</v>
      </c>
    </row>
    <row r="2728" spans="1:5" ht="15.75" thickBot="1" x14ac:dyDescent="0.3">
      <c r="A2728" s="127" t="s">
        <v>3684</v>
      </c>
      <c r="B2728" s="135">
        <v>884</v>
      </c>
      <c r="C2728" s="127" t="s">
        <v>102</v>
      </c>
      <c r="D2728" s="135">
        <v>588</v>
      </c>
      <c r="E2728" s="127" t="s">
        <v>1615</v>
      </c>
    </row>
    <row r="2729" spans="1:5" ht="15.75" thickBot="1" x14ac:dyDescent="0.3">
      <c r="A2729" s="127" t="s">
        <v>3684</v>
      </c>
      <c r="B2729" s="135">
        <v>884</v>
      </c>
      <c r="C2729" s="127" t="s">
        <v>102</v>
      </c>
      <c r="D2729" s="135">
        <v>675</v>
      </c>
      <c r="E2729" s="127" t="s">
        <v>1620</v>
      </c>
    </row>
    <row r="2730" spans="1:5" ht="15.75" thickBot="1" x14ac:dyDescent="0.3">
      <c r="A2730" s="127" t="s">
        <v>3684</v>
      </c>
      <c r="B2730" s="135">
        <v>884</v>
      </c>
      <c r="C2730" s="127" t="s">
        <v>102</v>
      </c>
      <c r="D2730" s="135">
        <v>871</v>
      </c>
      <c r="E2730" s="127" t="s">
        <v>1631</v>
      </c>
    </row>
    <row r="2731" spans="1:5" ht="15.75" thickBot="1" x14ac:dyDescent="0.3">
      <c r="A2731" s="127" t="s">
        <v>3684</v>
      </c>
      <c r="B2731" s="135">
        <v>888</v>
      </c>
      <c r="C2731" s="127" t="s">
        <v>103</v>
      </c>
      <c r="D2731" s="135">
        <v>20</v>
      </c>
      <c r="E2731" s="127" t="s">
        <v>1670</v>
      </c>
    </row>
    <row r="2732" spans="1:5" ht="15.75" thickBot="1" x14ac:dyDescent="0.3">
      <c r="A2732" s="127" t="s">
        <v>3684</v>
      </c>
      <c r="B2732" s="135">
        <v>888</v>
      </c>
      <c r="C2732" s="127" t="s">
        <v>103</v>
      </c>
      <c r="D2732" s="135">
        <v>21</v>
      </c>
      <c r="E2732" s="127" t="s">
        <v>1671</v>
      </c>
    </row>
    <row r="2733" spans="1:5" ht="15.75" thickBot="1" x14ac:dyDescent="0.3">
      <c r="A2733" s="127" t="s">
        <v>3684</v>
      </c>
      <c r="B2733" s="135">
        <v>888</v>
      </c>
      <c r="C2733" s="127" t="s">
        <v>103</v>
      </c>
      <c r="D2733" s="135">
        <v>22</v>
      </c>
      <c r="E2733" s="127" t="s">
        <v>1672</v>
      </c>
    </row>
    <row r="2734" spans="1:5" ht="15.75" thickBot="1" x14ac:dyDescent="0.3">
      <c r="A2734" s="127" t="s">
        <v>3684</v>
      </c>
      <c r="B2734" s="135">
        <v>888</v>
      </c>
      <c r="C2734" s="127" t="s">
        <v>103</v>
      </c>
      <c r="D2734" s="135">
        <v>23</v>
      </c>
      <c r="E2734" s="127" t="s">
        <v>1673</v>
      </c>
    </row>
    <row r="2735" spans="1:5" ht="15.75" thickBot="1" x14ac:dyDescent="0.3">
      <c r="A2735" s="127" t="s">
        <v>3684</v>
      </c>
      <c r="B2735" s="135">
        <v>888</v>
      </c>
      <c r="C2735" s="127" t="s">
        <v>103</v>
      </c>
      <c r="D2735" s="135">
        <v>26</v>
      </c>
      <c r="E2735" s="127" t="s">
        <v>1676</v>
      </c>
    </row>
    <row r="2736" spans="1:5" ht="15.75" thickBot="1" x14ac:dyDescent="0.3">
      <c r="A2736" s="127" t="s">
        <v>3684</v>
      </c>
      <c r="B2736" s="135">
        <v>888</v>
      </c>
      <c r="C2736" s="127" t="s">
        <v>103</v>
      </c>
      <c r="D2736" s="135">
        <v>25</v>
      </c>
      <c r="E2736" s="127" t="s">
        <v>1675</v>
      </c>
    </row>
    <row r="2737" spans="1:5" ht="15.75" thickBot="1" x14ac:dyDescent="0.3">
      <c r="A2737" s="127" t="s">
        <v>3684</v>
      </c>
      <c r="B2737" s="135">
        <v>888</v>
      </c>
      <c r="C2737" s="127" t="s">
        <v>103</v>
      </c>
      <c r="D2737" s="135">
        <v>24</v>
      </c>
      <c r="E2737" s="127" t="s">
        <v>1674</v>
      </c>
    </row>
    <row r="2738" spans="1:5" ht="15.75" thickBot="1" x14ac:dyDescent="0.3">
      <c r="A2738" s="127" t="s">
        <v>3684</v>
      </c>
      <c r="B2738" s="135">
        <v>888</v>
      </c>
      <c r="C2738" s="127" t="s">
        <v>103</v>
      </c>
      <c r="D2738" s="135">
        <v>27</v>
      </c>
      <c r="E2738" s="127" t="s">
        <v>1677</v>
      </c>
    </row>
    <row r="2739" spans="1:5" ht="15.75" thickBot="1" x14ac:dyDescent="0.3">
      <c r="A2739" s="127" t="s">
        <v>3684</v>
      </c>
      <c r="B2739" s="135">
        <v>888</v>
      </c>
      <c r="C2739" s="127" t="s">
        <v>103</v>
      </c>
      <c r="D2739" s="135">
        <v>103</v>
      </c>
      <c r="E2739" s="127" t="s">
        <v>1681</v>
      </c>
    </row>
    <row r="2740" spans="1:5" ht="15.75" thickBot="1" x14ac:dyDescent="0.3">
      <c r="A2740" s="127" t="s">
        <v>3684</v>
      </c>
      <c r="B2740" s="135">
        <v>888</v>
      </c>
      <c r="C2740" s="127" t="s">
        <v>103</v>
      </c>
      <c r="D2740" s="135">
        <v>100</v>
      </c>
      <c r="E2740" s="127" t="s">
        <v>1678</v>
      </c>
    </row>
    <row r="2741" spans="1:5" ht="15.75" thickBot="1" x14ac:dyDescent="0.3">
      <c r="A2741" s="127" t="s">
        <v>3684</v>
      </c>
      <c r="B2741" s="135">
        <v>888</v>
      </c>
      <c r="C2741" s="127" t="s">
        <v>103</v>
      </c>
      <c r="D2741" s="135">
        <v>101</v>
      </c>
      <c r="E2741" s="127" t="s">
        <v>1679</v>
      </c>
    </row>
    <row r="2742" spans="1:5" ht="15.75" thickBot="1" x14ac:dyDescent="0.3">
      <c r="A2742" s="127" t="s">
        <v>3684</v>
      </c>
      <c r="B2742" s="135">
        <v>888</v>
      </c>
      <c r="C2742" s="127" t="s">
        <v>103</v>
      </c>
      <c r="D2742" s="135">
        <v>102</v>
      </c>
      <c r="E2742" s="127" t="s">
        <v>1680</v>
      </c>
    </row>
    <row r="2743" spans="1:5" ht="15.75" thickBot="1" x14ac:dyDescent="0.3">
      <c r="A2743" s="127" t="s">
        <v>3684</v>
      </c>
      <c r="B2743" s="135">
        <v>888</v>
      </c>
      <c r="C2743" s="127" t="s">
        <v>103</v>
      </c>
      <c r="D2743" s="135">
        <v>104</v>
      </c>
      <c r="E2743" s="127" t="s">
        <v>1682</v>
      </c>
    </row>
    <row r="2744" spans="1:5" ht="15.75" thickBot="1" x14ac:dyDescent="0.3">
      <c r="A2744" s="127" t="s">
        <v>3684</v>
      </c>
      <c r="B2744" s="135">
        <v>888</v>
      </c>
      <c r="C2744" s="127" t="s">
        <v>103</v>
      </c>
      <c r="D2744" s="135">
        <v>105</v>
      </c>
      <c r="E2744" s="127" t="s">
        <v>1683</v>
      </c>
    </row>
    <row r="2745" spans="1:5" ht="15.75" thickBot="1" x14ac:dyDescent="0.3">
      <c r="A2745" s="127" t="s">
        <v>3684</v>
      </c>
      <c r="B2745" s="135">
        <v>888</v>
      </c>
      <c r="C2745" s="127" t="s">
        <v>103</v>
      </c>
      <c r="D2745" s="135">
        <v>150</v>
      </c>
      <c r="E2745" s="127" t="s">
        <v>1684</v>
      </c>
    </row>
    <row r="2746" spans="1:5" ht="15.75" thickBot="1" x14ac:dyDescent="0.3">
      <c r="A2746" s="127" t="s">
        <v>3684</v>
      </c>
      <c r="B2746" s="135">
        <v>888</v>
      </c>
      <c r="C2746" s="127" t="s">
        <v>103</v>
      </c>
      <c r="D2746" s="135">
        <v>151</v>
      </c>
      <c r="E2746" s="127" t="s">
        <v>1685</v>
      </c>
    </row>
    <row r="2747" spans="1:5" ht="15.75" thickBot="1" x14ac:dyDescent="0.3">
      <c r="A2747" s="127" t="s">
        <v>3684</v>
      </c>
      <c r="B2747" s="135">
        <v>888</v>
      </c>
      <c r="C2747" s="127" t="s">
        <v>103</v>
      </c>
      <c r="D2747" s="135">
        <v>152</v>
      </c>
      <c r="E2747" s="127" t="s">
        <v>1686</v>
      </c>
    </row>
    <row r="2748" spans="1:5" ht="15.75" thickBot="1" x14ac:dyDescent="0.3">
      <c r="A2748" s="127" t="s">
        <v>3684</v>
      </c>
      <c r="B2748" s="135">
        <v>888</v>
      </c>
      <c r="C2748" s="127" t="s">
        <v>103</v>
      </c>
      <c r="D2748" s="135">
        <v>153</v>
      </c>
      <c r="E2748" s="127" t="s">
        <v>1687</v>
      </c>
    </row>
    <row r="2749" spans="1:5" ht="15.75" thickBot="1" x14ac:dyDescent="0.3">
      <c r="A2749" s="127" t="s">
        <v>3684</v>
      </c>
      <c r="B2749" s="135">
        <v>888</v>
      </c>
      <c r="C2749" s="127" t="s">
        <v>103</v>
      </c>
      <c r="D2749" s="135">
        <v>154</v>
      </c>
      <c r="E2749" s="127" t="s">
        <v>1688</v>
      </c>
    </row>
    <row r="2750" spans="1:5" ht="15.75" thickBot="1" x14ac:dyDescent="0.3">
      <c r="A2750" s="127" t="s">
        <v>3684</v>
      </c>
      <c r="B2750" s="135">
        <v>888</v>
      </c>
      <c r="C2750" s="127" t="s">
        <v>103</v>
      </c>
      <c r="D2750" s="135">
        <v>155</v>
      </c>
      <c r="E2750" s="127" t="s">
        <v>1689</v>
      </c>
    </row>
    <row r="2751" spans="1:5" ht="15.75" thickBot="1" x14ac:dyDescent="0.3">
      <c r="A2751" s="127" t="s">
        <v>3684</v>
      </c>
      <c r="B2751" s="135">
        <v>888</v>
      </c>
      <c r="C2751" s="127" t="s">
        <v>103</v>
      </c>
      <c r="D2751" s="135">
        <v>330</v>
      </c>
      <c r="E2751" s="127" t="s">
        <v>1691</v>
      </c>
    </row>
    <row r="2752" spans="1:5" ht="15.75" thickBot="1" x14ac:dyDescent="0.3">
      <c r="A2752" s="127" t="s">
        <v>3684</v>
      </c>
      <c r="B2752" s="135">
        <v>888</v>
      </c>
      <c r="C2752" s="127" t="s">
        <v>103</v>
      </c>
      <c r="D2752" s="135">
        <v>331</v>
      </c>
      <c r="E2752" s="127" t="s">
        <v>1692</v>
      </c>
    </row>
    <row r="2753" spans="1:5" ht="15.75" thickBot="1" x14ac:dyDescent="0.3">
      <c r="A2753" s="127" t="s">
        <v>3684</v>
      </c>
      <c r="B2753" s="135">
        <v>888</v>
      </c>
      <c r="C2753" s="127" t="s">
        <v>103</v>
      </c>
      <c r="D2753" s="135">
        <v>322</v>
      </c>
      <c r="E2753" s="127" t="s">
        <v>1690</v>
      </c>
    </row>
    <row r="2754" spans="1:5" ht="15.75" thickBot="1" x14ac:dyDescent="0.3">
      <c r="A2754" s="127" t="s">
        <v>3684</v>
      </c>
      <c r="B2754" s="135">
        <v>888</v>
      </c>
      <c r="C2754" s="127" t="s">
        <v>103</v>
      </c>
      <c r="D2754" s="135">
        <v>370</v>
      </c>
      <c r="E2754" s="127" t="s">
        <v>1699</v>
      </c>
    </row>
    <row r="2755" spans="1:5" ht="15.75" thickBot="1" x14ac:dyDescent="0.3">
      <c r="A2755" s="127" t="s">
        <v>3684</v>
      </c>
      <c r="B2755" s="135">
        <v>888</v>
      </c>
      <c r="C2755" s="127" t="s">
        <v>103</v>
      </c>
      <c r="D2755" s="135">
        <v>371</v>
      </c>
      <c r="E2755" s="127" t="s">
        <v>1700</v>
      </c>
    </row>
    <row r="2756" spans="1:5" ht="15.75" thickBot="1" x14ac:dyDescent="0.3">
      <c r="A2756" s="127" t="s">
        <v>3684</v>
      </c>
      <c r="B2756" s="135">
        <v>888</v>
      </c>
      <c r="C2756" s="127" t="s">
        <v>103</v>
      </c>
      <c r="D2756" s="135">
        <v>361</v>
      </c>
      <c r="E2756" s="127" t="s">
        <v>1694</v>
      </c>
    </row>
    <row r="2757" spans="1:5" ht="15.75" thickBot="1" x14ac:dyDescent="0.3">
      <c r="A2757" s="127" t="s">
        <v>3684</v>
      </c>
      <c r="B2757" s="135">
        <v>888</v>
      </c>
      <c r="C2757" s="127" t="s">
        <v>103</v>
      </c>
      <c r="D2757" s="135">
        <v>360</v>
      </c>
      <c r="E2757" s="127" t="s">
        <v>1693</v>
      </c>
    </row>
    <row r="2758" spans="1:5" ht="15.75" thickBot="1" x14ac:dyDescent="0.3">
      <c r="A2758" s="127" t="s">
        <v>3684</v>
      </c>
      <c r="B2758" s="135">
        <v>888</v>
      </c>
      <c r="C2758" s="127" t="s">
        <v>103</v>
      </c>
      <c r="D2758" s="135">
        <v>362</v>
      </c>
      <c r="E2758" s="127" t="s">
        <v>1695</v>
      </c>
    </row>
    <row r="2759" spans="1:5" ht="15.75" thickBot="1" x14ac:dyDescent="0.3">
      <c r="A2759" s="127" t="s">
        <v>3684</v>
      </c>
      <c r="B2759" s="135">
        <v>888</v>
      </c>
      <c r="C2759" s="127" t="s">
        <v>103</v>
      </c>
      <c r="D2759" s="135">
        <v>363</v>
      </c>
      <c r="E2759" s="127" t="s">
        <v>1696</v>
      </c>
    </row>
    <row r="2760" spans="1:5" ht="15.75" thickBot="1" x14ac:dyDescent="0.3">
      <c r="A2760" s="127" t="s">
        <v>3684</v>
      </c>
      <c r="B2760" s="135">
        <v>888</v>
      </c>
      <c r="C2760" s="127" t="s">
        <v>103</v>
      </c>
      <c r="D2760" s="135">
        <v>364</v>
      </c>
      <c r="E2760" s="127" t="s">
        <v>1697</v>
      </c>
    </row>
    <row r="2761" spans="1:5" ht="15.75" thickBot="1" x14ac:dyDescent="0.3">
      <c r="A2761" s="127" t="s">
        <v>3684</v>
      </c>
      <c r="B2761" s="135">
        <v>888</v>
      </c>
      <c r="C2761" s="127" t="s">
        <v>103</v>
      </c>
      <c r="D2761" s="135">
        <v>365</v>
      </c>
      <c r="E2761" s="127" t="s">
        <v>1698</v>
      </c>
    </row>
    <row r="2762" spans="1:5" ht="15.75" thickBot="1" x14ac:dyDescent="0.3">
      <c r="A2762" s="127" t="s">
        <v>3684</v>
      </c>
      <c r="B2762" s="135">
        <v>888</v>
      </c>
      <c r="C2762" s="127" t="s">
        <v>103</v>
      </c>
      <c r="D2762" s="135">
        <v>520</v>
      </c>
      <c r="E2762" s="127" t="s">
        <v>1701</v>
      </c>
    </row>
    <row r="2763" spans="1:5" ht="15.75" thickBot="1" x14ac:dyDescent="0.3">
      <c r="A2763" s="127" t="s">
        <v>3684</v>
      </c>
      <c r="B2763" s="135">
        <v>888</v>
      </c>
      <c r="C2763" s="127" t="s">
        <v>103</v>
      </c>
      <c r="D2763" s="135">
        <v>521</v>
      </c>
      <c r="E2763" s="127" t="s">
        <v>1702</v>
      </c>
    </row>
    <row r="2764" spans="1:5" ht="15.75" thickBot="1" x14ac:dyDescent="0.3">
      <c r="A2764" s="127" t="s">
        <v>3684</v>
      </c>
      <c r="B2764" s="135">
        <v>888</v>
      </c>
      <c r="C2764" s="127" t="s">
        <v>103</v>
      </c>
      <c r="D2764" s="135">
        <v>522</v>
      </c>
      <c r="E2764" s="127" t="s">
        <v>1703</v>
      </c>
    </row>
    <row r="2765" spans="1:5" ht="15.75" thickBot="1" x14ac:dyDescent="0.3">
      <c r="A2765" s="127" t="s">
        <v>3684</v>
      </c>
      <c r="B2765" s="135">
        <v>888</v>
      </c>
      <c r="C2765" s="127" t="s">
        <v>103</v>
      </c>
      <c r="D2765" s="135">
        <v>523</v>
      </c>
      <c r="E2765" s="127" t="s">
        <v>1704</v>
      </c>
    </row>
    <row r="2766" spans="1:5" ht="15.75" thickBot="1" x14ac:dyDescent="0.3">
      <c r="A2766" s="127" t="s">
        <v>3684</v>
      </c>
      <c r="B2766" s="135">
        <v>888</v>
      </c>
      <c r="C2766" s="127" t="s">
        <v>103</v>
      </c>
      <c r="D2766" s="135">
        <v>580</v>
      </c>
      <c r="E2766" s="127" t="s">
        <v>1705</v>
      </c>
    </row>
    <row r="2767" spans="1:5" ht="15.75" thickBot="1" x14ac:dyDescent="0.3">
      <c r="A2767" s="127" t="s">
        <v>3684</v>
      </c>
      <c r="B2767" s="135">
        <v>888</v>
      </c>
      <c r="C2767" s="127" t="s">
        <v>103</v>
      </c>
      <c r="D2767" s="135">
        <v>755</v>
      </c>
      <c r="E2767" s="127" t="s">
        <v>1706</v>
      </c>
    </row>
    <row r="2768" spans="1:5" ht="15.75" thickBot="1" x14ac:dyDescent="0.3">
      <c r="A2768" s="127" t="s">
        <v>3684</v>
      </c>
      <c r="B2768" s="135">
        <v>888</v>
      </c>
      <c r="C2768" s="127" t="s">
        <v>103</v>
      </c>
      <c r="D2768" s="135">
        <v>756</v>
      </c>
      <c r="E2768" s="127" t="s">
        <v>1707</v>
      </c>
    </row>
    <row r="2769" spans="1:5" ht="15.75" thickBot="1" x14ac:dyDescent="0.3">
      <c r="A2769" s="127" t="s">
        <v>3684</v>
      </c>
      <c r="B2769" s="135">
        <v>888</v>
      </c>
      <c r="C2769" s="127" t="s">
        <v>103</v>
      </c>
      <c r="D2769" s="135">
        <v>757</v>
      </c>
      <c r="E2769" s="127" t="s">
        <v>1708</v>
      </c>
    </row>
    <row r="2770" spans="1:5" ht="15.75" thickBot="1" x14ac:dyDescent="0.3">
      <c r="A2770" s="127" t="s">
        <v>3684</v>
      </c>
      <c r="B2770" s="135">
        <v>888</v>
      </c>
      <c r="C2770" s="127" t="s">
        <v>103</v>
      </c>
      <c r="D2770" s="135">
        <v>758</v>
      </c>
      <c r="E2770" s="127" t="s">
        <v>1709</v>
      </c>
    </row>
    <row r="2771" spans="1:5" ht="15.75" thickBot="1" x14ac:dyDescent="0.3">
      <c r="A2771" s="127" t="s">
        <v>3684</v>
      </c>
      <c r="B2771" s="135">
        <v>888</v>
      </c>
      <c r="C2771" s="127" t="s">
        <v>103</v>
      </c>
      <c r="D2771" s="135">
        <v>759</v>
      </c>
      <c r="E2771" s="127" t="s">
        <v>1710</v>
      </c>
    </row>
    <row r="2772" spans="1:5" ht="15.75" thickBot="1" x14ac:dyDescent="0.3">
      <c r="A2772" s="127" t="s">
        <v>3684</v>
      </c>
      <c r="B2772" s="135">
        <v>888</v>
      </c>
      <c r="C2772" s="127" t="s">
        <v>103</v>
      </c>
      <c r="D2772" s="135">
        <v>761</v>
      </c>
      <c r="E2772" s="127" t="s">
        <v>1712</v>
      </c>
    </row>
    <row r="2773" spans="1:5" ht="15.75" thickBot="1" x14ac:dyDescent="0.3">
      <c r="A2773" s="127" t="s">
        <v>3684</v>
      </c>
      <c r="B2773" s="135">
        <v>888</v>
      </c>
      <c r="C2773" s="127" t="s">
        <v>103</v>
      </c>
      <c r="D2773" s="135">
        <v>762</v>
      </c>
      <c r="E2773" s="127" t="s">
        <v>1713</v>
      </c>
    </row>
    <row r="2774" spans="1:5" ht="15.75" thickBot="1" x14ac:dyDescent="0.3">
      <c r="A2774" s="127" t="s">
        <v>3684</v>
      </c>
      <c r="B2774" s="135">
        <v>888</v>
      </c>
      <c r="C2774" s="127" t="s">
        <v>103</v>
      </c>
      <c r="D2774" s="135">
        <v>760</v>
      </c>
      <c r="E2774" s="127" t="s">
        <v>1711</v>
      </c>
    </row>
    <row r="2775" spans="1:5" ht="15.75" thickBot="1" x14ac:dyDescent="0.3">
      <c r="A2775" s="127" t="s">
        <v>3684</v>
      </c>
      <c r="B2775" s="135">
        <v>882</v>
      </c>
      <c r="C2775" s="127" t="s">
        <v>104</v>
      </c>
      <c r="D2775" s="135">
        <v>28</v>
      </c>
      <c r="E2775" s="127" t="s">
        <v>1566</v>
      </c>
    </row>
    <row r="2776" spans="1:5" ht="15.75" thickBot="1" x14ac:dyDescent="0.3">
      <c r="A2776" s="127" t="s">
        <v>3684</v>
      </c>
      <c r="B2776" s="135">
        <v>882</v>
      </c>
      <c r="C2776" s="127" t="s">
        <v>104</v>
      </c>
      <c r="D2776" s="135">
        <v>27</v>
      </c>
      <c r="E2776" s="127" t="s">
        <v>1644</v>
      </c>
    </row>
    <row r="2777" spans="1:5" ht="15.75" thickBot="1" x14ac:dyDescent="0.3">
      <c r="A2777" s="127" t="s">
        <v>3684</v>
      </c>
      <c r="B2777" s="135">
        <v>882</v>
      </c>
      <c r="C2777" s="127" t="s">
        <v>104</v>
      </c>
      <c r="D2777" s="135">
        <v>2</v>
      </c>
      <c r="E2777" s="127" t="s">
        <v>1643</v>
      </c>
    </row>
    <row r="2778" spans="1:5" ht="15.75" thickBot="1" x14ac:dyDescent="0.3">
      <c r="A2778" s="127" t="s">
        <v>3684</v>
      </c>
      <c r="B2778" s="135">
        <v>882</v>
      </c>
      <c r="C2778" s="127" t="s">
        <v>104</v>
      </c>
      <c r="D2778" s="135">
        <v>32</v>
      </c>
      <c r="E2778" s="127" t="s">
        <v>1570</v>
      </c>
    </row>
    <row r="2779" spans="1:5" ht="15.75" thickBot="1" x14ac:dyDescent="0.3">
      <c r="A2779" s="127" t="s">
        <v>3684</v>
      </c>
      <c r="B2779" s="135">
        <v>882</v>
      </c>
      <c r="C2779" s="127" t="s">
        <v>104</v>
      </c>
      <c r="D2779" s="135">
        <v>35</v>
      </c>
      <c r="E2779" s="127" t="s">
        <v>1573</v>
      </c>
    </row>
    <row r="2780" spans="1:5" ht="15.75" thickBot="1" x14ac:dyDescent="0.3">
      <c r="A2780" s="127" t="s">
        <v>3684</v>
      </c>
      <c r="B2780" s="135">
        <v>882</v>
      </c>
      <c r="C2780" s="127" t="s">
        <v>104</v>
      </c>
      <c r="D2780" s="135">
        <v>91</v>
      </c>
      <c r="E2780" s="127" t="s">
        <v>1586</v>
      </c>
    </row>
    <row r="2781" spans="1:5" ht="15.75" thickBot="1" x14ac:dyDescent="0.3">
      <c r="A2781" s="127" t="s">
        <v>3684</v>
      </c>
      <c r="B2781" s="135">
        <v>882</v>
      </c>
      <c r="C2781" s="127" t="s">
        <v>104</v>
      </c>
      <c r="D2781" s="135">
        <v>178</v>
      </c>
      <c r="E2781" s="127" t="s">
        <v>1645</v>
      </c>
    </row>
    <row r="2782" spans="1:5" ht="15.75" thickBot="1" x14ac:dyDescent="0.3">
      <c r="A2782" s="127" t="s">
        <v>3684</v>
      </c>
      <c r="B2782" s="135">
        <v>882</v>
      </c>
      <c r="C2782" s="127" t="s">
        <v>104</v>
      </c>
      <c r="D2782" s="135">
        <v>181</v>
      </c>
      <c r="E2782" s="127" t="s">
        <v>1596</v>
      </c>
    </row>
    <row r="2783" spans="1:5" ht="15.75" thickBot="1" x14ac:dyDescent="0.3">
      <c r="A2783" s="127" t="s">
        <v>3684</v>
      </c>
      <c r="B2783" s="135">
        <v>882</v>
      </c>
      <c r="C2783" s="127" t="s">
        <v>104</v>
      </c>
      <c r="D2783" s="135">
        <v>353</v>
      </c>
      <c r="E2783" s="127" t="s">
        <v>1603</v>
      </c>
    </row>
    <row r="2784" spans="1:5" ht="15.75" thickBot="1" x14ac:dyDescent="0.3">
      <c r="A2784" s="127" t="s">
        <v>3684</v>
      </c>
      <c r="B2784" s="135">
        <v>882</v>
      </c>
      <c r="C2784" s="127" t="s">
        <v>104</v>
      </c>
      <c r="D2784" s="135">
        <v>501</v>
      </c>
      <c r="E2784" s="127" t="s">
        <v>1646</v>
      </c>
    </row>
    <row r="2785" spans="1:5" ht="15.75" thickBot="1" x14ac:dyDescent="0.3">
      <c r="A2785" s="127" t="s">
        <v>3684</v>
      </c>
      <c r="B2785" s="135">
        <v>882</v>
      </c>
      <c r="C2785" s="127" t="s">
        <v>104</v>
      </c>
      <c r="D2785" s="135">
        <v>590</v>
      </c>
      <c r="E2785" s="127" t="s">
        <v>1615</v>
      </c>
    </row>
    <row r="2786" spans="1:5" ht="15.75" thickBot="1" x14ac:dyDescent="0.3">
      <c r="A2786" s="127" t="s">
        <v>3684</v>
      </c>
      <c r="B2786" s="135">
        <v>882</v>
      </c>
      <c r="C2786" s="127" t="s">
        <v>104</v>
      </c>
      <c r="D2786" s="135">
        <v>632</v>
      </c>
      <c r="E2786" s="127" t="s">
        <v>1616</v>
      </c>
    </row>
    <row r="2787" spans="1:5" ht="15.75" thickBot="1" x14ac:dyDescent="0.3">
      <c r="A2787" s="127" t="s">
        <v>3684</v>
      </c>
      <c r="B2787" s="135">
        <v>882</v>
      </c>
      <c r="C2787" s="127" t="s">
        <v>104</v>
      </c>
      <c r="D2787" s="135">
        <v>633</v>
      </c>
      <c r="E2787" s="127" t="s">
        <v>1617</v>
      </c>
    </row>
    <row r="2788" spans="1:5" ht="15.75" thickBot="1" x14ac:dyDescent="0.3">
      <c r="A2788" s="127" t="s">
        <v>3684</v>
      </c>
      <c r="B2788" s="135">
        <v>882</v>
      </c>
      <c r="C2788" s="127" t="s">
        <v>104</v>
      </c>
      <c r="D2788" s="135">
        <v>676</v>
      </c>
      <c r="E2788" s="127" t="s">
        <v>1647</v>
      </c>
    </row>
    <row r="2789" spans="1:5" ht="15.75" thickBot="1" x14ac:dyDescent="0.3">
      <c r="A2789" s="127" t="s">
        <v>3684</v>
      </c>
      <c r="B2789" s="135">
        <v>320</v>
      </c>
      <c r="C2789" s="127" t="s">
        <v>105</v>
      </c>
      <c r="D2789" s="135">
        <v>1</v>
      </c>
      <c r="E2789" s="127" t="s">
        <v>752</v>
      </c>
    </row>
    <row r="2790" spans="1:5" ht="15.75" thickBot="1" x14ac:dyDescent="0.3">
      <c r="A2790" s="127" t="s">
        <v>3684</v>
      </c>
      <c r="B2790" s="135">
        <v>320</v>
      </c>
      <c r="C2790" s="127" t="s">
        <v>105</v>
      </c>
      <c r="D2790" s="135">
        <v>2</v>
      </c>
      <c r="E2790" s="127" t="s">
        <v>753</v>
      </c>
    </row>
    <row r="2791" spans="1:5" ht="15.75" thickBot="1" x14ac:dyDescent="0.3">
      <c r="A2791" s="127" t="s">
        <v>3684</v>
      </c>
      <c r="B2791" s="135">
        <v>320</v>
      </c>
      <c r="C2791" s="127" t="s">
        <v>105</v>
      </c>
      <c r="D2791" s="135">
        <v>47</v>
      </c>
      <c r="E2791" s="127" t="s">
        <v>755</v>
      </c>
    </row>
    <row r="2792" spans="1:5" ht="15.75" thickBot="1" x14ac:dyDescent="0.3">
      <c r="A2792" s="127" t="s">
        <v>3684</v>
      </c>
      <c r="B2792" s="135">
        <v>320</v>
      </c>
      <c r="C2792" s="127" t="s">
        <v>105</v>
      </c>
      <c r="D2792" s="135">
        <v>45</v>
      </c>
      <c r="E2792" s="127" t="s">
        <v>754</v>
      </c>
    </row>
    <row r="2793" spans="1:5" ht="15.75" thickBot="1" x14ac:dyDescent="0.3">
      <c r="A2793" s="127" t="s">
        <v>3684</v>
      </c>
      <c r="B2793" s="135">
        <v>320</v>
      </c>
      <c r="C2793" s="127" t="s">
        <v>105</v>
      </c>
      <c r="D2793" s="135">
        <v>90</v>
      </c>
      <c r="E2793" s="127" t="s">
        <v>757</v>
      </c>
    </row>
    <row r="2794" spans="1:5" ht="15.75" thickBot="1" x14ac:dyDescent="0.3">
      <c r="A2794" s="127" t="s">
        <v>3684</v>
      </c>
      <c r="B2794" s="135">
        <v>320</v>
      </c>
      <c r="C2794" s="127" t="s">
        <v>105</v>
      </c>
      <c r="D2794" s="135">
        <v>95</v>
      </c>
      <c r="E2794" s="127" t="s">
        <v>758</v>
      </c>
    </row>
    <row r="2795" spans="1:5" ht="15.75" thickBot="1" x14ac:dyDescent="0.3">
      <c r="A2795" s="127" t="s">
        <v>3684</v>
      </c>
      <c r="B2795" s="135">
        <v>320</v>
      </c>
      <c r="C2795" s="127" t="s">
        <v>105</v>
      </c>
      <c r="D2795" s="135">
        <v>89</v>
      </c>
      <c r="E2795" s="127" t="s">
        <v>756</v>
      </c>
    </row>
    <row r="2796" spans="1:5" ht="15.75" thickBot="1" x14ac:dyDescent="0.3">
      <c r="A2796" s="127" t="s">
        <v>3684</v>
      </c>
      <c r="B2796" s="135">
        <v>320</v>
      </c>
      <c r="C2796" s="127" t="s">
        <v>105</v>
      </c>
      <c r="D2796" s="135">
        <v>178</v>
      </c>
      <c r="E2796" s="127" t="s">
        <v>760</v>
      </c>
    </row>
    <row r="2797" spans="1:5" ht="15.75" thickBot="1" x14ac:dyDescent="0.3">
      <c r="A2797" s="127" t="s">
        <v>3684</v>
      </c>
      <c r="B2797" s="135">
        <v>320</v>
      </c>
      <c r="C2797" s="127" t="s">
        <v>105</v>
      </c>
      <c r="D2797" s="135">
        <v>177</v>
      </c>
      <c r="E2797" s="127" t="s">
        <v>759</v>
      </c>
    </row>
    <row r="2798" spans="1:5" ht="15.75" thickBot="1" x14ac:dyDescent="0.3">
      <c r="A2798" s="127" t="s">
        <v>3684</v>
      </c>
      <c r="B2798" s="135">
        <v>320</v>
      </c>
      <c r="C2798" s="127" t="s">
        <v>105</v>
      </c>
      <c r="D2798" s="135">
        <v>508</v>
      </c>
      <c r="E2798" s="127" t="s">
        <v>762</v>
      </c>
    </row>
    <row r="2799" spans="1:5" ht="15.75" thickBot="1" x14ac:dyDescent="0.3">
      <c r="A2799" s="127" t="s">
        <v>3684</v>
      </c>
      <c r="B2799" s="135">
        <v>320</v>
      </c>
      <c r="C2799" s="127" t="s">
        <v>105</v>
      </c>
      <c r="D2799" s="135">
        <v>500</v>
      </c>
      <c r="E2799" s="127" t="s">
        <v>761</v>
      </c>
    </row>
    <row r="2800" spans="1:5" ht="15.75" thickBot="1" x14ac:dyDescent="0.3">
      <c r="A2800" s="127" t="s">
        <v>3684</v>
      </c>
      <c r="B2800" s="135">
        <v>320</v>
      </c>
      <c r="C2800" s="127" t="s">
        <v>105</v>
      </c>
      <c r="D2800" s="135">
        <v>512</v>
      </c>
      <c r="E2800" s="127" t="s">
        <v>765</v>
      </c>
    </row>
    <row r="2801" spans="1:5" ht="15.75" thickBot="1" x14ac:dyDescent="0.3">
      <c r="A2801" s="127" t="s">
        <v>3684</v>
      </c>
      <c r="B2801" s="135">
        <v>320</v>
      </c>
      <c r="C2801" s="127" t="s">
        <v>105</v>
      </c>
      <c r="D2801" s="135">
        <v>510</v>
      </c>
      <c r="E2801" s="127" t="s">
        <v>763</v>
      </c>
    </row>
    <row r="2802" spans="1:5" ht="15.75" thickBot="1" x14ac:dyDescent="0.3">
      <c r="A2802" s="127" t="s">
        <v>3684</v>
      </c>
      <c r="B2802" s="135">
        <v>320</v>
      </c>
      <c r="C2802" s="127" t="s">
        <v>105</v>
      </c>
      <c r="D2802" s="135">
        <v>511</v>
      </c>
      <c r="E2802" s="127" t="s">
        <v>764</v>
      </c>
    </row>
    <row r="2803" spans="1:5" ht="15.75" thickBot="1" x14ac:dyDescent="0.3">
      <c r="A2803" s="127" t="s">
        <v>3684</v>
      </c>
      <c r="B2803" s="135">
        <v>320</v>
      </c>
      <c r="C2803" s="127" t="s">
        <v>105</v>
      </c>
      <c r="D2803" s="135">
        <v>513</v>
      </c>
      <c r="E2803" s="127" t="s">
        <v>766</v>
      </c>
    </row>
    <row r="2804" spans="1:5" ht="15.75" thickBot="1" x14ac:dyDescent="0.3">
      <c r="A2804" s="127" t="s">
        <v>3684</v>
      </c>
      <c r="B2804" s="135">
        <v>320</v>
      </c>
      <c r="C2804" s="127" t="s">
        <v>105</v>
      </c>
      <c r="D2804" s="135">
        <v>515</v>
      </c>
      <c r="E2804" s="127" t="s">
        <v>767</v>
      </c>
    </row>
    <row r="2805" spans="1:5" ht="15.75" thickBot="1" x14ac:dyDescent="0.3">
      <c r="A2805" s="127" t="s">
        <v>3684</v>
      </c>
      <c r="B2805" s="135">
        <v>320</v>
      </c>
      <c r="C2805" s="127" t="s">
        <v>105</v>
      </c>
      <c r="D2805" s="135">
        <v>999</v>
      </c>
      <c r="E2805" s="127" t="s">
        <v>105</v>
      </c>
    </row>
    <row r="2806" spans="1:5" ht="15.75" thickBot="1" x14ac:dyDescent="0.3">
      <c r="A2806" s="127" t="s">
        <v>3684</v>
      </c>
      <c r="B2806" s="135">
        <v>320</v>
      </c>
      <c r="C2806" s="127" t="s">
        <v>105</v>
      </c>
      <c r="D2806" s="135">
        <v>635</v>
      </c>
      <c r="E2806" s="127" t="s">
        <v>769</v>
      </c>
    </row>
    <row r="2807" spans="1:5" ht="15.75" thickBot="1" x14ac:dyDescent="0.3">
      <c r="A2807" s="127" t="s">
        <v>3684</v>
      </c>
      <c r="B2807" s="135">
        <v>320</v>
      </c>
      <c r="C2807" s="127" t="s">
        <v>105</v>
      </c>
      <c r="D2807" s="135">
        <v>632</v>
      </c>
      <c r="E2807" s="127" t="s">
        <v>768</v>
      </c>
    </row>
    <row r="2808" spans="1:5" ht="15.75" thickBot="1" x14ac:dyDescent="0.3">
      <c r="A2808" s="127" t="s">
        <v>3684</v>
      </c>
      <c r="B2808" s="135">
        <v>320</v>
      </c>
      <c r="C2808" s="127" t="s">
        <v>105</v>
      </c>
      <c r="D2808" s="135">
        <v>676</v>
      </c>
      <c r="E2808" s="127" t="s">
        <v>770</v>
      </c>
    </row>
    <row r="2809" spans="1:5" ht="15.75" thickBot="1" x14ac:dyDescent="0.3">
      <c r="A2809" s="127" t="s">
        <v>3684</v>
      </c>
      <c r="B2809" s="135">
        <v>510</v>
      </c>
      <c r="C2809" s="127" t="s">
        <v>106</v>
      </c>
      <c r="D2809" s="135">
        <v>2</v>
      </c>
      <c r="E2809" s="127" t="s">
        <v>1149</v>
      </c>
    </row>
    <row r="2810" spans="1:5" ht="15.75" thickBot="1" x14ac:dyDescent="0.3">
      <c r="A2810" s="127" t="s">
        <v>3684</v>
      </c>
      <c r="B2810" s="135">
        <v>510</v>
      </c>
      <c r="C2810" s="127" t="s">
        <v>106</v>
      </c>
      <c r="D2810" s="135">
        <v>1</v>
      </c>
      <c r="E2810" s="127" t="s">
        <v>1148</v>
      </c>
    </row>
    <row r="2811" spans="1:5" ht="15.75" thickBot="1" x14ac:dyDescent="0.3">
      <c r="A2811" s="127" t="s">
        <v>3684</v>
      </c>
      <c r="B2811" s="135">
        <v>120</v>
      </c>
      <c r="C2811" s="127" t="s">
        <v>107</v>
      </c>
      <c r="D2811" s="135">
        <v>90</v>
      </c>
      <c r="E2811" s="127" t="s">
        <v>591</v>
      </c>
    </row>
    <row r="2812" spans="1:5" ht="15.75" thickBot="1" x14ac:dyDescent="0.3">
      <c r="A2812" s="127" t="s">
        <v>3684</v>
      </c>
      <c r="B2812" s="135">
        <v>120</v>
      </c>
      <c r="C2812" s="127" t="s">
        <v>107</v>
      </c>
      <c r="D2812" s="135">
        <v>636</v>
      </c>
      <c r="E2812" s="127" t="s">
        <v>596</v>
      </c>
    </row>
    <row r="2813" spans="1:5" ht="15.75" thickBot="1" x14ac:dyDescent="0.3">
      <c r="A2813" s="127" t="s">
        <v>3684</v>
      </c>
      <c r="B2813" s="135">
        <v>120</v>
      </c>
      <c r="C2813" s="127" t="s">
        <v>107</v>
      </c>
      <c r="D2813" s="135">
        <v>632</v>
      </c>
      <c r="E2813" s="127" t="s">
        <v>592</v>
      </c>
    </row>
    <row r="2814" spans="1:5" ht="15.75" thickBot="1" x14ac:dyDescent="0.3">
      <c r="A2814" s="127" t="s">
        <v>3684</v>
      </c>
      <c r="B2814" s="135">
        <v>120</v>
      </c>
      <c r="C2814" s="127" t="s">
        <v>107</v>
      </c>
      <c r="D2814" s="135">
        <v>634</v>
      </c>
      <c r="E2814" s="127" t="s">
        <v>594</v>
      </c>
    </row>
    <row r="2815" spans="1:5" ht="15.75" thickBot="1" x14ac:dyDescent="0.3">
      <c r="A2815" s="127" t="s">
        <v>3684</v>
      </c>
      <c r="B2815" s="135">
        <v>120</v>
      </c>
      <c r="C2815" s="127" t="s">
        <v>107</v>
      </c>
      <c r="D2815" s="135">
        <v>633</v>
      </c>
      <c r="E2815" s="127" t="s">
        <v>593</v>
      </c>
    </row>
    <row r="2816" spans="1:5" ht="15.75" thickBot="1" x14ac:dyDescent="0.3">
      <c r="A2816" s="127" t="s">
        <v>3684</v>
      </c>
      <c r="B2816" s="135">
        <v>120</v>
      </c>
      <c r="C2816" s="127" t="s">
        <v>107</v>
      </c>
      <c r="D2816" s="135">
        <v>637</v>
      </c>
      <c r="E2816" s="127" t="s">
        <v>597</v>
      </c>
    </row>
    <row r="2817" spans="1:5" ht="15.75" thickBot="1" x14ac:dyDescent="0.3">
      <c r="A2817" s="127" t="s">
        <v>3684</v>
      </c>
      <c r="B2817" s="135">
        <v>120</v>
      </c>
      <c r="C2817" s="127" t="s">
        <v>107</v>
      </c>
      <c r="D2817" s="135">
        <v>639</v>
      </c>
      <c r="E2817" s="127" t="s">
        <v>598</v>
      </c>
    </row>
    <row r="2818" spans="1:5" ht="15.75" thickBot="1" x14ac:dyDescent="0.3">
      <c r="A2818" s="127" t="s">
        <v>3684</v>
      </c>
      <c r="B2818" s="135">
        <v>120</v>
      </c>
      <c r="C2818" s="127" t="s">
        <v>107</v>
      </c>
      <c r="D2818" s="135">
        <v>635</v>
      </c>
      <c r="E2818" s="127" t="s">
        <v>595</v>
      </c>
    </row>
    <row r="2819" spans="1:5" ht="15.75" thickBot="1" x14ac:dyDescent="0.3">
      <c r="A2819" s="127" t="s">
        <v>3684</v>
      </c>
      <c r="B2819" s="135">
        <v>120</v>
      </c>
      <c r="C2819" s="127" t="s">
        <v>107</v>
      </c>
      <c r="D2819" s="135">
        <v>645</v>
      </c>
      <c r="E2819" s="127" t="s">
        <v>600</v>
      </c>
    </row>
    <row r="2820" spans="1:5" ht="15.75" thickBot="1" x14ac:dyDescent="0.3">
      <c r="A2820" s="127" t="s">
        <v>3684</v>
      </c>
      <c r="B2820" s="135">
        <v>120</v>
      </c>
      <c r="C2820" s="127" t="s">
        <v>107</v>
      </c>
      <c r="D2820" s="135">
        <v>640</v>
      </c>
      <c r="E2820" s="127" t="s">
        <v>599</v>
      </c>
    </row>
    <row r="2821" spans="1:5" ht="15.75" thickBot="1" x14ac:dyDescent="0.3">
      <c r="A2821" s="127" t="s">
        <v>3684</v>
      </c>
      <c r="B2821" s="135">
        <v>745</v>
      </c>
      <c r="C2821" s="127" t="s">
        <v>108</v>
      </c>
      <c r="D2821" s="135">
        <v>90</v>
      </c>
      <c r="E2821" s="127" t="s">
        <v>1295</v>
      </c>
    </row>
    <row r="2822" spans="1:5" ht="15.75" thickBot="1" x14ac:dyDescent="0.3">
      <c r="A2822" s="127" t="s">
        <v>3684</v>
      </c>
      <c r="B2822" s="135">
        <v>745</v>
      </c>
      <c r="C2822" s="127" t="s">
        <v>108</v>
      </c>
      <c r="D2822" s="135">
        <v>89</v>
      </c>
      <c r="E2822" s="127" t="s">
        <v>1294</v>
      </c>
    </row>
    <row r="2823" spans="1:5" ht="15.75" thickBot="1" x14ac:dyDescent="0.3">
      <c r="A2823" s="127" t="s">
        <v>3684</v>
      </c>
      <c r="B2823" s="135">
        <v>745</v>
      </c>
      <c r="C2823" s="127" t="s">
        <v>108</v>
      </c>
      <c r="D2823" s="135">
        <v>500</v>
      </c>
      <c r="E2823" s="127" t="s">
        <v>1296</v>
      </c>
    </row>
    <row r="2824" spans="1:5" ht="15.75" thickBot="1" x14ac:dyDescent="0.3">
      <c r="A2824" s="127" t="s">
        <v>3684</v>
      </c>
      <c r="B2824" s="135">
        <v>745</v>
      </c>
      <c r="C2824" s="127" t="s">
        <v>108</v>
      </c>
      <c r="D2824" s="135">
        <v>632</v>
      </c>
      <c r="E2824" s="127" t="s">
        <v>1298</v>
      </c>
    </row>
    <row r="2825" spans="1:5" ht="15.75" thickBot="1" x14ac:dyDescent="0.3">
      <c r="A2825" s="127" t="s">
        <v>3684</v>
      </c>
      <c r="B2825" s="135">
        <v>745</v>
      </c>
      <c r="C2825" s="127" t="s">
        <v>108</v>
      </c>
      <c r="D2825" s="135">
        <v>502</v>
      </c>
      <c r="E2825" s="127" t="s">
        <v>1297</v>
      </c>
    </row>
    <row r="2826" spans="1:5" ht="15.75" thickBot="1" x14ac:dyDescent="0.3">
      <c r="A2826" s="127" t="s">
        <v>3684</v>
      </c>
      <c r="B2826" s="135">
        <v>990</v>
      </c>
      <c r="C2826" s="127" t="s">
        <v>109</v>
      </c>
      <c r="D2826" s="135">
        <v>4</v>
      </c>
      <c r="E2826" s="127" t="s">
        <v>1846</v>
      </c>
    </row>
    <row r="2827" spans="1:5" ht="15.75" thickBot="1" x14ac:dyDescent="0.3">
      <c r="A2827" s="127" t="s">
        <v>3684</v>
      </c>
      <c r="B2827" s="135">
        <v>990</v>
      </c>
      <c r="C2827" s="127" t="s">
        <v>109</v>
      </c>
      <c r="D2827" s="135">
        <v>6</v>
      </c>
      <c r="E2827" s="127" t="s">
        <v>1847</v>
      </c>
    </row>
    <row r="2828" spans="1:5" ht="15.75" thickBot="1" x14ac:dyDescent="0.3">
      <c r="A2828" s="127" t="s">
        <v>3684</v>
      </c>
      <c r="B2828" s="135">
        <v>990</v>
      </c>
      <c r="C2828" s="127" t="s">
        <v>109</v>
      </c>
      <c r="D2828" s="135">
        <v>1</v>
      </c>
      <c r="E2828" s="127" t="s">
        <v>1843</v>
      </c>
    </row>
    <row r="2829" spans="1:5" ht="15.75" thickBot="1" x14ac:dyDescent="0.3">
      <c r="A2829" s="127" t="s">
        <v>3684</v>
      </c>
      <c r="B2829" s="135">
        <v>990</v>
      </c>
      <c r="C2829" s="127" t="s">
        <v>109</v>
      </c>
      <c r="D2829" s="135">
        <v>2</v>
      </c>
      <c r="E2829" s="127" t="s">
        <v>1844</v>
      </c>
    </row>
    <row r="2830" spans="1:5" ht="15.75" thickBot="1" x14ac:dyDescent="0.3">
      <c r="A2830" s="127" t="s">
        <v>3684</v>
      </c>
      <c r="B2830" s="135">
        <v>990</v>
      </c>
      <c r="C2830" s="127" t="s">
        <v>109</v>
      </c>
      <c r="D2830" s="135">
        <v>5</v>
      </c>
      <c r="E2830" s="127" t="s">
        <v>1550</v>
      </c>
    </row>
    <row r="2831" spans="1:5" ht="15.75" thickBot="1" x14ac:dyDescent="0.3">
      <c r="A2831" s="127" t="s">
        <v>3684</v>
      </c>
      <c r="B2831" s="135">
        <v>990</v>
      </c>
      <c r="C2831" s="127" t="s">
        <v>109</v>
      </c>
      <c r="D2831" s="135">
        <v>3</v>
      </c>
      <c r="E2831" s="127" t="s">
        <v>1845</v>
      </c>
    </row>
    <row r="2832" spans="1:5" ht="15.75" thickBot="1" x14ac:dyDescent="0.3">
      <c r="A2832" s="127" t="s">
        <v>3684</v>
      </c>
      <c r="B2832" s="135">
        <v>990</v>
      </c>
      <c r="C2832" s="127" t="s">
        <v>109</v>
      </c>
      <c r="D2832" s="135">
        <v>89</v>
      </c>
      <c r="E2832" s="127" t="s">
        <v>1848</v>
      </c>
    </row>
    <row r="2833" spans="1:5" ht="15.75" thickBot="1" x14ac:dyDescent="0.3">
      <c r="A2833" s="127" t="s">
        <v>3684</v>
      </c>
      <c r="B2833" s="135">
        <v>990</v>
      </c>
      <c r="C2833" s="127" t="s">
        <v>109</v>
      </c>
      <c r="D2833" s="135">
        <v>133</v>
      </c>
      <c r="E2833" s="127" t="s">
        <v>1849</v>
      </c>
    </row>
    <row r="2834" spans="1:5" ht="15.75" thickBot="1" x14ac:dyDescent="0.3">
      <c r="A2834" s="127" t="s">
        <v>3684</v>
      </c>
      <c r="B2834" s="135">
        <v>990</v>
      </c>
      <c r="C2834" s="127" t="s">
        <v>109</v>
      </c>
      <c r="D2834" s="135">
        <v>177</v>
      </c>
      <c r="E2834" s="127" t="s">
        <v>1850</v>
      </c>
    </row>
    <row r="2835" spans="1:5" ht="15.75" thickBot="1" x14ac:dyDescent="0.3">
      <c r="A2835" s="127" t="s">
        <v>3684</v>
      </c>
      <c r="B2835" s="135">
        <v>990</v>
      </c>
      <c r="C2835" s="127" t="s">
        <v>109</v>
      </c>
      <c r="D2835" s="135">
        <v>456</v>
      </c>
      <c r="E2835" s="127" t="s">
        <v>1851</v>
      </c>
    </row>
    <row r="2836" spans="1:5" ht="15.75" thickBot="1" x14ac:dyDescent="0.3">
      <c r="A2836" s="127" t="s">
        <v>3684</v>
      </c>
      <c r="B2836" s="135">
        <v>990</v>
      </c>
      <c r="C2836" s="127" t="s">
        <v>109</v>
      </c>
      <c r="D2836" s="135">
        <v>632</v>
      </c>
      <c r="E2836" s="127" t="s">
        <v>1852</v>
      </c>
    </row>
    <row r="2837" spans="1:5" ht="15.75" thickBot="1" x14ac:dyDescent="0.3">
      <c r="A2837" s="127" t="s">
        <v>3684</v>
      </c>
      <c r="B2837" s="135">
        <v>990</v>
      </c>
      <c r="C2837" s="127" t="s">
        <v>109</v>
      </c>
      <c r="D2837" s="135">
        <v>633</v>
      </c>
      <c r="E2837" s="127" t="s">
        <v>1853</v>
      </c>
    </row>
    <row r="2838" spans="1:5" ht="15.75" thickBot="1" x14ac:dyDescent="0.3">
      <c r="A2838" s="127" t="s">
        <v>3684</v>
      </c>
      <c r="B2838" s="135">
        <v>990</v>
      </c>
      <c r="C2838" s="127" t="s">
        <v>109</v>
      </c>
      <c r="D2838" s="135">
        <v>735</v>
      </c>
      <c r="E2838" s="127" t="s">
        <v>1854</v>
      </c>
    </row>
    <row r="2839" spans="1:5" ht="15.75" thickBot="1" x14ac:dyDescent="0.3">
      <c r="A2839" s="127" t="s">
        <v>3684</v>
      </c>
      <c r="B2839" s="135">
        <v>990</v>
      </c>
      <c r="C2839" s="127" t="s">
        <v>109</v>
      </c>
      <c r="D2839" s="135">
        <v>736</v>
      </c>
      <c r="E2839" s="127" t="s">
        <v>1855</v>
      </c>
    </row>
    <row r="2840" spans="1:5" ht="15.75" thickBot="1" x14ac:dyDescent="0.3">
      <c r="A2840" s="127" t="s">
        <v>3684</v>
      </c>
      <c r="B2840" s="135">
        <v>980</v>
      </c>
      <c r="C2840" s="127" t="s">
        <v>110</v>
      </c>
      <c r="D2840" s="135">
        <v>45</v>
      </c>
      <c r="E2840" s="127" t="s">
        <v>1837</v>
      </c>
    </row>
    <row r="2841" spans="1:5" ht="15.75" thickBot="1" x14ac:dyDescent="0.3">
      <c r="A2841" s="127" t="s">
        <v>3684</v>
      </c>
      <c r="B2841" s="135">
        <v>980</v>
      </c>
      <c r="C2841" s="127" t="s">
        <v>110</v>
      </c>
      <c r="D2841" s="135">
        <v>500</v>
      </c>
      <c r="E2841" s="127" t="s">
        <v>1838</v>
      </c>
    </row>
    <row r="2842" spans="1:5" ht="15.75" thickBot="1" x14ac:dyDescent="0.3">
      <c r="A2842" s="127" t="s">
        <v>3684</v>
      </c>
      <c r="B2842" s="135">
        <v>980</v>
      </c>
      <c r="C2842" s="127" t="s">
        <v>110</v>
      </c>
      <c r="D2842" s="135">
        <v>502</v>
      </c>
      <c r="E2842" s="127" t="s">
        <v>1840</v>
      </c>
    </row>
    <row r="2843" spans="1:5" ht="15.75" thickBot="1" x14ac:dyDescent="0.3">
      <c r="A2843" s="127" t="s">
        <v>3684</v>
      </c>
      <c r="B2843" s="135">
        <v>980</v>
      </c>
      <c r="C2843" s="127" t="s">
        <v>110</v>
      </c>
      <c r="D2843" s="135">
        <v>501</v>
      </c>
      <c r="E2843" s="127" t="s">
        <v>1839</v>
      </c>
    </row>
    <row r="2844" spans="1:5" ht="15.75" thickBot="1" x14ac:dyDescent="0.3">
      <c r="A2844" s="127" t="s">
        <v>3684</v>
      </c>
      <c r="B2844" s="135">
        <v>980</v>
      </c>
      <c r="C2844" s="127" t="s">
        <v>110</v>
      </c>
      <c r="D2844" s="135">
        <v>735</v>
      </c>
      <c r="E2844" s="127" t="s">
        <v>1841</v>
      </c>
    </row>
    <row r="2845" spans="1:5" ht="15.75" thickBot="1" x14ac:dyDescent="0.3">
      <c r="A2845" s="127" t="s">
        <v>3684</v>
      </c>
      <c r="B2845" s="135">
        <v>980</v>
      </c>
      <c r="C2845" s="127" t="s">
        <v>110</v>
      </c>
      <c r="D2845" s="135">
        <v>736</v>
      </c>
      <c r="E2845" s="127" t="s">
        <v>1842</v>
      </c>
    </row>
    <row r="2846" spans="1:5" ht="15.75" thickBot="1" x14ac:dyDescent="0.3">
      <c r="A2846" s="127" t="s">
        <v>3684</v>
      </c>
      <c r="B2846" s="135">
        <v>77</v>
      </c>
      <c r="C2846" s="127" t="s">
        <v>111</v>
      </c>
      <c r="D2846" s="135">
        <v>735</v>
      </c>
      <c r="E2846" s="127" t="s">
        <v>536</v>
      </c>
    </row>
    <row r="2847" spans="1:5" ht="15.75" thickBot="1" x14ac:dyDescent="0.3">
      <c r="A2847" s="127" t="s">
        <v>3684</v>
      </c>
      <c r="B2847" s="135">
        <v>127</v>
      </c>
      <c r="C2847" s="127" t="s">
        <v>112</v>
      </c>
      <c r="D2847" s="135">
        <v>755</v>
      </c>
      <c r="E2847" s="127" t="s">
        <v>609</v>
      </c>
    </row>
    <row r="2848" spans="1:5" ht="15.75" thickBot="1" x14ac:dyDescent="0.3">
      <c r="A2848" s="127" t="s">
        <v>3684</v>
      </c>
      <c r="B2848" s="135">
        <v>127</v>
      </c>
      <c r="C2848" s="127" t="s">
        <v>112</v>
      </c>
      <c r="D2848" s="135">
        <v>738</v>
      </c>
      <c r="E2848" s="127" t="s">
        <v>607</v>
      </c>
    </row>
    <row r="2849" spans="1:5" ht="15.75" thickBot="1" x14ac:dyDescent="0.3">
      <c r="A2849" s="127" t="s">
        <v>3684</v>
      </c>
      <c r="B2849" s="135">
        <v>127</v>
      </c>
      <c r="C2849" s="127" t="s">
        <v>112</v>
      </c>
      <c r="D2849" s="135">
        <v>735</v>
      </c>
      <c r="E2849" s="127" t="s">
        <v>604</v>
      </c>
    </row>
    <row r="2850" spans="1:5" ht="15.75" thickBot="1" x14ac:dyDescent="0.3">
      <c r="A2850" s="127" t="s">
        <v>3684</v>
      </c>
      <c r="B2850" s="135">
        <v>127</v>
      </c>
      <c r="C2850" s="127" t="s">
        <v>112</v>
      </c>
      <c r="D2850" s="135">
        <v>737</v>
      </c>
      <c r="E2850" s="127" t="s">
        <v>606</v>
      </c>
    </row>
    <row r="2851" spans="1:5" ht="15.75" thickBot="1" x14ac:dyDescent="0.3">
      <c r="A2851" s="127" t="s">
        <v>3684</v>
      </c>
      <c r="B2851" s="135">
        <v>127</v>
      </c>
      <c r="C2851" s="127" t="s">
        <v>112</v>
      </c>
      <c r="D2851" s="135">
        <v>736</v>
      </c>
      <c r="E2851" s="127" t="s">
        <v>605</v>
      </c>
    </row>
    <row r="2852" spans="1:5" ht="15.75" thickBot="1" x14ac:dyDescent="0.3">
      <c r="A2852" s="127" t="s">
        <v>3684</v>
      </c>
      <c r="B2852" s="135">
        <v>127</v>
      </c>
      <c r="C2852" s="127" t="s">
        <v>112</v>
      </c>
      <c r="D2852" s="135">
        <v>739</v>
      </c>
      <c r="E2852" s="127" t="s">
        <v>608</v>
      </c>
    </row>
    <row r="2853" spans="1:5" ht="15.75" thickBot="1" x14ac:dyDescent="0.3">
      <c r="A2853" s="127" t="s">
        <v>3684</v>
      </c>
      <c r="B2853" s="135">
        <v>97</v>
      </c>
      <c r="C2853" s="127" t="s">
        <v>113</v>
      </c>
      <c r="D2853" s="135">
        <v>735</v>
      </c>
      <c r="E2853" s="127" t="s">
        <v>539</v>
      </c>
    </row>
    <row r="2854" spans="1:5" ht="15.75" thickBot="1" x14ac:dyDescent="0.3">
      <c r="A2854" s="127" t="s">
        <v>3684</v>
      </c>
      <c r="B2854" s="135">
        <v>97</v>
      </c>
      <c r="C2854" s="127" t="s">
        <v>113</v>
      </c>
      <c r="D2854" s="135">
        <v>736</v>
      </c>
      <c r="E2854" s="127" t="s">
        <v>540</v>
      </c>
    </row>
    <row r="2855" spans="1:5" ht="15.75" thickBot="1" x14ac:dyDescent="0.3">
      <c r="A2855" s="127" t="s">
        <v>3684</v>
      </c>
      <c r="B2855" s="135">
        <v>97</v>
      </c>
      <c r="C2855" s="127" t="s">
        <v>113</v>
      </c>
      <c r="D2855" s="135">
        <v>737</v>
      </c>
      <c r="E2855" s="127" t="s">
        <v>541</v>
      </c>
    </row>
    <row r="2856" spans="1:5" ht="15.75" thickBot="1" x14ac:dyDescent="0.3">
      <c r="A2856" s="127" t="s">
        <v>3684</v>
      </c>
      <c r="B2856" s="135">
        <v>113</v>
      </c>
      <c r="C2856" s="127" t="s">
        <v>114</v>
      </c>
      <c r="D2856" s="135">
        <v>730</v>
      </c>
      <c r="E2856" s="127" t="s">
        <v>570</v>
      </c>
    </row>
    <row r="2857" spans="1:5" ht="15.75" thickBot="1" x14ac:dyDescent="0.3">
      <c r="A2857" s="127" t="s">
        <v>3684</v>
      </c>
      <c r="B2857" s="135">
        <v>112</v>
      </c>
      <c r="C2857" s="127" t="s">
        <v>115</v>
      </c>
      <c r="D2857" s="135">
        <v>739</v>
      </c>
      <c r="E2857" s="127" t="s">
        <v>571</v>
      </c>
    </row>
    <row r="2858" spans="1:5" ht="15.75" thickBot="1" x14ac:dyDescent="0.3">
      <c r="A2858" s="127" t="s">
        <v>3684</v>
      </c>
      <c r="B2858" s="135">
        <v>112</v>
      </c>
      <c r="C2858" s="127" t="s">
        <v>115</v>
      </c>
      <c r="D2858" s="135">
        <v>700</v>
      </c>
      <c r="E2858" s="127" t="s">
        <v>566</v>
      </c>
    </row>
    <row r="2859" spans="1:5" ht="15.75" thickBot="1" x14ac:dyDescent="0.3">
      <c r="A2859" s="127" t="s">
        <v>3684</v>
      </c>
      <c r="B2859" s="135">
        <v>112</v>
      </c>
      <c r="C2859" s="127" t="s">
        <v>115</v>
      </c>
      <c r="D2859" s="135">
        <v>741</v>
      </c>
      <c r="E2859" s="127" t="s">
        <v>573</v>
      </c>
    </row>
    <row r="2860" spans="1:5" ht="15.75" thickBot="1" x14ac:dyDescent="0.3">
      <c r="A2860" s="127" t="s">
        <v>3684</v>
      </c>
      <c r="B2860" s="135">
        <v>112</v>
      </c>
      <c r="C2860" s="127" t="s">
        <v>115</v>
      </c>
      <c r="D2860" s="135">
        <v>745</v>
      </c>
      <c r="E2860" s="127" t="s">
        <v>577</v>
      </c>
    </row>
    <row r="2861" spans="1:5" ht="15.75" thickBot="1" x14ac:dyDescent="0.3">
      <c r="A2861" s="127" t="s">
        <v>3684</v>
      </c>
      <c r="B2861" s="135">
        <v>112</v>
      </c>
      <c r="C2861" s="127" t="s">
        <v>115</v>
      </c>
      <c r="D2861" s="135">
        <v>737</v>
      </c>
      <c r="E2861" s="127" t="s">
        <v>569</v>
      </c>
    </row>
    <row r="2862" spans="1:5" ht="15.75" thickBot="1" x14ac:dyDescent="0.3">
      <c r="A2862" s="127" t="s">
        <v>3684</v>
      </c>
      <c r="B2862" s="135">
        <v>112</v>
      </c>
      <c r="C2862" s="127" t="s">
        <v>115</v>
      </c>
      <c r="D2862" s="135">
        <v>749</v>
      </c>
      <c r="E2862" s="127" t="s">
        <v>581</v>
      </c>
    </row>
    <row r="2863" spans="1:5" ht="15.75" thickBot="1" x14ac:dyDescent="0.3">
      <c r="A2863" s="127" t="s">
        <v>3684</v>
      </c>
      <c r="B2863" s="135">
        <v>112</v>
      </c>
      <c r="C2863" s="127" t="s">
        <v>115</v>
      </c>
      <c r="D2863" s="135">
        <v>736</v>
      </c>
      <c r="E2863" s="127" t="s">
        <v>568</v>
      </c>
    </row>
    <row r="2864" spans="1:5" ht="15.75" thickBot="1" x14ac:dyDescent="0.3">
      <c r="A2864" s="127" t="s">
        <v>3684</v>
      </c>
      <c r="B2864" s="135">
        <v>112</v>
      </c>
      <c r="C2864" s="127" t="s">
        <v>115</v>
      </c>
      <c r="D2864" s="135">
        <v>747</v>
      </c>
      <c r="E2864" s="127" t="s">
        <v>579</v>
      </c>
    </row>
    <row r="2865" spans="1:5" ht="15.75" thickBot="1" x14ac:dyDescent="0.3">
      <c r="A2865" s="127" t="s">
        <v>3684</v>
      </c>
      <c r="B2865" s="135">
        <v>112</v>
      </c>
      <c r="C2865" s="127" t="s">
        <v>115</v>
      </c>
      <c r="D2865" s="135">
        <v>746</v>
      </c>
      <c r="E2865" s="127" t="s">
        <v>578</v>
      </c>
    </row>
    <row r="2866" spans="1:5" ht="15.75" thickBot="1" x14ac:dyDescent="0.3">
      <c r="A2866" s="127" t="s">
        <v>3684</v>
      </c>
      <c r="B2866" s="135">
        <v>112</v>
      </c>
      <c r="C2866" s="127" t="s">
        <v>115</v>
      </c>
      <c r="D2866" s="135">
        <v>743</v>
      </c>
      <c r="E2866" s="127" t="s">
        <v>575</v>
      </c>
    </row>
    <row r="2867" spans="1:5" ht="15.75" thickBot="1" x14ac:dyDescent="0.3">
      <c r="A2867" s="127" t="s">
        <v>3684</v>
      </c>
      <c r="B2867" s="135">
        <v>112</v>
      </c>
      <c r="C2867" s="127" t="s">
        <v>115</v>
      </c>
      <c r="D2867" s="135">
        <v>748</v>
      </c>
      <c r="E2867" s="127" t="s">
        <v>580</v>
      </c>
    </row>
    <row r="2868" spans="1:5" ht="15.75" thickBot="1" x14ac:dyDescent="0.3">
      <c r="A2868" s="127" t="s">
        <v>3684</v>
      </c>
      <c r="B2868" s="135">
        <v>112</v>
      </c>
      <c r="C2868" s="127" t="s">
        <v>115</v>
      </c>
      <c r="D2868" s="135">
        <v>735</v>
      </c>
      <c r="E2868" s="127" t="s">
        <v>567</v>
      </c>
    </row>
    <row r="2869" spans="1:5" ht="15.75" thickBot="1" x14ac:dyDescent="0.3">
      <c r="A2869" s="127" t="s">
        <v>3684</v>
      </c>
      <c r="B2869" s="135">
        <v>112</v>
      </c>
      <c r="C2869" s="127" t="s">
        <v>115</v>
      </c>
      <c r="D2869" s="135">
        <v>744</v>
      </c>
      <c r="E2869" s="127" t="s">
        <v>576</v>
      </c>
    </row>
    <row r="2870" spans="1:5" ht="15.75" thickBot="1" x14ac:dyDescent="0.3">
      <c r="A2870" s="127" t="s">
        <v>3684</v>
      </c>
      <c r="B2870" s="135">
        <v>112</v>
      </c>
      <c r="C2870" s="127" t="s">
        <v>115</v>
      </c>
      <c r="D2870" s="135">
        <v>991</v>
      </c>
      <c r="E2870" s="127" t="s">
        <v>582</v>
      </c>
    </row>
    <row r="2871" spans="1:5" ht="15.75" thickBot="1" x14ac:dyDescent="0.3">
      <c r="A2871" s="127" t="s">
        <v>3684</v>
      </c>
      <c r="B2871" s="135">
        <v>112</v>
      </c>
      <c r="C2871" s="127" t="s">
        <v>115</v>
      </c>
      <c r="D2871" s="135">
        <v>740</v>
      </c>
      <c r="E2871" s="127" t="s">
        <v>572</v>
      </c>
    </row>
    <row r="2872" spans="1:5" ht="15.75" thickBot="1" x14ac:dyDescent="0.3">
      <c r="A2872" s="127" t="s">
        <v>3684</v>
      </c>
      <c r="B2872" s="135">
        <v>112</v>
      </c>
      <c r="C2872" s="127" t="s">
        <v>115</v>
      </c>
      <c r="D2872" s="135">
        <v>742</v>
      </c>
      <c r="E2872" s="127" t="s">
        <v>574</v>
      </c>
    </row>
    <row r="2873" spans="1:5" ht="15.75" thickBot="1" x14ac:dyDescent="0.3">
      <c r="A2873" s="127" t="s">
        <v>3684</v>
      </c>
      <c r="B2873" s="135">
        <v>112</v>
      </c>
      <c r="C2873" s="127" t="s">
        <v>115</v>
      </c>
      <c r="D2873" s="135">
        <v>632</v>
      </c>
      <c r="E2873" s="127" t="s">
        <v>565</v>
      </c>
    </row>
    <row r="2874" spans="1:5" ht="15.75" thickBot="1" x14ac:dyDescent="0.3">
      <c r="A2874" s="127" t="s">
        <v>3684</v>
      </c>
      <c r="B2874" s="135">
        <v>112</v>
      </c>
      <c r="C2874" s="127" t="s">
        <v>115</v>
      </c>
      <c r="D2874" s="135">
        <v>738</v>
      </c>
      <c r="E2874" s="127" t="s">
        <v>570</v>
      </c>
    </row>
    <row r="2875" spans="1:5" ht="15.75" thickBot="1" x14ac:dyDescent="0.3">
      <c r="A2875" s="127" t="s">
        <v>3684</v>
      </c>
      <c r="B2875" s="135">
        <v>122</v>
      </c>
      <c r="C2875" s="127" t="s">
        <v>129</v>
      </c>
      <c r="D2875" s="135">
        <v>735</v>
      </c>
      <c r="E2875" s="127" t="s">
        <v>601</v>
      </c>
    </row>
    <row r="2876" spans="1:5" ht="15.75" thickBot="1" x14ac:dyDescent="0.3">
      <c r="A2876" s="127" t="s">
        <v>3684</v>
      </c>
      <c r="B2876" s="135">
        <v>122</v>
      </c>
      <c r="C2876" s="127" t="s">
        <v>129</v>
      </c>
      <c r="D2876" s="135">
        <v>736</v>
      </c>
      <c r="E2876" s="127" t="s">
        <v>602</v>
      </c>
    </row>
    <row r="2877" spans="1:5" ht="15.75" thickBot="1" x14ac:dyDescent="0.3">
      <c r="A2877" s="127" t="s">
        <v>3684</v>
      </c>
      <c r="B2877" s="135">
        <v>122</v>
      </c>
      <c r="C2877" s="127" t="s">
        <v>129</v>
      </c>
      <c r="D2877" s="135">
        <v>737</v>
      </c>
      <c r="E2877" s="127" t="s">
        <v>603</v>
      </c>
    </row>
    <row r="2878" spans="1:5" ht="15.75" thickBot="1" x14ac:dyDescent="0.3">
      <c r="A2878" s="127" t="s">
        <v>3684</v>
      </c>
      <c r="B2878" s="135">
        <v>45</v>
      </c>
      <c r="C2878" s="127" t="s">
        <v>130</v>
      </c>
      <c r="D2878" s="135">
        <v>356</v>
      </c>
      <c r="E2878" s="127" t="s">
        <v>460</v>
      </c>
    </row>
    <row r="2879" spans="1:5" ht="15.75" thickBot="1" x14ac:dyDescent="0.3">
      <c r="A2879" s="127" t="s">
        <v>3684</v>
      </c>
      <c r="B2879" s="135">
        <v>45</v>
      </c>
      <c r="C2879" s="127" t="s">
        <v>130</v>
      </c>
      <c r="D2879" s="135">
        <v>89</v>
      </c>
      <c r="E2879" s="127" t="s">
        <v>451</v>
      </c>
    </row>
    <row r="2880" spans="1:5" ht="15.75" thickBot="1" x14ac:dyDescent="0.3">
      <c r="A2880" s="127" t="s">
        <v>3684</v>
      </c>
      <c r="B2880" s="135">
        <v>45</v>
      </c>
      <c r="C2880" s="127" t="s">
        <v>130</v>
      </c>
      <c r="D2880" s="135">
        <v>90</v>
      </c>
      <c r="E2880" s="127" t="s">
        <v>452</v>
      </c>
    </row>
    <row r="2881" spans="1:5" ht="15.75" thickBot="1" x14ac:dyDescent="0.3">
      <c r="A2881" s="127" t="s">
        <v>3684</v>
      </c>
      <c r="B2881" s="135">
        <v>45</v>
      </c>
      <c r="C2881" s="127" t="s">
        <v>130</v>
      </c>
      <c r="D2881" s="135">
        <v>177</v>
      </c>
      <c r="E2881" s="127" t="s">
        <v>453</v>
      </c>
    </row>
    <row r="2882" spans="1:5" ht="15.75" thickBot="1" x14ac:dyDescent="0.3">
      <c r="A2882" s="127" t="s">
        <v>3684</v>
      </c>
      <c r="B2882" s="135">
        <v>45</v>
      </c>
      <c r="C2882" s="127" t="s">
        <v>130</v>
      </c>
      <c r="D2882" s="135">
        <v>400</v>
      </c>
      <c r="E2882" s="127" t="s">
        <v>462</v>
      </c>
    </row>
    <row r="2883" spans="1:5" ht="15.75" thickBot="1" x14ac:dyDescent="0.3">
      <c r="A2883" s="127" t="s">
        <v>3684</v>
      </c>
      <c r="B2883" s="135">
        <v>45</v>
      </c>
      <c r="C2883" s="127" t="s">
        <v>130</v>
      </c>
      <c r="D2883" s="135">
        <v>178</v>
      </c>
      <c r="E2883" s="127" t="s">
        <v>454</v>
      </c>
    </row>
    <row r="2884" spans="1:5" ht="15.75" thickBot="1" x14ac:dyDescent="0.3">
      <c r="A2884" s="127" t="s">
        <v>3684</v>
      </c>
      <c r="B2884" s="135">
        <v>45</v>
      </c>
      <c r="C2884" s="127" t="s">
        <v>130</v>
      </c>
      <c r="D2884" s="135">
        <v>221</v>
      </c>
      <c r="E2884" s="127" t="s">
        <v>455</v>
      </c>
    </row>
    <row r="2885" spans="1:5" ht="15.75" thickBot="1" x14ac:dyDescent="0.3">
      <c r="A2885" s="127" t="s">
        <v>3684</v>
      </c>
      <c r="B2885" s="135">
        <v>45</v>
      </c>
      <c r="C2885" s="127" t="s">
        <v>130</v>
      </c>
      <c r="D2885" s="135">
        <v>222</v>
      </c>
      <c r="E2885" s="127" t="s">
        <v>456</v>
      </c>
    </row>
    <row r="2886" spans="1:5" ht="15.75" thickBot="1" x14ac:dyDescent="0.3">
      <c r="A2886" s="127" t="s">
        <v>3684</v>
      </c>
      <c r="B2886" s="135">
        <v>45</v>
      </c>
      <c r="C2886" s="127" t="s">
        <v>130</v>
      </c>
      <c r="D2886" s="135">
        <v>223</v>
      </c>
      <c r="E2886" s="127" t="s">
        <v>457</v>
      </c>
    </row>
    <row r="2887" spans="1:5" ht="15.75" thickBot="1" x14ac:dyDescent="0.3">
      <c r="A2887" s="127" t="s">
        <v>3684</v>
      </c>
      <c r="B2887" s="135">
        <v>45</v>
      </c>
      <c r="C2887" s="127" t="s">
        <v>130</v>
      </c>
      <c r="D2887" s="135">
        <v>354</v>
      </c>
      <c r="E2887" s="127" t="s">
        <v>458</v>
      </c>
    </row>
    <row r="2888" spans="1:5" ht="15.75" thickBot="1" x14ac:dyDescent="0.3">
      <c r="A2888" s="127" t="s">
        <v>3684</v>
      </c>
      <c r="B2888" s="135">
        <v>45</v>
      </c>
      <c r="C2888" s="127" t="s">
        <v>130</v>
      </c>
      <c r="D2888" s="135">
        <v>360</v>
      </c>
      <c r="E2888" s="127" t="s">
        <v>461</v>
      </c>
    </row>
    <row r="2889" spans="1:5" ht="15.75" thickBot="1" x14ac:dyDescent="0.3">
      <c r="A2889" s="127" t="s">
        <v>3684</v>
      </c>
      <c r="B2889" s="135">
        <v>45</v>
      </c>
      <c r="C2889" s="127" t="s">
        <v>130</v>
      </c>
      <c r="D2889" s="135">
        <v>355</v>
      </c>
      <c r="E2889" s="127" t="s">
        <v>459</v>
      </c>
    </row>
    <row r="2890" spans="1:5" ht="15.75" thickBot="1" x14ac:dyDescent="0.3">
      <c r="A2890" s="127" t="s">
        <v>3684</v>
      </c>
      <c r="B2890" s="135">
        <v>45</v>
      </c>
      <c r="C2890" s="127" t="s">
        <v>130</v>
      </c>
      <c r="D2890" s="135">
        <v>632</v>
      </c>
      <c r="E2890" s="127" t="s">
        <v>463</v>
      </c>
    </row>
    <row r="2891" spans="1:5" ht="15.75" thickBot="1" x14ac:dyDescent="0.3">
      <c r="A2891" s="127" t="s">
        <v>3684</v>
      </c>
      <c r="B2891" s="135">
        <v>45</v>
      </c>
      <c r="C2891" s="127" t="s">
        <v>130</v>
      </c>
      <c r="D2891" s="135">
        <v>691</v>
      </c>
      <c r="E2891" s="127" t="s">
        <v>464</v>
      </c>
    </row>
    <row r="2892" spans="1:5" ht="15.75" thickBot="1" x14ac:dyDescent="0.3">
      <c r="A2892" s="127" t="s">
        <v>3684</v>
      </c>
      <c r="B2892" s="135">
        <v>45</v>
      </c>
      <c r="C2892" s="127" t="s">
        <v>130</v>
      </c>
      <c r="D2892" s="135">
        <v>735</v>
      </c>
      <c r="E2892" s="127" t="s">
        <v>465</v>
      </c>
    </row>
    <row r="2893" spans="1:5" ht="15.75" thickBot="1" x14ac:dyDescent="0.3">
      <c r="A2893" s="127" t="s">
        <v>3684</v>
      </c>
      <c r="B2893" s="135">
        <v>82</v>
      </c>
      <c r="C2893" s="127" t="s">
        <v>131</v>
      </c>
      <c r="D2893" s="135">
        <v>735</v>
      </c>
      <c r="E2893" s="127" t="s">
        <v>537</v>
      </c>
    </row>
    <row r="2894" spans="1:5" ht="15.75" thickBot="1" x14ac:dyDescent="0.3">
      <c r="A2894" s="127" t="s">
        <v>3684</v>
      </c>
      <c r="B2894" s="135">
        <v>82</v>
      </c>
      <c r="C2894" s="127" t="s">
        <v>131</v>
      </c>
      <c r="D2894" s="135">
        <v>736</v>
      </c>
      <c r="E2894" s="127" t="s">
        <v>538</v>
      </c>
    </row>
    <row r="2895" spans="1:5" ht="15.75" thickBot="1" x14ac:dyDescent="0.3">
      <c r="A2895" s="127" t="s">
        <v>3684</v>
      </c>
      <c r="B2895" s="135">
        <v>117</v>
      </c>
      <c r="C2895" s="127" t="s">
        <v>132</v>
      </c>
      <c r="D2895" s="135">
        <v>738</v>
      </c>
      <c r="E2895" s="127" t="s">
        <v>586</v>
      </c>
    </row>
    <row r="2896" spans="1:5" ht="15.75" thickBot="1" x14ac:dyDescent="0.3">
      <c r="A2896" s="127" t="s">
        <v>3684</v>
      </c>
      <c r="B2896" s="135">
        <v>117</v>
      </c>
      <c r="C2896" s="127" t="s">
        <v>132</v>
      </c>
      <c r="D2896" s="135">
        <v>737</v>
      </c>
      <c r="E2896" s="127" t="s">
        <v>585</v>
      </c>
    </row>
    <row r="2897" spans="1:5" ht="15.75" thickBot="1" x14ac:dyDescent="0.3">
      <c r="A2897" s="127" t="s">
        <v>3684</v>
      </c>
      <c r="B2897" s="135">
        <v>117</v>
      </c>
      <c r="C2897" s="127" t="s">
        <v>132</v>
      </c>
      <c r="D2897" s="135">
        <v>739</v>
      </c>
      <c r="E2897" s="127" t="s">
        <v>587</v>
      </c>
    </row>
    <row r="2898" spans="1:5" ht="15.75" thickBot="1" x14ac:dyDescent="0.3">
      <c r="A2898" s="127" t="s">
        <v>3684</v>
      </c>
      <c r="B2898" s="135">
        <v>117</v>
      </c>
      <c r="C2898" s="127" t="s">
        <v>132</v>
      </c>
      <c r="D2898" s="135">
        <v>741</v>
      </c>
      <c r="E2898" s="127" t="s">
        <v>589</v>
      </c>
    </row>
    <row r="2899" spans="1:5" ht="15.75" thickBot="1" x14ac:dyDescent="0.3">
      <c r="A2899" s="127" t="s">
        <v>3684</v>
      </c>
      <c r="B2899" s="135">
        <v>117</v>
      </c>
      <c r="C2899" s="127" t="s">
        <v>132</v>
      </c>
      <c r="D2899" s="135">
        <v>740</v>
      </c>
      <c r="E2899" s="127" t="s">
        <v>588</v>
      </c>
    </row>
    <row r="2900" spans="1:5" ht="15.75" thickBot="1" x14ac:dyDescent="0.3">
      <c r="A2900" s="127" t="s">
        <v>3684</v>
      </c>
      <c r="B2900" s="135">
        <v>117</v>
      </c>
      <c r="C2900" s="127" t="s">
        <v>132</v>
      </c>
      <c r="D2900" s="135">
        <v>735</v>
      </c>
      <c r="E2900" s="127" t="s">
        <v>583</v>
      </c>
    </row>
    <row r="2901" spans="1:5" ht="15.75" thickBot="1" x14ac:dyDescent="0.3">
      <c r="A2901" s="127" t="s">
        <v>3684</v>
      </c>
      <c r="B2901" s="135">
        <v>117</v>
      </c>
      <c r="C2901" s="127" t="s">
        <v>132</v>
      </c>
      <c r="D2901" s="135">
        <v>736</v>
      </c>
      <c r="E2901" s="127" t="s">
        <v>584</v>
      </c>
    </row>
    <row r="2902" spans="1:5" ht="15.75" thickBot="1" x14ac:dyDescent="0.3">
      <c r="A2902" s="127" t="s">
        <v>3684</v>
      </c>
      <c r="B2902" s="135">
        <v>117</v>
      </c>
      <c r="C2902" s="127" t="s">
        <v>132</v>
      </c>
      <c r="D2902" s="135">
        <v>742</v>
      </c>
      <c r="E2902" s="127" t="s">
        <v>590</v>
      </c>
    </row>
    <row r="2903" spans="1:5" ht="15.75" thickBot="1" x14ac:dyDescent="0.3">
      <c r="A2903" s="127" t="s">
        <v>3684</v>
      </c>
      <c r="B2903" s="135">
        <v>215</v>
      </c>
      <c r="C2903" s="127" t="s">
        <v>133</v>
      </c>
      <c r="D2903" s="135">
        <v>800</v>
      </c>
      <c r="E2903" s="127" t="s">
        <v>669</v>
      </c>
    </row>
    <row r="2904" spans="1:5" ht="15.75" thickBot="1" x14ac:dyDescent="0.3">
      <c r="A2904" s="127" t="s">
        <v>3684</v>
      </c>
      <c r="B2904" s="135">
        <v>215</v>
      </c>
      <c r="C2904" s="127" t="s">
        <v>133</v>
      </c>
      <c r="D2904" s="135">
        <v>805</v>
      </c>
      <c r="E2904" s="127" t="s">
        <v>670</v>
      </c>
    </row>
    <row r="2905" spans="1:5" ht="15.75" thickBot="1" x14ac:dyDescent="0.3">
      <c r="A2905" s="127" t="s">
        <v>3684</v>
      </c>
      <c r="B2905" s="135">
        <v>215</v>
      </c>
      <c r="C2905" s="127" t="s">
        <v>133</v>
      </c>
      <c r="D2905" s="135">
        <v>46</v>
      </c>
      <c r="E2905" s="127" t="s">
        <v>652</v>
      </c>
    </row>
    <row r="2906" spans="1:5" ht="15.75" thickBot="1" x14ac:dyDescent="0.3">
      <c r="A2906" s="127" t="s">
        <v>3684</v>
      </c>
      <c r="B2906" s="135">
        <v>215</v>
      </c>
      <c r="C2906" s="127" t="s">
        <v>133</v>
      </c>
      <c r="D2906" s="135">
        <v>400</v>
      </c>
      <c r="E2906" s="127" t="s">
        <v>663</v>
      </c>
    </row>
    <row r="2907" spans="1:5" ht="15.75" thickBot="1" x14ac:dyDescent="0.3">
      <c r="A2907" s="127" t="s">
        <v>3684</v>
      </c>
      <c r="B2907" s="135">
        <v>215</v>
      </c>
      <c r="C2907" s="127" t="s">
        <v>133</v>
      </c>
      <c r="D2907" s="135">
        <v>45</v>
      </c>
      <c r="E2907" s="127" t="s">
        <v>651</v>
      </c>
    </row>
    <row r="2908" spans="1:5" ht="15.75" thickBot="1" x14ac:dyDescent="0.3">
      <c r="A2908" s="127" t="s">
        <v>3684</v>
      </c>
      <c r="B2908" s="135">
        <v>215</v>
      </c>
      <c r="C2908" s="127" t="s">
        <v>133</v>
      </c>
      <c r="D2908" s="135">
        <v>92</v>
      </c>
      <c r="E2908" s="127" t="s">
        <v>657</v>
      </c>
    </row>
    <row r="2909" spans="1:5" ht="15.75" thickBot="1" x14ac:dyDescent="0.3">
      <c r="A2909" s="127" t="s">
        <v>3684</v>
      </c>
      <c r="B2909" s="135">
        <v>215</v>
      </c>
      <c r="C2909" s="127" t="s">
        <v>133</v>
      </c>
      <c r="D2909" s="135">
        <v>89</v>
      </c>
      <c r="E2909" s="127" t="s">
        <v>654</v>
      </c>
    </row>
    <row r="2910" spans="1:5" ht="15.75" thickBot="1" x14ac:dyDescent="0.3">
      <c r="A2910" s="127" t="s">
        <v>3684</v>
      </c>
      <c r="B2910" s="135">
        <v>215</v>
      </c>
      <c r="C2910" s="127" t="s">
        <v>133</v>
      </c>
      <c r="D2910" s="135">
        <v>91</v>
      </c>
      <c r="E2910" s="127" t="s">
        <v>656</v>
      </c>
    </row>
    <row r="2911" spans="1:5" ht="15.75" thickBot="1" x14ac:dyDescent="0.3">
      <c r="A2911" s="127" t="s">
        <v>3684</v>
      </c>
      <c r="B2911" s="135">
        <v>215</v>
      </c>
      <c r="C2911" s="127" t="s">
        <v>133</v>
      </c>
      <c r="D2911" s="135">
        <v>231</v>
      </c>
      <c r="E2911" s="127" t="s">
        <v>661</v>
      </c>
    </row>
    <row r="2912" spans="1:5" ht="15.75" thickBot="1" x14ac:dyDescent="0.3">
      <c r="A2912" s="127" t="s">
        <v>3684</v>
      </c>
      <c r="B2912" s="135">
        <v>215</v>
      </c>
      <c r="C2912" s="127" t="s">
        <v>133</v>
      </c>
      <c r="D2912" s="135">
        <v>90</v>
      </c>
      <c r="E2912" s="127" t="s">
        <v>655</v>
      </c>
    </row>
    <row r="2913" spans="1:5" ht="15.75" thickBot="1" x14ac:dyDescent="0.3">
      <c r="A2913" s="127" t="s">
        <v>3684</v>
      </c>
      <c r="B2913" s="135">
        <v>215</v>
      </c>
      <c r="C2913" s="127" t="s">
        <v>133</v>
      </c>
      <c r="D2913" s="135">
        <v>177</v>
      </c>
      <c r="E2913" s="127" t="s">
        <v>658</v>
      </c>
    </row>
    <row r="2914" spans="1:5" ht="15.75" thickBot="1" x14ac:dyDescent="0.3">
      <c r="A2914" s="127" t="s">
        <v>3684</v>
      </c>
      <c r="B2914" s="135">
        <v>215</v>
      </c>
      <c r="C2914" s="127" t="s">
        <v>133</v>
      </c>
      <c r="D2914" s="135">
        <v>230</v>
      </c>
      <c r="E2914" s="127" t="s">
        <v>660</v>
      </c>
    </row>
    <row r="2915" spans="1:5" ht="15.75" thickBot="1" x14ac:dyDescent="0.3">
      <c r="A2915" s="127" t="s">
        <v>3684</v>
      </c>
      <c r="B2915" s="135">
        <v>215</v>
      </c>
      <c r="C2915" s="127" t="s">
        <v>133</v>
      </c>
      <c r="D2915" s="135">
        <v>225</v>
      </c>
      <c r="E2915" s="127" t="s">
        <v>659</v>
      </c>
    </row>
    <row r="2916" spans="1:5" ht="15.75" thickBot="1" x14ac:dyDescent="0.3">
      <c r="A2916" s="127" t="s">
        <v>3684</v>
      </c>
      <c r="B2916" s="135">
        <v>215</v>
      </c>
      <c r="C2916" s="127" t="s">
        <v>133</v>
      </c>
      <c r="D2916" s="135">
        <v>300</v>
      </c>
      <c r="E2916" s="127" t="s">
        <v>662</v>
      </c>
    </row>
    <row r="2917" spans="1:5" ht="15.75" thickBot="1" x14ac:dyDescent="0.3">
      <c r="A2917" s="127" t="s">
        <v>3684</v>
      </c>
      <c r="B2917" s="135">
        <v>215</v>
      </c>
      <c r="C2917" s="127" t="s">
        <v>133</v>
      </c>
      <c r="D2917" s="135">
        <v>47</v>
      </c>
      <c r="E2917" s="127" t="s">
        <v>653</v>
      </c>
    </row>
    <row r="2918" spans="1:5" ht="15.75" thickBot="1" x14ac:dyDescent="0.3">
      <c r="A2918" s="127" t="s">
        <v>3684</v>
      </c>
      <c r="B2918" s="135">
        <v>215</v>
      </c>
      <c r="C2918" s="127" t="s">
        <v>133</v>
      </c>
      <c r="D2918" s="135">
        <v>500</v>
      </c>
      <c r="E2918" s="127" t="s">
        <v>664</v>
      </c>
    </row>
    <row r="2919" spans="1:5" ht="15.75" thickBot="1" x14ac:dyDescent="0.3">
      <c r="A2919" s="127" t="s">
        <v>3684</v>
      </c>
      <c r="B2919" s="135">
        <v>215</v>
      </c>
      <c r="C2919" s="127" t="s">
        <v>133</v>
      </c>
      <c r="D2919" s="135">
        <v>635</v>
      </c>
      <c r="E2919" s="127" t="s">
        <v>667</v>
      </c>
    </row>
    <row r="2920" spans="1:5" ht="15.75" thickBot="1" x14ac:dyDescent="0.3">
      <c r="A2920" s="127" t="s">
        <v>3684</v>
      </c>
      <c r="B2920" s="135">
        <v>215</v>
      </c>
      <c r="C2920" s="127" t="s">
        <v>133</v>
      </c>
      <c r="D2920" s="135">
        <v>632</v>
      </c>
      <c r="E2920" s="127" t="s">
        <v>666</v>
      </c>
    </row>
    <row r="2921" spans="1:5" ht="15.75" thickBot="1" x14ac:dyDescent="0.3">
      <c r="A2921" s="127" t="s">
        <v>3684</v>
      </c>
      <c r="B2921" s="135">
        <v>215</v>
      </c>
      <c r="C2921" s="127" t="s">
        <v>133</v>
      </c>
      <c r="D2921" s="135">
        <v>505</v>
      </c>
      <c r="E2921" s="127" t="s">
        <v>665</v>
      </c>
    </row>
    <row r="2922" spans="1:5" ht="15.75" thickBot="1" x14ac:dyDescent="0.3">
      <c r="A2922" s="127" t="s">
        <v>3684</v>
      </c>
      <c r="B2922" s="135">
        <v>215</v>
      </c>
      <c r="C2922" s="127" t="s">
        <v>133</v>
      </c>
      <c r="D2922" s="135">
        <v>779</v>
      </c>
      <c r="E2922" s="127" t="s">
        <v>668</v>
      </c>
    </row>
    <row r="2923" spans="1:5" ht="15.75" thickBot="1" x14ac:dyDescent="0.3">
      <c r="A2923" s="127" t="s">
        <v>3684</v>
      </c>
      <c r="B2923" s="135">
        <v>62</v>
      </c>
      <c r="C2923" s="127" t="s">
        <v>135</v>
      </c>
      <c r="D2923" s="135">
        <v>735</v>
      </c>
      <c r="E2923" s="127" t="s">
        <v>509</v>
      </c>
    </row>
    <row r="2924" spans="1:5" ht="15.75" thickBot="1" x14ac:dyDescent="0.3">
      <c r="A2924" s="127" t="s">
        <v>3684</v>
      </c>
      <c r="B2924" s="135">
        <v>62</v>
      </c>
      <c r="C2924" s="127" t="s">
        <v>135</v>
      </c>
      <c r="D2924" s="135">
        <v>740</v>
      </c>
      <c r="E2924" s="127" t="s">
        <v>514</v>
      </c>
    </row>
    <row r="2925" spans="1:5" ht="15.75" thickBot="1" x14ac:dyDescent="0.3">
      <c r="A2925" s="127" t="s">
        <v>3684</v>
      </c>
      <c r="B2925" s="135">
        <v>62</v>
      </c>
      <c r="C2925" s="127" t="s">
        <v>135</v>
      </c>
      <c r="D2925" s="135">
        <v>741</v>
      </c>
      <c r="E2925" s="127" t="s">
        <v>515</v>
      </c>
    </row>
    <row r="2926" spans="1:5" ht="15.75" thickBot="1" x14ac:dyDescent="0.3">
      <c r="A2926" s="127" t="s">
        <v>3684</v>
      </c>
      <c r="B2926" s="135">
        <v>62</v>
      </c>
      <c r="C2926" s="127" t="s">
        <v>135</v>
      </c>
      <c r="D2926" s="135">
        <v>739</v>
      </c>
      <c r="E2926" s="127" t="s">
        <v>513</v>
      </c>
    </row>
    <row r="2927" spans="1:5" ht="15.75" thickBot="1" x14ac:dyDescent="0.3">
      <c r="A2927" s="127" t="s">
        <v>3684</v>
      </c>
      <c r="B2927" s="135">
        <v>62</v>
      </c>
      <c r="C2927" s="127" t="s">
        <v>135</v>
      </c>
      <c r="D2927" s="135">
        <v>737</v>
      </c>
      <c r="E2927" s="127" t="s">
        <v>511</v>
      </c>
    </row>
    <row r="2928" spans="1:5" ht="15.75" thickBot="1" x14ac:dyDescent="0.3">
      <c r="A2928" s="127" t="s">
        <v>3684</v>
      </c>
      <c r="B2928" s="135">
        <v>62</v>
      </c>
      <c r="C2928" s="127" t="s">
        <v>135</v>
      </c>
      <c r="D2928" s="135">
        <v>738</v>
      </c>
      <c r="E2928" s="127" t="s">
        <v>512</v>
      </c>
    </row>
    <row r="2929" spans="1:5" ht="15.75" thickBot="1" x14ac:dyDescent="0.3">
      <c r="A2929" s="127" t="s">
        <v>3684</v>
      </c>
      <c r="B2929" s="135">
        <v>62</v>
      </c>
      <c r="C2929" s="127" t="s">
        <v>135</v>
      </c>
      <c r="D2929" s="135">
        <v>745</v>
      </c>
      <c r="E2929" s="127" t="s">
        <v>519</v>
      </c>
    </row>
    <row r="2930" spans="1:5" ht="15.75" thickBot="1" x14ac:dyDescent="0.3">
      <c r="A2930" s="127" t="s">
        <v>3684</v>
      </c>
      <c r="B2930" s="135">
        <v>62</v>
      </c>
      <c r="C2930" s="127" t="s">
        <v>135</v>
      </c>
      <c r="D2930" s="135">
        <v>736</v>
      </c>
      <c r="E2930" s="127" t="s">
        <v>510</v>
      </c>
    </row>
    <row r="2931" spans="1:5" ht="15.75" thickBot="1" x14ac:dyDescent="0.3">
      <c r="A2931" s="127" t="s">
        <v>3684</v>
      </c>
      <c r="B2931" s="135">
        <v>62</v>
      </c>
      <c r="C2931" s="127" t="s">
        <v>135</v>
      </c>
      <c r="D2931" s="135">
        <v>746</v>
      </c>
      <c r="E2931" s="127" t="s">
        <v>520</v>
      </c>
    </row>
    <row r="2932" spans="1:5" ht="15.75" thickBot="1" x14ac:dyDescent="0.3">
      <c r="A2932" s="127" t="s">
        <v>3684</v>
      </c>
      <c r="B2932" s="135">
        <v>62</v>
      </c>
      <c r="C2932" s="127" t="s">
        <v>135</v>
      </c>
      <c r="D2932" s="135">
        <v>742</v>
      </c>
      <c r="E2932" s="127" t="s">
        <v>516</v>
      </c>
    </row>
    <row r="2933" spans="1:5" ht="15.75" thickBot="1" x14ac:dyDescent="0.3">
      <c r="A2933" s="127" t="s">
        <v>3684</v>
      </c>
      <c r="B2933" s="135">
        <v>62</v>
      </c>
      <c r="C2933" s="127" t="s">
        <v>135</v>
      </c>
      <c r="D2933" s="135">
        <v>744</v>
      </c>
      <c r="E2933" s="127" t="s">
        <v>518</v>
      </c>
    </row>
    <row r="2934" spans="1:5" ht="15.75" thickBot="1" x14ac:dyDescent="0.3">
      <c r="A2934" s="127" t="s">
        <v>3684</v>
      </c>
      <c r="B2934" s="135">
        <v>62</v>
      </c>
      <c r="C2934" s="127" t="s">
        <v>135</v>
      </c>
      <c r="D2934" s="135">
        <v>743</v>
      </c>
      <c r="E2934" s="127" t="s">
        <v>517</v>
      </c>
    </row>
    <row r="2935" spans="1:5" ht="15.75" thickBot="1" x14ac:dyDescent="0.3">
      <c r="A2935" s="127" t="s">
        <v>3684</v>
      </c>
      <c r="B2935" s="135">
        <v>52</v>
      </c>
      <c r="C2935" s="127" t="s">
        <v>136</v>
      </c>
      <c r="D2935" s="135">
        <v>752</v>
      </c>
      <c r="E2935" s="127" t="s">
        <v>491</v>
      </c>
    </row>
    <row r="2936" spans="1:5" ht="15.75" thickBot="1" x14ac:dyDescent="0.3">
      <c r="A2936" s="127" t="s">
        <v>3684</v>
      </c>
      <c r="B2936" s="135">
        <v>52</v>
      </c>
      <c r="C2936" s="127" t="s">
        <v>136</v>
      </c>
      <c r="D2936" s="135">
        <v>999</v>
      </c>
      <c r="E2936" s="127" t="s">
        <v>492</v>
      </c>
    </row>
    <row r="2937" spans="1:5" ht="15.75" thickBot="1" x14ac:dyDescent="0.3">
      <c r="A2937" s="127" t="s">
        <v>3684</v>
      </c>
      <c r="B2937" s="135">
        <v>52</v>
      </c>
      <c r="C2937" s="127" t="s">
        <v>136</v>
      </c>
      <c r="D2937" s="135">
        <v>748</v>
      </c>
      <c r="E2937" s="127" t="s">
        <v>488</v>
      </c>
    </row>
    <row r="2938" spans="1:5" ht="15.75" thickBot="1" x14ac:dyDescent="0.3">
      <c r="A2938" s="127" t="s">
        <v>3684</v>
      </c>
      <c r="B2938" s="135">
        <v>52</v>
      </c>
      <c r="C2938" s="127" t="s">
        <v>136</v>
      </c>
      <c r="D2938" s="135">
        <v>745</v>
      </c>
      <c r="E2938" s="127" t="s">
        <v>485</v>
      </c>
    </row>
    <row r="2939" spans="1:5" ht="15.75" thickBot="1" x14ac:dyDescent="0.3">
      <c r="A2939" s="127" t="s">
        <v>3684</v>
      </c>
      <c r="B2939" s="135">
        <v>52</v>
      </c>
      <c r="C2939" s="127" t="s">
        <v>136</v>
      </c>
      <c r="D2939" s="135">
        <v>749</v>
      </c>
      <c r="E2939" s="127" t="s">
        <v>489</v>
      </c>
    </row>
    <row r="2940" spans="1:5" ht="15.75" thickBot="1" x14ac:dyDescent="0.3">
      <c r="A2940" s="127" t="s">
        <v>3684</v>
      </c>
      <c r="B2940" s="135">
        <v>52</v>
      </c>
      <c r="C2940" s="127" t="s">
        <v>136</v>
      </c>
      <c r="D2940" s="135">
        <v>750</v>
      </c>
      <c r="E2940" s="127" t="s">
        <v>490</v>
      </c>
    </row>
    <row r="2941" spans="1:5" ht="15.75" thickBot="1" x14ac:dyDescent="0.3">
      <c r="A2941" s="127" t="s">
        <v>3684</v>
      </c>
      <c r="B2941" s="135">
        <v>52</v>
      </c>
      <c r="C2941" s="127" t="s">
        <v>136</v>
      </c>
      <c r="D2941" s="135">
        <v>747</v>
      </c>
      <c r="E2941" s="127" t="s">
        <v>487</v>
      </c>
    </row>
    <row r="2942" spans="1:5" ht="15.75" thickBot="1" x14ac:dyDescent="0.3">
      <c r="A2942" s="127" t="s">
        <v>3684</v>
      </c>
      <c r="B2942" s="135">
        <v>52</v>
      </c>
      <c r="C2942" s="127" t="s">
        <v>136</v>
      </c>
      <c r="D2942" s="135">
        <v>742</v>
      </c>
      <c r="E2942" s="127" t="s">
        <v>482</v>
      </c>
    </row>
    <row r="2943" spans="1:5" ht="15.75" thickBot="1" x14ac:dyDescent="0.3">
      <c r="A2943" s="127" t="s">
        <v>3684</v>
      </c>
      <c r="B2943" s="135">
        <v>52</v>
      </c>
      <c r="C2943" s="127" t="s">
        <v>136</v>
      </c>
      <c r="D2943" s="135">
        <v>746</v>
      </c>
      <c r="E2943" s="127" t="s">
        <v>486</v>
      </c>
    </row>
    <row r="2944" spans="1:5" ht="15.75" thickBot="1" x14ac:dyDescent="0.3">
      <c r="A2944" s="127" t="s">
        <v>3684</v>
      </c>
      <c r="B2944" s="135">
        <v>52</v>
      </c>
      <c r="C2944" s="127" t="s">
        <v>136</v>
      </c>
      <c r="D2944" s="135">
        <v>735</v>
      </c>
      <c r="E2944" s="127" t="s">
        <v>475</v>
      </c>
    </row>
    <row r="2945" spans="1:5" ht="15.75" thickBot="1" x14ac:dyDescent="0.3">
      <c r="A2945" s="127" t="s">
        <v>3684</v>
      </c>
      <c r="B2945" s="135">
        <v>52</v>
      </c>
      <c r="C2945" s="127" t="s">
        <v>136</v>
      </c>
      <c r="D2945" s="135">
        <v>741</v>
      </c>
      <c r="E2945" s="127" t="s">
        <v>481</v>
      </c>
    </row>
    <row r="2946" spans="1:5" ht="15.75" thickBot="1" x14ac:dyDescent="0.3">
      <c r="A2946" s="127" t="s">
        <v>3684</v>
      </c>
      <c r="B2946" s="135">
        <v>52</v>
      </c>
      <c r="C2946" s="127" t="s">
        <v>136</v>
      </c>
      <c r="D2946" s="135">
        <v>739</v>
      </c>
      <c r="E2946" s="127" t="s">
        <v>479</v>
      </c>
    </row>
    <row r="2947" spans="1:5" ht="15.75" thickBot="1" x14ac:dyDescent="0.3">
      <c r="A2947" s="127" t="s">
        <v>3684</v>
      </c>
      <c r="B2947" s="135">
        <v>52</v>
      </c>
      <c r="C2947" s="127" t="s">
        <v>136</v>
      </c>
      <c r="D2947" s="135">
        <v>740</v>
      </c>
      <c r="E2947" s="127" t="s">
        <v>480</v>
      </c>
    </row>
    <row r="2948" spans="1:5" ht="15.75" thickBot="1" x14ac:dyDescent="0.3">
      <c r="A2948" s="127" t="s">
        <v>3684</v>
      </c>
      <c r="B2948" s="135">
        <v>52</v>
      </c>
      <c r="C2948" s="127" t="s">
        <v>136</v>
      </c>
      <c r="D2948" s="135">
        <v>738</v>
      </c>
      <c r="E2948" s="127" t="s">
        <v>478</v>
      </c>
    </row>
    <row r="2949" spans="1:5" ht="15.75" thickBot="1" x14ac:dyDescent="0.3">
      <c r="A2949" s="127" t="s">
        <v>3684</v>
      </c>
      <c r="B2949" s="135">
        <v>52</v>
      </c>
      <c r="C2949" s="127" t="s">
        <v>136</v>
      </c>
      <c r="D2949" s="135">
        <v>737</v>
      </c>
      <c r="E2949" s="127" t="s">
        <v>477</v>
      </c>
    </row>
    <row r="2950" spans="1:5" ht="15.75" thickBot="1" x14ac:dyDescent="0.3">
      <c r="A2950" s="127" t="s">
        <v>3684</v>
      </c>
      <c r="B2950" s="135">
        <v>52</v>
      </c>
      <c r="C2950" s="127" t="s">
        <v>136</v>
      </c>
      <c r="D2950" s="135">
        <v>736</v>
      </c>
      <c r="E2950" s="127" t="s">
        <v>476</v>
      </c>
    </row>
    <row r="2951" spans="1:5" ht="15.75" thickBot="1" x14ac:dyDescent="0.3">
      <c r="A2951" s="127" t="s">
        <v>3684</v>
      </c>
      <c r="B2951" s="135">
        <v>52</v>
      </c>
      <c r="C2951" s="127" t="s">
        <v>136</v>
      </c>
      <c r="D2951" s="135">
        <v>744</v>
      </c>
      <c r="E2951" s="127" t="s">
        <v>484</v>
      </c>
    </row>
    <row r="2952" spans="1:5" ht="15.75" thickBot="1" x14ac:dyDescent="0.3">
      <c r="A2952" s="127" t="s">
        <v>3684</v>
      </c>
      <c r="B2952" s="135">
        <v>52</v>
      </c>
      <c r="C2952" s="127" t="s">
        <v>136</v>
      </c>
      <c r="D2952" s="135">
        <v>743</v>
      </c>
      <c r="E2952" s="127" t="s">
        <v>483</v>
      </c>
    </row>
    <row r="2953" spans="1:5" ht="15.75" thickBot="1" x14ac:dyDescent="0.3">
      <c r="A2953" s="127" t="s">
        <v>3684</v>
      </c>
      <c r="B2953" s="135">
        <v>57</v>
      </c>
      <c r="C2953" s="127" t="s">
        <v>137</v>
      </c>
      <c r="D2953" s="135">
        <v>740</v>
      </c>
      <c r="E2953" s="127" t="s">
        <v>498</v>
      </c>
    </row>
    <row r="2954" spans="1:5" ht="15.75" thickBot="1" x14ac:dyDescent="0.3">
      <c r="A2954" s="127" t="s">
        <v>3684</v>
      </c>
      <c r="B2954" s="135">
        <v>57</v>
      </c>
      <c r="C2954" s="127" t="s">
        <v>137</v>
      </c>
      <c r="D2954" s="135">
        <v>735</v>
      </c>
      <c r="E2954" s="127" t="s">
        <v>493</v>
      </c>
    </row>
    <row r="2955" spans="1:5" ht="15.75" thickBot="1" x14ac:dyDescent="0.3">
      <c r="A2955" s="127" t="s">
        <v>3684</v>
      </c>
      <c r="B2955" s="135">
        <v>57</v>
      </c>
      <c r="C2955" s="127" t="s">
        <v>137</v>
      </c>
      <c r="D2955" s="135">
        <v>739</v>
      </c>
      <c r="E2955" s="127" t="s">
        <v>497</v>
      </c>
    </row>
    <row r="2956" spans="1:5" ht="15.75" thickBot="1" x14ac:dyDescent="0.3">
      <c r="A2956" s="127" t="s">
        <v>3684</v>
      </c>
      <c r="B2956" s="135">
        <v>57</v>
      </c>
      <c r="C2956" s="127" t="s">
        <v>137</v>
      </c>
      <c r="D2956" s="135">
        <v>737</v>
      </c>
      <c r="E2956" s="127" t="s">
        <v>495</v>
      </c>
    </row>
    <row r="2957" spans="1:5" ht="15.75" thickBot="1" x14ac:dyDescent="0.3">
      <c r="A2957" s="127" t="s">
        <v>3684</v>
      </c>
      <c r="B2957" s="135">
        <v>57</v>
      </c>
      <c r="C2957" s="127" t="s">
        <v>137</v>
      </c>
      <c r="D2957" s="135">
        <v>738</v>
      </c>
      <c r="E2957" s="127" t="s">
        <v>496</v>
      </c>
    </row>
    <row r="2958" spans="1:5" ht="15.75" thickBot="1" x14ac:dyDescent="0.3">
      <c r="A2958" s="127" t="s">
        <v>3684</v>
      </c>
      <c r="B2958" s="135">
        <v>57</v>
      </c>
      <c r="C2958" s="127" t="s">
        <v>137</v>
      </c>
      <c r="D2958" s="135">
        <v>736</v>
      </c>
      <c r="E2958" s="127" t="s">
        <v>494</v>
      </c>
    </row>
    <row r="2959" spans="1:5" ht="15.75" thickBot="1" x14ac:dyDescent="0.3">
      <c r="A2959" s="127" t="s">
        <v>3684</v>
      </c>
      <c r="B2959" s="135">
        <v>905</v>
      </c>
      <c r="C2959" s="127" t="s">
        <v>138</v>
      </c>
      <c r="D2959" s="135">
        <v>1</v>
      </c>
      <c r="E2959" s="127" t="s">
        <v>1718</v>
      </c>
    </row>
    <row r="2960" spans="1:5" ht="15.75" thickBot="1" x14ac:dyDescent="0.3">
      <c r="A2960" s="127" t="s">
        <v>3684</v>
      </c>
      <c r="B2960" s="135">
        <v>905</v>
      </c>
      <c r="C2960" s="127" t="s">
        <v>138</v>
      </c>
      <c r="D2960" s="135">
        <v>45</v>
      </c>
      <c r="E2960" s="127" t="s">
        <v>1719</v>
      </c>
    </row>
    <row r="2961" spans="1:5" ht="15.75" thickBot="1" x14ac:dyDescent="0.3">
      <c r="A2961" s="127" t="s">
        <v>3684</v>
      </c>
      <c r="B2961" s="135">
        <v>905</v>
      </c>
      <c r="C2961" s="127" t="s">
        <v>138</v>
      </c>
      <c r="D2961" s="135">
        <v>46</v>
      </c>
      <c r="E2961" s="127" t="s">
        <v>1720</v>
      </c>
    </row>
    <row r="2962" spans="1:5" ht="15.75" thickBot="1" x14ac:dyDescent="0.3">
      <c r="A2962" s="127" t="s">
        <v>3684</v>
      </c>
      <c r="B2962" s="135">
        <v>905</v>
      </c>
      <c r="C2962" s="127" t="s">
        <v>138</v>
      </c>
      <c r="D2962" s="135">
        <v>89</v>
      </c>
      <c r="E2962" s="127" t="s">
        <v>1721</v>
      </c>
    </row>
    <row r="2963" spans="1:5" ht="15.75" thickBot="1" x14ac:dyDescent="0.3">
      <c r="A2963" s="127" t="s">
        <v>3684</v>
      </c>
      <c r="B2963" s="135">
        <v>905</v>
      </c>
      <c r="C2963" s="127" t="s">
        <v>138</v>
      </c>
      <c r="D2963" s="135">
        <v>353</v>
      </c>
      <c r="E2963" s="127" t="s">
        <v>1722</v>
      </c>
    </row>
    <row r="2964" spans="1:5" ht="15.75" thickBot="1" x14ac:dyDescent="0.3">
      <c r="A2964" s="127" t="s">
        <v>3684</v>
      </c>
      <c r="B2964" s="135">
        <v>905</v>
      </c>
      <c r="C2964" s="127" t="s">
        <v>138</v>
      </c>
      <c r="D2964" s="135">
        <v>456</v>
      </c>
      <c r="E2964" s="127" t="s">
        <v>1723</v>
      </c>
    </row>
    <row r="2965" spans="1:5" ht="15.75" thickBot="1" x14ac:dyDescent="0.3">
      <c r="A2965" s="127" t="s">
        <v>3684</v>
      </c>
      <c r="B2965" s="135">
        <v>905</v>
      </c>
      <c r="C2965" s="127" t="s">
        <v>138</v>
      </c>
      <c r="D2965" s="135">
        <v>588</v>
      </c>
      <c r="E2965" s="127" t="s">
        <v>1724</v>
      </c>
    </row>
    <row r="2966" spans="1:5" ht="15.75" thickBot="1" x14ac:dyDescent="0.3">
      <c r="A2966" s="127" t="s">
        <v>3684</v>
      </c>
      <c r="B2966" s="135">
        <v>905</v>
      </c>
      <c r="C2966" s="127" t="s">
        <v>138</v>
      </c>
      <c r="D2966" s="135">
        <v>739</v>
      </c>
      <c r="E2966" s="127" t="s">
        <v>1727</v>
      </c>
    </row>
    <row r="2967" spans="1:5" ht="15.75" thickBot="1" x14ac:dyDescent="0.3">
      <c r="A2967" s="127" t="s">
        <v>3684</v>
      </c>
      <c r="B2967" s="135">
        <v>905</v>
      </c>
      <c r="C2967" s="127" t="s">
        <v>138</v>
      </c>
      <c r="D2967" s="135">
        <v>632</v>
      </c>
      <c r="E2967" s="127" t="s">
        <v>1725</v>
      </c>
    </row>
    <row r="2968" spans="1:5" ht="15.75" thickBot="1" x14ac:dyDescent="0.3">
      <c r="A2968" s="127" t="s">
        <v>3684</v>
      </c>
      <c r="B2968" s="135">
        <v>905</v>
      </c>
      <c r="C2968" s="127" t="s">
        <v>138</v>
      </c>
      <c r="D2968" s="135">
        <v>735</v>
      </c>
      <c r="E2968" s="127" t="s">
        <v>1726</v>
      </c>
    </row>
    <row r="2969" spans="1:5" ht="15.75" thickBot="1" x14ac:dyDescent="0.3">
      <c r="A2969" s="127" t="s">
        <v>3684</v>
      </c>
      <c r="B2969" s="135">
        <v>107</v>
      </c>
      <c r="C2969" s="127" t="s">
        <v>139</v>
      </c>
      <c r="D2969" s="135">
        <v>736</v>
      </c>
      <c r="E2969" s="127" t="s">
        <v>563</v>
      </c>
    </row>
    <row r="2970" spans="1:5" ht="15.75" thickBot="1" x14ac:dyDescent="0.3">
      <c r="A2970" s="127" t="s">
        <v>3684</v>
      </c>
      <c r="B2970" s="135">
        <v>107</v>
      </c>
      <c r="C2970" s="127" t="s">
        <v>139</v>
      </c>
      <c r="D2970" s="135">
        <v>737</v>
      </c>
      <c r="E2970" s="127" t="s">
        <v>564</v>
      </c>
    </row>
    <row r="2971" spans="1:5" ht="15.75" thickBot="1" x14ac:dyDescent="0.3">
      <c r="A2971" s="127" t="s">
        <v>3684</v>
      </c>
      <c r="B2971" s="135">
        <v>107</v>
      </c>
      <c r="C2971" s="127" t="s">
        <v>139</v>
      </c>
      <c r="D2971" s="135">
        <v>735</v>
      </c>
      <c r="E2971" s="127" t="s">
        <v>562</v>
      </c>
    </row>
    <row r="2972" spans="1:5" ht="15.75" thickBot="1" x14ac:dyDescent="0.3">
      <c r="A2972" s="127" t="s">
        <v>3684</v>
      </c>
      <c r="B2972" s="135">
        <v>59</v>
      </c>
      <c r="C2972" s="127" t="s">
        <v>140</v>
      </c>
      <c r="D2972" s="135">
        <v>740</v>
      </c>
      <c r="E2972" s="127" t="s">
        <v>504</v>
      </c>
    </row>
    <row r="2973" spans="1:5" ht="15.75" thickBot="1" x14ac:dyDescent="0.3">
      <c r="A2973" s="127" t="s">
        <v>3684</v>
      </c>
      <c r="B2973" s="135">
        <v>59</v>
      </c>
      <c r="C2973" s="127" t="s">
        <v>140</v>
      </c>
      <c r="D2973" s="135">
        <v>742</v>
      </c>
      <c r="E2973" s="127" t="s">
        <v>506</v>
      </c>
    </row>
    <row r="2974" spans="1:5" ht="15.75" thickBot="1" x14ac:dyDescent="0.3">
      <c r="A2974" s="127" t="s">
        <v>3684</v>
      </c>
      <c r="B2974" s="135">
        <v>59</v>
      </c>
      <c r="C2974" s="127" t="s">
        <v>140</v>
      </c>
      <c r="D2974" s="135">
        <v>739</v>
      </c>
      <c r="E2974" s="127" t="s">
        <v>503</v>
      </c>
    </row>
    <row r="2975" spans="1:5" ht="15.75" thickBot="1" x14ac:dyDescent="0.3">
      <c r="A2975" s="127" t="s">
        <v>3684</v>
      </c>
      <c r="B2975" s="135">
        <v>59</v>
      </c>
      <c r="C2975" s="127" t="s">
        <v>140</v>
      </c>
      <c r="D2975" s="135">
        <v>744</v>
      </c>
      <c r="E2975" s="127" t="s">
        <v>508</v>
      </c>
    </row>
    <row r="2976" spans="1:5" ht="15.75" thickBot="1" x14ac:dyDescent="0.3">
      <c r="A2976" s="127" t="s">
        <v>3684</v>
      </c>
      <c r="B2976" s="135">
        <v>59</v>
      </c>
      <c r="C2976" s="127" t="s">
        <v>140</v>
      </c>
      <c r="D2976" s="135">
        <v>743</v>
      </c>
      <c r="E2976" s="127" t="s">
        <v>507</v>
      </c>
    </row>
    <row r="2977" spans="1:5" ht="15.75" thickBot="1" x14ac:dyDescent="0.3">
      <c r="A2977" s="127" t="s">
        <v>3684</v>
      </c>
      <c r="B2977" s="135">
        <v>59</v>
      </c>
      <c r="C2977" s="127" t="s">
        <v>140</v>
      </c>
      <c r="D2977" s="135">
        <v>738</v>
      </c>
      <c r="E2977" s="127" t="s">
        <v>502</v>
      </c>
    </row>
    <row r="2978" spans="1:5" ht="15.75" thickBot="1" x14ac:dyDescent="0.3">
      <c r="A2978" s="127" t="s">
        <v>3684</v>
      </c>
      <c r="B2978" s="135">
        <v>59</v>
      </c>
      <c r="C2978" s="127" t="s">
        <v>140</v>
      </c>
      <c r="D2978" s="135">
        <v>736</v>
      </c>
      <c r="E2978" s="127" t="s">
        <v>500</v>
      </c>
    </row>
    <row r="2979" spans="1:5" ht="15.75" thickBot="1" x14ac:dyDescent="0.3">
      <c r="A2979" s="127" t="s">
        <v>3684</v>
      </c>
      <c r="B2979" s="135">
        <v>59</v>
      </c>
      <c r="C2979" s="127" t="s">
        <v>140</v>
      </c>
      <c r="D2979" s="135">
        <v>741</v>
      </c>
      <c r="E2979" s="127" t="s">
        <v>505</v>
      </c>
    </row>
    <row r="2980" spans="1:5" ht="15.75" thickBot="1" x14ac:dyDescent="0.3">
      <c r="A2980" s="127" t="s">
        <v>3684</v>
      </c>
      <c r="B2980" s="135">
        <v>59</v>
      </c>
      <c r="C2980" s="127" t="s">
        <v>140</v>
      </c>
      <c r="D2980" s="135">
        <v>737</v>
      </c>
      <c r="E2980" s="127" t="s">
        <v>501</v>
      </c>
    </row>
    <row r="2981" spans="1:5" ht="15.75" thickBot="1" x14ac:dyDescent="0.3">
      <c r="A2981" s="127" t="s">
        <v>3684</v>
      </c>
      <c r="B2981" s="135">
        <v>59</v>
      </c>
      <c r="C2981" s="127" t="s">
        <v>140</v>
      </c>
      <c r="D2981" s="135">
        <v>735</v>
      </c>
      <c r="E2981" s="127" t="s">
        <v>499</v>
      </c>
    </row>
    <row r="2982" spans="1:5" ht="15.75" thickBot="1" x14ac:dyDescent="0.3">
      <c r="A2982" s="127" t="s">
        <v>3684</v>
      </c>
      <c r="B2982" s="135">
        <v>47</v>
      </c>
      <c r="C2982" s="127" t="s">
        <v>141</v>
      </c>
      <c r="D2982" s="135">
        <v>743</v>
      </c>
      <c r="E2982" s="127" t="s">
        <v>473</v>
      </c>
    </row>
    <row r="2983" spans="1:5" ht="15.75" thickBot="1" x14ac:dyDescent="0.3">
      <c r="A2983" s="127" t="s">
        <v>3684</v>
      </c>
      <c r="B2983" s="135">
        <v>47</v>
      </c>
      <c r="C2983" s="127" t="s">
        <v>141</v>
      </c>
      <c r="D2983" s="135">
        <v>744</v>
      </c>
      <c r="E2983" s="127" t="s">
        <v>474</v>
      </c>
    </row>
    <row r="2984" spans="1:5" ht="15.75" thickBot="1" x14ac:dyDescent="0.3">
      <c r="A2984" s="127" t="s">
        <v>3684</v>
      </c>
      <c r="B2984" s="135">
        <v>47</v>
      </c>
      <c r="C2984" s="127" t="s">
        <v>141</v>
      </c>
      <c r="D2984" s="135">
        <v>741</v>
      </c>
      <c r="E2984" s="127" t="s">
        <v>471</v>
      </c>
    </row>
    <row r="2985" spans="1:5" ht="15.75" thickBot="1" x14ac:dyDescent="0.3">
      <c r="A2985" s="127" t="s">
        <v>3684</v>
      </c>
      <c r="B2985" s="135">
        <v>47</v>
      </c>
      <c r="C2985" s="127" t="s">
        <v>141</v>
      </c>
      <c r="D2985" s="135">
        <v>740</v>
      </c>
      <c r="E2985" s="127" t="s">
        <v>470</v>
      </c>
    </row>
    <row r="2986" spans="1:5" ht="15.75" thickBot="1" x14ac:dyDescent="0.3">
      <c r="A2986" s="127" t="s">
        <v>3684</v>
      </c>
      <c r="B2986" s="135">
        <v>47</v>
      </c>
      <c r="C2986" s="127" t="s">
        <v>141</v>
      </c>
      <c r="D2986" s="135">
        <v>735</v>
      </c>
      <c r="E2986" s="127" t="s">
        <v>466</v>
      </c>
    </row>
    <row r="2987" spans="1:5" ht="15.75" thickBot="1" x14ac:dyDescent="0.3">
      <c r="A2987" s="127" t="s">
        <v>3684</v>
      </c>
      <c r="B2987" s="135">
        <v>47</v>
      </c>
      <c r="C2987" s="127" t="s">
        <v>141</v>
      </c>
      <c r="D2987" s="135">
        <v>739</v>
      </c>
      <c r="E2987" s="127" t="s">
        <v>469</v>
      </c>
    </row>
    <row r="2988" spans="1:5" ht="15.75" thickBot="1" x14ac:dyDescent="0.3">
      <c r="A2988" s="127" t="s">
        <v>3684</v>
      </c>
      <c r="B2988" s="135">
        <v>47</v>
      </c>
      <c r="C2988" s="127" t="s">
        <v>141</v>
      </c>
      <c r="D2988" s="135">
        <v>738</v>
      </c>
      <c r="E2988" s="127" t="s">
        <v>468</v>
      </c>
    </row>
    <row r="2989" spans="1:5" ht="15.75" thickBot="1" x14ac:dyDescent="0.3">
      <c r="A2989" s="127" t="s">
        <v>3684</v>
      </c>
      <c r="B2989" s="135">
        <v>47</v>
      </c>
      <c r="C2989" s="127" t="s">
        <v>141</v>
      </c>
      <c r="D2989" s="135">
        <v>737</v>
      </c>
      <c r="E2989" s="127" t="s">
        <v>467</v>
      </c>
    </row>
    <row r="2990" spans="1:5" ht="15.75" thickBot="1" x14ac:dyDescent="0.3">
      <c r="A2990" s="127" t="s">
        <v>3684</v>
      </c>
      <c r="B2990" s="135">
        <v>47</v>
      </c>
      <c r="C2990" s="127" t="s">
        <v>141</v>
      </c>
      <c r="D2990" s="135">
        <v>742</v>
      </c>
      <c r="E2990" s="127" t="s">
        <v>472</v>
      </c>
    </row>
    <row r="2991" spans="1:5" ht="15.75" thickBot="1" x14ac:dyDescent="0.3">
      <c r="A2991" s="127" t="s">
        <v>3684</v>
      </c>
      <c r="B2991" s="135">
        <v>3</v>
      </c>
      <c r="C2991" s="127" t="s">
        <v>142</v>
      </c>
      <c r="D2991" s="135">
        <v>2</v>
      </c>
      <c r="E2991" s="127" t="s">
        <v>201</v>
      </c>
    </row>
    <row r="2992" spans="1:5" ht="15.75" thickBot="1" x14ac:dyDescent="0.3">
      <c r="A2992" s="127" t="s">
        <v>3684</v>
      </c>
      <c r="B2992" s="135">
        <v>3</v>
      </c>
      <c r="C2992" s="127" t="s">
        <v>142</v>
      </c>
      <c r="D2992" s="135">
        <v>1</v>
      </c>
      <c r="E2992" s="127" t="s">
        <v>200</v>
      </c>
    </row>
    <row r="2993" spans="1:5" ht="15.75" thickBot="1" x14ac:dyDescent="0.3">
      <c r="A2993" s="127" t="s">
        <v>3684</v>
      </c>
      <c r="B2993" s="135">
        <v>3</v>
      </c>
      <c r="C2993" s="127" t="s">
        <v>142</v>
      </c>
      <c r="D2993" s="135">
        <v>89</v>
      </c>
      <c r="E2993" s="127" t="s">
        <v>202</v>
      </c>
    </row>
    <row r="2994" spans="1:5" ht="15.75" thickBot="1" x14ac:dyDescent="0.3">
      <c r="A2994" s="127" t="s">
        <v>3684</v>
      </c>
      <c r="B2994" s="135">
        <v>3</v>
      </c>
      <c r="C2994" s="127" t="s">
        <v>142</v>
      </c>
      <c r="D2994" s="135">
        <v>133</v>
      </c>
      <c r="E2994" s="127" t="s">
        <v>203</v>
      </c>
    </row>
    <row r="2995" spans="1:5" ht="15.75" thickBot="1" x14ac:dyDescent="0.3">
      <c r="A2995" s="127" t="s">
        <v>3684</v>
      </c>
      <c r="B2995" s="135">
        <v>3</v>
      </c>
      <c r="C2995" s="127" t="s">
        <v>142</v>
      </c>
      <c r="D2995" s="135">
        <v>180</v>
      </c>
      <c r="E2995" s="127" t="s">
        <v>204</v>
      </c>
    </row>
    <row r="2996" spans="1:5" ht="15.75" thickBot="1" x14ac:dyDescent="0.3">
      <c r="A2996" s="127" t="s">
        <v>3684</v>
      </c>
      <c r="B2996" s="135">
        <v>3</v>
      </c>
      <c r="C2996" s="127" t="s">
        <v>142</v>
      </c>
      <c r="D2996" s="135">
        <v>500</v>
      </c>
      <c r="E2996" s="127" t="s">
        <v>205</v>
      </c>
    </row>
    <row r="2997" spans="1:5" ht="15.75" thickBot="1" x14ac:dyDescent="0.3">
      <c r="A2997" s="127" t="s">
        <v>3684</v>
      </c>
      <c r="B2997" s="135">
        <v>3</v>
      </c>
      <c r="C2997" s="127" t="s">
        <v>142</v>
      </c>
      <c r="D2997" s="135">
        <v>632</v>
      </c>
      <c r="E2997" s="127" t="s">
        <v>206</v>
      </c>
    </row>
    <row r="2998" spans="1:5" ht="15.75" thickBot="1" x14ac:dyDescent="0.3">
      <c r="A2998" s="127" t="s">
        <v>3684</v>
      </c>
      <c r="B2998" s="135">
        <v>37</v>
      </c>
      <c r="C2998" s="127" t="s">
        <v>143</v>
      </c>
      <c r="D2998" s="135">
        <v>1</v>
      </c>
      <c r="E2998" s="127" t="s">
        <v>416</v>
      </c>
    </row>
    <row r="2999" spans="1:5" ht="15.75" thickBot="1" x14ac:dyDescent="0.3">
      <c r="A2999" s="127" t="s">
        <v>3684</v>
      </c>
      <c r="B2999" s="135">
        <v>37</v>
      </c>
      <c r="C2999" s="127" t="s">
        <v>143</v>
      </c>
      <c r="D2999" s="135">
        <v>743</v>
      </c>
      <c r="E2999" s="127" t="s">
        <v>425</v>
      </c>
    </row>
    <row r="3000" spans="1:5" ht="15.75" thickBot="1" x14ac:dyDescent="0.3">
      <c r="A3000" s="127" t="s">
        <v>3684</v>
      </c>
      <c r="B3000" s="135">
        <v>37</v>
      </c>
      <c r="C3000" s="127" t="s">
        <v>143</v>
      </c>
      <c r="D3000" s="135">
        <v>749</v>
      </c>
      <c r="E3000" s="127" t="s">
        <v>427</v>
      </c>
    </row>
    <row r="3001" spans="1:5" ht="15.75" thickBot="1" x14ac:dyDescent="0.3">
      <c r="A3001" s="127" t="s">
        <v>3684</v>
      </c>
      <c r="B3001" s="135">
        <v>37</v>
      </c>
      <c r="C3001" s="127" t="s">
        <v>143</v>
      </c>
      <c r="D3001" s="135">
        <v>738</v>
      </c>
      <c r="E3001" s="127" t="s">
        <v>420</v>
      </c>
    </row>
    <row r="3002" spans="1:5" ht="15.75" thickBot="1" x14ac:dyDescent="0.3">
      <c r="A3002" s="127" t="s">
        <v>3684</v>
      </c>
      <c r="B3002" s="135">
        <v>37</v>
      </c>
      <c r="C3002" s="127" t="s">
        <v>143</v>
      </c>
      <c r="D3002" s="135">
        <v>752</v>
      </c>
      <c r="E3002" s="127" t="s">
        <v>429</v>
      </c>
    </row>
    <row r="3003" spans="1:5" ht="15.75" thickBot="1" x14ac:dyDescent="0.3">
      <c r="A3003" s="127" t="s">
        <v>3684</v>
      </c>
      <c r="B3003" s="135">
        <v>37</v>
      </c>
      <c r="C3003" s="127" t="s">
        <v>143</v>
      </c>
      <c r="D3003" s="135">
        <v>740</v>
      </c>
      <c r="E3003" s="127" t="s">
        <v>422</v>
      </c>
    </row>
    <row r="3004" spans="1:5" ht="15.75" thickBot="1" x14ac:dyDescent="0.3">
      <c r="A3004" s="127" t="s">
        <v>3684</v>
      </c>
      <c r="B3004" s="135">
        <v>37</v>
      </c>
      <c r="C3004" s="127" t="s">
        <v>143</v>
      </c>
      <c r="D3004" s="135">
        <v>741</v>
      </c>
      <c r="E3004" s="127" t="s">
        <v>423</v>
      </c>
    </row>
    <row r="3005" spans="1:5" ht="15.75" thickBot="1" x14ac:dyDescent="0.3">
      <c r="A3005" s="127" t="s">
        <v>3684</v>
      </c>
      <c r="B3005" s="135">
        <v>37</v>
      </c>
      <c r="C3005" s="127" t="s">
        <v>143</v>
      </c>
      <c r="D3005" s="135">
        <v>736</v>
      </c>
      <c r="E3005" s="127" t="s">
        <v>418</v>
      </c>
    </row>
    <row r="3006" spans="1:5" ht="15.75" thickBot="1" x14ac:dyDescent="0.3">
      <c r="A3006" s="127" t="s">
        <v>3684</v>
      </c>
      <c r="B3006" s="135">
        <v>37</v>
      </c>
      <c r="C3006" s="127" t="s">
        <v>143</v>
      </c>
      <c r="D3006" s="135">
        <v>742</v>
      </c>
      <c r="E3006" s="127" t="s">
        <v>424</v>
      </c>
    </row>
    <row r="3007" spans="1:5" ht="15.75" thickBot="1" x14ac:dyDescent="0.3">
      <c r="A3007" s="127" t="s">
        <v>3684</v>
      </c>
      <c r="B3007" s="135">
        <v>37</v>
      </c>
      <c r="C3007" s="127" t="s">
        <v>143</v>
      </c>
      <c r="D3007" s="135">
        <v>757</v>
      </c>
      <c r="E3007" s="127" t="s">
        <v>434</v>
      </c>
    </row>
    <row r="3008" spans="1:5" ht="15.75" thickBot="1" x14ac:dyDescent="0.3">
      <c r="A3008" s="127" t="s">
        <v>3684</v>
      </c>
      <c r="B3008" s="135">
        <v>37</v>
      </c>
      <c r="C3008" s="127" t="s">
        <v>143</v>
      </c>
      <c r="D3008" s="135">
        <v>744</v>
      </c>
      <c r="E3008" s="127" t="s">
        <v>426</v>
      </c>
    </row>
    <row r="3009" spans="1:5" ht="15.75" thickBot="1" x14ac:dyDescent="0.3">
      <c r="A3009" s="127" t="s">
        <v>3684</v>
      </c>
      <c r="B3009" s="135">
        <v>37</v>
      </c>
      <c r="C3009" s="127" t="s">
        <v>143</v>
      </c>
      <c r="D3009" s="135">
        <v>753</v>
      </c>
      <c r="E3009" s="127" t="s">
        <v>430</v>
      </c>
    </row>
    <row r="3010" spans="1:5" ht="15.75" thickBot="1" x14ac:dyDescent="0.3">
      <c r="A3010" s="127" t="s">
        <v>3684</v>
      </c>
      <c r="B3010" s="135">
        <v>37</v>
      </c>
      <c r="C3010" s="127" t="s">
        <v>143</v>
      </c>
      <c r="D3010" s="135">
        <v>758</v>
      </c>
      <c r="E3010" s="127" t="s">
        <v>435</v>
      </c>
    </row>
    <row r="3011" spans="1:5" ht="15.75" thickBot="1" x14ac:dyDescent="0.3">
      <c r="A3011" s="127" t="s">
        <v>3684</v>
      </c>
      <c r="B3011" s="135">
        <v>37</v>
      </c>
      <c r="C3011" s="127" t="s">
        <v>143</v>
      </c>
      <c r="D3011" s="135">
        <v>760</v>
      </c>
      <c r="E3011" s="127" t="s">
        <v>437</v>
      </c>
    </row>
    <row r="3012" spans="1:5" ht="15.75" thickBot="1" x14ac:dyDescent="0.3">
      <c r="A3012" s="127" t="s">
        <v>3684</v>
      </c>
      <c r="B3012" s="135">
        <v>37</v>
      </c>
      <c r="C3012" s="127" t="s">
        <v>143</v>
      </c>
      <c r="D3012" s="135">
        <v>756</v>
      </c>
      <c r="E3012" s="127" t="s">
        <v>433</v>
      </c>
    </row>
    <row r="3013" spans="1:5" ht="15.75" thickBot="1" x14ac:dyDescent="0.3">
      <c r="A3013" s="127" t="s">
        <v>3684</v>
      </c>
      <c r="B3013" s="135">
        <v>37</v>
      </c>
      <c r="C3013" s="127" t="s">
        <v>143</v>
      </c>
      <c r="D3013" s="135">
        <v>751</v>
      </c>
      <c r="E3013" s="127" t="s">
        <v>428</v>
      </c>
    </row>
    <row r="3014" spans="1:5" ht="15.75" thickBot="1" x14ac:dyDescent="0.3">
      <c r="A3014" s="127" t="s">
        <v>3684</v>
      </c>
      <c r="B3014" s="135">
        <v>37</v>
      </c>
      <c r="C3014" s="127" t="s">
        <v>143</v>
      </c>
      <c r="D3014" s="135">
        <v>739</v>
      </c>
      <c r="E3014" s="127" t="s">
        <v>421</v>
      </c>
    </row>
    <row r="3015" spans="1:5" ht="15.75" thickBot="1" x14ac:dyDescent="0.3">
      <c r="A3015" s="127" t="s">
        <v>3684</v>
      </c>
      <c r="B3015" s="135">
        <v>37</v>
      </c>
      <c r="C3015" s="127" t="s">
        <v>143</v>
      </c>
      <c r="D3015" s="135">
        <v>761</v>
      </c>
      <c r="E3015" s="127" t="s">
        <v>438</v>
      </c>
    </row>
    <row r="3016" spans="1:5" ht="15.75" thickBot="1" x14ac:dyDescent="0.3">
      <c r="A3016" s="127" t="s">
        <v>3684</v>
      </c>
      <c r="B3016" s="135">
        <v>37</v>
      </c>
      <c r="C3016" s="127" t="s">
        <v>143</v>
      </c>
      <c r="D3016" s="135">
        <v>735</v>
      </c>
      <c r="E3016" s="127" t="s">
        <v>417</v>
      </c>
    </row>
    <row r="3017" spans="1:5" ht="15.75" thickBot="1" x14ac:dyDescent="0.3">
      <c r="A3017" s="127" t="s">
        <v>3684</v>
      </c>
      <c r="B3017" s="135">
        <v>37</v>
      </c>
      <c r="C3017" s="127" t="s">
        <v>143</v>
      </c>
      <c r="D3017" s="135">
        <v>759</v>
      </c>
      <c r="E3017" s="127" t="s">
        <v>436</v>
      </c>
    </row>
    <row r="3018" spans="1:5" ht="15.75" thickBot="1" x14ac:dyDescent="0.3">
      <c r="A3018" s="127" t="s">
        <v>3684</v>
      </c>
      <c r="B3018" s="135">
        <v>37</v>
      </c>
      <c r="C3018" s="127" t="s">
        <v>143</v>
      </c>
      <c r="D3018" s="135">
        <v>737</v>
      </c>
      <c r="E3018" s="127" t="s">
        <v>419</v>
      </c>
    </row>
    <row r="3019" spans="1:5" ht="15.75" thickBot="1" x14ac:dyDescent="0.3">
      <c r="A3019" s="127" t="s">
        <v>3684</v>
      </c>
      <c r="B3019" s="135">
        <v>37</v>
      </c>
      <c r="C3019" s="127" t="s">
        <v>143</v>
      </c>
      <c r="D3019" s="135">
        <v>754</v>
      </c>
      <c r="E3019" s="127" t="s">
        <v>431</v>
      </c>
    </row>
    <row r="3020" spans="1:5" ht="15.75" thickBot="1" x14ac:dyDescent="0.3">
      <c r="A3020" s="127" t="s">
        <v>3684</v>
      </c>
      <c r="B3020" s="135">
        <v>37</v>
      </c>
      <c r="C3020" s="127" t="s">
        <v>143</v>
      </c>
      <c r="D3020" s="135">
        <v>755</v>
      </c>
      <c r="E3020" s="127" t="s">
        <v>432</v>
      </c>
    </row>
    <row r="3021" spans="1:5" ht="15.75" thickBot="1" x14ac:dyDescent="0.3">
      <c r="A3021" s="127" t="s">
        <v>3684</v>
      </c>
      <c r="B3021" s="135">
        <v>31</v>
      </c>
      <c r="C3021" s="127" t="s">
        <v>144</v>
      </c>
      <c r="D3021" s="135">
        <v>760</v>
      </c>
      <c r="E3021" s="127" t="s">
        <v>380</v>
      </c>
    </row>
    <row r="3022" spans="1:5" ht="15.75" thickBot="1" x14ac:dyDescent="0.3">
      <c r="A3022" s="127" t="s">
        <v>3684</v>
      </c>
      <c r="B3022" s="135">
        <v>31</v>
      </c>
      <c r="C3022" s="127" t="s">
        <v>144</v>
      </c>
      <c r="D3022" s="135">
        <v>734</v>
      </c>
      <c r="E3022" s="127" t="s">
        <v>354</v>
      </c>
    </row>
    <row r="3023" spans="1:5" ht="15.75" thickBot="1" x14ac:dyDescent="0.3">
      <c r="A3023" s="127" t="s">
        <v>3684</v>
      </c>
      <c r="B3023" s="135">
        <v>31</v>
      </c>
      <c r="C3023" s="127" t="s">
        <v>144</v>
      </c>
      <c r="D3023" s="135">
        <v>770</v>
      </c>
      <c r="E3023" s="127" t="s">
        <v>381</v>
      </c>
    </row>
    <row r="3024" spans="1:5" ht="15.75" thickBot="1" x14ac:dyDescent="0.3">
      <c r="A3024" s="127" t="s">
        <v>3684</v>
      </c>
      <c r="B3024" s="135">
        <v>31</v>
      </c>
      <c r="C3024" s="127" t="s">
        <v>144</v>
      </c>
      <c r="D3024" s="135">
        <v>749</v>
      </c>
      <c r="E3024" s="127" t="s">
        <v>369</v>
      </c>
    </row>
    <row r="3025" spans="1:5" ht="15.75" thickBot="1" x14ac:dyDescent="0.3">
      <c r="A3025" s="127" t="s">
        <v>3684</v>
      </c>
      <c r="B3025" s="135">
        <v>31</v>
      </c>
      <c r="C3025" s="127" t="s">
        <v>144</v>
      </c>
      <c r="D3025" s="135">
        <v>754</v>
      </c>
      <c r="E3025" s="127" t="s">
        <v>374</v>
      </c>
    </row>
    <row r="3026" spans="1:5" ht="15.75" thickBot="1" x14ac:dyDescent="0.3">
      <c r="A3026" s="127" t="s">
        <v>3684</v>
      </c>
      <c r="B3026" s="135">
        <v>31</v>
      </c>
      <c r="C3026" s="127" t="s">
        <v>144</v>
      </c>
      <c r="D3026" s="135">
        <v>753</v>
      </c>
      <c r="E3026" s="127" t="s">
        <v>373</v>
      </c>
    </row>
    <row r="3027" spans="1:5" ht="15.75" thickBot="1" x14ac:dyDescent="0.3">
      <c r="A3027" s="127" t="s">
        <v>3684</v>
      </c>
      <c r="B3027" s="135">
        <v>31</v>
      </c>
      <c r="C3027" s="127" t="s">
        <v>144</v>
      </c>
      <c r="D3027" s="135">
        <v>759</v>
      </c>
      <c r="E3027" s="127" t="s">
        <v>379</v>
      </c>
    </row>
    <row r="3028" spans="1:5" ht="15.75" thickBot="1" x14ac:dyDescent="0.3">
      <c r="A3028" s="127" t="s">
        <v>3684</v>
      </c>
      <c r="B3028" s="135">
        <v>31</v>
      </c>
      <c r="C3028" s="127" t="s">
        <v>144</v>
      </c>
      <c r="D3028" s="135">
        <v>756</v>
      </c>
      <c r="E3028" s="127" t="s">
        <v>376</v>
      </c>
    </row>
    <row r="3029" spans="1:5" ht="15.75" thickBot="1" x14ac:dyDescent="0.3">
      <c r="A3029" s="127" t="s">
        <v>3684</v>
      </c>
      <c r="B3029" s="135">
        <v>31</v>
      </c>
      <c r="C3029" s="127" t="s">
        <v>144</v>
      </c>
      <c r="D3029" s="135">
        <v>755</v>
      </c>
      <c r="E3029" s="127" t="s">
        <v>375</v>
      </c>
    </row>
    <row r="3030" spans="1:5" ht="15.75" thickBot="1" x14ac:dyDescent="0.3">
      <c r="A3030" s="127" t="s">
        <v>3684</v>
      </c>
      <c r="B3030" s="135">
        <v>31</v>
      </c>
      <c r="C3030" s="127" t="s">
        <v>144</v>
      </c>
      <c r="D3030" s="135">
        <v>745</v>
      </c>
      <c r="E3030" s="127" t="s">
        <v>365</v>
      </c>
    </row>
    <row r="3031" spans="1:5" ht="15.75" thickBot="1" x14ac:dyDescent="0.3">
      <c r="A3031" s="127" t="s">
        <v>3684</v>
      </c>
      <c r="B3031" s="135">
        <v>31</v>
      </c>
      <c r="C3031" s="127" t="s">
        <v>144</v>
      </c>
      <c r="D3031" s="135">
        <v>758</v>
      </c>
      <c r="E3031" s="127" t="s">
        <v>378</v>
      </c>
    </row>
    <row r="3032" spans="1:5" ht="15.75" thickBot="1" x14ac:dyDescent="0.3">
      <c r="A3032" s="127" t="s">
        <v>3684</v>
      </c>
      <c r="B3032" s="135">
        <v>31</v>
      </c>
      <c r="C3032" s="127" t="s">
        <v>144</v>
      </c>
      <c r="D3032" s="135">
        <v>741</v>
      </c>
      <c r="E3032" s="127" t="s">
        <v>361</v>
      </c>
    </row>
    <row r="3033" spans="1:5" ht="15.75" thickBot="1" x14ac:dyDescent="0.3">
      <c r="A3033" s="127" t="s">
        <v>3684</v>
      </c>
      <c r="B3033" s="135">
        <v>31</v>
      </c>
      <c r="C3033" s="127" t="s">
        <v>144</v>
      </c>
      <c r="D3033" s="135">
        <v>738</v>
      </c>
      <c r="E3033" s="127" t="s">
        <v>358</v>
      </c>
    </row>
    <row r="3034" spans="1:5" ht="15.75" thickBot="1" x14ac:dyDescent="0.3">
      <c r="A3034" s="127" t="s">
        <v>3684</v>
      </c>
      <c r="B3034" s="135">
        <v>31</v>
      </c>
      <c r="C3034" s="127" t="s">
        <v>144</v>
      </c>
      <c r="D3034" s="135">
        <v>739</v>
      </c>
      <c r="E3034" s="127" t="s">
        <v>359</v>
      </c>
    </row>
    <row r="3035" spans="1:5" ht="15.75" thickBot="1" x14ac:dyDescent="0.3">
      <c r="A3035" s="127" t="s">
        <v>3684</v>
      </c>
      <c r="B3035" s="135">
        <v>31</v>
      </c>
      <c r="C3035" s="127" t="s">
        <v>144</v>
      </c>
      <c r="D3035" s="135">
        <v>752</v>
      </c>
      <c r="E3035" s="127" t="s">
        <v>372</v>
      </c>
    </row>
    <row r="3036" spans="1:5" ht="15.75" thickBot="1" x14ac:dyDescent="0.3">
      <c r="A3036" s="127" t="s">
        <v>3684</v>
      </c>
      <c r="B3036" s="135">
        <v>31</v>
      </c>
      <c r="C3036" s="127" t="s">
        <v>144</v>
      </c>
      <c r="D3036" s="135">
        <v>799</v>
      </c>
      <c r="E3036" s="127" t="s">
        <v>382</v>
      </c>
    </row>
    <row r="3037" spans="1:5" ht="15.75" thickBot="1" x14ac:dyDescent="0.3">
      <c r="A3037" s="127" t="s">
        <v>3684</v>
      </c>
      <c r="B3037" s="135">
        <v>31</v>
      </c>
      <c r="C3037" s="127" t="s">
        <v>144</v>
      </c>
      <c r="D3037" s="135">
        <v>746</v>
      </c>
      <c r="E3037" s="127" t="s">
        <v>366</v>
      </c>
    </row>
    <row r="3038" spans="1:5" ht="15.75" thickBot="1" x14ac:dyDescent="0.3">
      <c r="A3038" s="127" t="s">
        <v>3684</v>
      </c>
      <c r="B3038" s="135">
        <v>31</v>
      </c>
      <c r="C3038" s="127" t="s">
        <v>144</v>
      </c>
      <c r="D3038" s="135">
        <v>740</v>
      </c>
      <c r="E3038" s="127" t="s">
        <v>360</v>
      </c>
    </row>
    <row r="3039" spans="1:5" ht="15.75" thickBot="1" x14ac:dyDescent="0.3">
      <c r="A3039" s="127" t="s">
        <v>3684</v>
      </c>
      <c r="B3039" s="135">
        <v>31</v>
      </c>
      <c r="C3039" s="127" t="s">
        <v>144</v>
      </c>
      <c r="D3039" s="135">
        <v>747</v>
      </c>
      <c r="E3039" s="127" t="s">
        <v>367</v>
      </c>
    </row>
    <row r="3040" spans="1:5" ht="15.75" thickBot="1" x14ac:dyDescent="0.3">
      <c r="A3040" s="127" t="s">
        <v>3684</v>
      </c>
      <c r="B3040" s="135">
        <v>31</v>
      </c>
      <c r="C3040" s="127" t="s">
        <v>144</v>
      </c>
      <c r="D3040" s="135">
        <v>735</v>
      </c>
      <c r="E3040" s="127" t="s">
        <v>355</v>
      </c>
    </row>
    <row r="3041" spans="1:5" ht="15.75" thickBot="1" x14ac:dyDescent="0.3">
      <c r="A3041" s="127" t="s">
        <v>3684</v>
      </c>
      <c r="B3041" s="135">
        <v>31</v>
      </c>
      <c r="C3041" s="127" t="s">
        <v>144</v>
      </c>
      <c r="D3041" s="135">
        <v>743</v>
      </c>
      <c r="E3041" s="127" t="s">
        <v>363</v>
      </c>
    </row>
    <row r="3042" spans="1:5" ht="15.75" thickBot="1" x14ac:dyDescent="0.3">
      <c r="A3042" s="127" t="s">
        <v>3684</v>
      </c>
      <c r="B3042" s="135">
        <v>31</v>
      </c>
      <c r="C3042" s="127" t="s">
        <v>144</v>
      </c>
      <c r="D3042" s="135">
        <v>750</v>
      </c>
      <c r="E3042" s="127" t="s">
        <v>370</v>
      </c>
    </row>
    <row r="3043" spans="1:5" ht="15.75" thickBot="1" x14ac:dyDescent="0.3">
      <c r="A3043" s="127" t="s">
        <v>3684</v>
      </c>
      <c r="B3043" s="135">
        <v>31</v>
      </c>
      <c r="C3043" s="127" t="s">
        <v>144</v>
      </c>
      <c r="D3043" s="135">
        <v>751</v>
      </c>
      <c r="E3043" s="127" t="s">
        <v>371</v>
      </c>
    </row>
    <row r="3044" spans="1:5" ht="15.75" thickBot="1" x14ac:dyDescent="0.3">
      <c r="A3044" s="127" t="s">
        <v>3684</v>
      </c>
      <c r="B3044" s="135">
        <v>31</v>
      </c>
      <c r="C3044" s="127" t="s">
        <v>144</v>
      </c>
      <c r="D3044" s="135">
        <v>742</v>
      </c>
      <c r="E3044" s="127" t="s">
        <v>362</v>
      </c>
    </row>
    <row r="3045" spans="1:5" ht="15.75" thickBot="1" x14ac:dyDescent="0.3">
      <c r="A3045" s="127" t="s">
        <v>3684</v>
      </c>
      <c r="B3045" s="135">
        <v>31</v>
      </c>
      <c r="C3045" s="127" t="s">
        <v>144</v>
      </c>
      <c r="D3045" s="135">
        <v>744</v>
      </c>
      <c r="E3045" s="127" t="s">
        <v>364</v>
      </c>
    </row>
    <row r="3046" spans="1:5" ht="15.75" thickBot="1" x14ac:dyDescent="0.3">
      <c r="A3046" s="127" t="s">
        <v>3684</v>
      </c>
      <c r="B3046" s="135">
        <v>31</v>
      </c>
      <c r="C3046" s="127" t="s">
        <v>144</v>
      </c>
      <c r="D3046" s="135">
        <v>736</v>
      </c>
      <c r="E3046" s="127" t="s">
        <v>356</v>
      </c>
    </row>
    <row r="3047" spans="1:5" ht="15.75" thickBot="1" x14ac:dyDescent="0.3">
      <c r="A3047" s="127" t="s">
        <v>3684</v>
      </c>
      <c r="B3047" s="135">
        <v>31</v>
      </c>
      <c r="C3047" s="127" t="s">
        <v>144</v>
      </c>
      <c r="D3047" s="135">
        <v>748</v>
      </c>
      <c r="E3047" s="127" t="s">
        <v>368</v>
      </c>
    </row>
    <row r="3048" spans="1:5" ht="15.75" thickBot="1" x14ac:dyDescent="0.3">
      <c r="A3048" s="127" t="s">
        <v>3684</v>
      </c>
      <c r="B3048" s="135">
        <v>31</v>
      </c>
      <c r="C3048" s="127" t="s">
        <v>144</v>
      </c>
      <c r="D3048" s="135">
        <v>737</v>
      </c>
      <c r="E3048" s="127" t="s">
        <v>357</v>
      </c>
    </row>
    <row r="3049" spans="1:5" ht="15.75" thickBot="1" x14ac:dyDescent="0.3">
      <c r="A3049" s="127" t="s">
        <v>3684</v>
      </c>
      <c r="B3049" s="135">
        <v>31</v>
      </c>
      <c r="C3049" s="127" t="s">
        <v>144</v>
      </c>
      <c r="D3049" s="135">
        <v>757</v>
      </c>
      <c r="E3049" s="127" t="s">
        <v>377</v>
      </c>
    </row>
    <row r="3050" spans="1:5" ht="15.75" thickBot="1" x14ac:dyDescent="0.3">
      <c r="A3050" s="127" t="s">
        <v>3684</v>
      </c>
      <c r="B3050" s="135">
        <v>31</v>
      </c>
      <c r="C3050" s="127" t="s">
        <v>144</v>
      </c>
      <c r="D3050" s="135">
        <v>733</v>
      </c>
      <c r="E3050" s="127" t="s">
        <v>353</v>
      </c>
    </row>
    <row r="3051" spans="1:5" ht="15.75" thickBot="1" x14ac:dyDescent="0.3">
      <c r="A3051" s="127" t="s">
        <v>3684</v>
      </c>
      <c r="B3051" s="135">
        <v>42</v>
      </c>
      <c r="C3051" s="127" t="s">
        <v>145</v>
      </c>
      <c r="D3051" s="135">
        <v>738</v>
      </c>
      <c r="E3051" s="127" t="s">
        <v>442</v>
      </c>
    </row>
    <row r="3052" spans="1:5" ht="15.75" thickBot="1" x14ac:dyDescent="0.3">
      <c r="A3052" s="127" t="s">
        <v>3684</v>
      </c>
      <c r="B3052" s="135">
        <v>42</v>
      </c>
      <c r="C3052" s="127" t="s">
        <v>145</v>
      </c>
      <c r="D3052" s="135">
        <v>739</v>
      </c>
      <c r="E3052" s="127" t="s">
        <v>443</v>
      </c>
    </row>
    <row r="3053" spans="1:5" ht="15.75" thickBot="1" x14ac:dyDescent="0.3">
      <c r="A3053" s="127" t="s">
        <v>3684</v>
      </c>
      <c r="B3053" s="135">
        <v>42</v>
      </c>
      <c r="C3053" s="127" t="s">
        <v>145</v>
      </c>
      <c r="D3053" s="135">
        <v>737</v>
      </c>
      <c r="E3053" s="127" t="s">
        <v>441</v>
      </c>
    </row>
    <row r="3054" spans="1:5" ht="15.75" thickBot="1" x14ac:dyDescent="0.3">
      <c r="A3054" s="127" t="s">
        <v>3684</v>
      </c>
      <c r="B3054" s="135">
        <v>42</v>
      </c>
      <c r="C3054" s="127" t="s">
        <v>145</v>
      </c>
      <c r="D3054" s="135">
        <v>735</v>
      </c>
      <c r="E3054" s="127" t="s">
        <v>439</v>
      </c>
    </row>
    <row r="3055" spans="1:5" ht="15.75" thickBot="1" x14ac:dyDescent="0.3">
      <c r="A3055" s="127" t="s">
        <v>3684</v>
      </c>
      <c r="B3055" s="135">
        <v>42</v>
      </c>
      <c r="C3055" s="127" t="s">
        <v>145</v>
      </c>
      <c r="D3055" s="135">
        <v>736</v>
      </c>
      <c r="E3055" s="127" t="s">
        <v>440</v>
      </c>
    </row>
    <row r="3056" spans="1:5" ht="15.75" thickBot="1" x14ac:dyDescent="0.3">
      <c r="A3056" s="127" t="s">
        <v>3684</v>
      </c>
      <c r="B3056" s="135">
        <v>42</v>
      </c>
      <c r="C3056" s="127" t="s">
        <v>145</v>
      </c>
      <c r="D3056" s="135">
        <v>742</v>
      </c>
      <c r="E3056" s="127" t="s">
        <v>446</v>
      </c>
    </row>
    <row r="3057" spans="1:5" ht="15.75" thickBot="1" x14ac:dyDescent="0.3">
      <c r="A3057" s="127" t="s">
        <v>3684</v>
      </c>
      <c r="B3057" s="135">
        <v>42</v>
      </c>
      <c r="C3057" s="127" t="s">
        <v>145</v>
      </c>
      <c r="D3057" s="135">
        <v>743</v>
      </c>
      <c r="E3057" s="127" t="s">
        <v>447</v>
      </c>
    </row>
    <row r="3058" spans="1:5" ht="15.75" thickBot="1" x14ac:dyDescent="0.3">
      <c r="A3058" s="127" t="s">
        <v>3684</v>
      </c>
      <c r="B3058" s="135">
        <v>42</v>
      </c>
      <c r="C3058" s="127" t="s">
        <v>145</v>
      </c>
      <c r="D3058" s="135">
        <v>744</v>
      </c>
      <c r="E3058" s="127" t="s">
        <v>448</v>
      </c>
    </row>
    <row r="3059" spans="1:5" ht="15.75" thickBot="1" x14ac:dyDescent="0.3">
      <c r="A3059" s="127" t="s">
        <v>3684</v>
      </c>
      <c r="B3059" s="135">
        <v>42</v>
      </c>
      <c r="C3059" s="127" t="s">
        <v>145</v>
      </c>
      <c r="D3059" s="135">
        <v>740</v>
      </c>
      <c r="E3059" s="127" t="s">
        <v>444</v>
      </c>
    </row>
    <row r="3060" spans="1:5" ht="15.75" thickBot="1" x14ac:dyDescent="0.3">
      <c r="A3060" s="127" t="s">
        <v>3684</v>
      </c>
      <c r="B3060" s="135">
        <v>42</v>
      </c>
      <c r="C3060" s="127" t="s">
        <v>145</v>
      </c>
      <c r="D3060" s="135">
        <v>741</v>
      </c>
      <c r="E3060" s="127" t="s">
        <v>445</v>
      </c>
    </row>
    <row r="3061" spans="1:5" ht="15.75" thickBot="1" x14ac:dyDescent="0.3">
      <c r="A3061" s="127" t="s">
        <v>3684</v>
      </c>
      <c r="B3061" s="135">
        <v>42</v>
      </c>
      <c r="C3061" s="127" t="s">
        <v>145</v>
      </c>
      <c r="D3061" s="135">
        <v>746</v>
      </c>
      <c r="E3061" s="127" t="s">
        <v>450</v>
      </c>
    </row>
    <row r="3062" spans="1:5" ht="15.75" thickBot="1" x14ac:dyDescent="0.3">
      <c r="A3062" s="127" t="s">
        <v>3684</v>
      </c>
      <c r="B3062" s="135">
        <v>42</v>
      </c>
      <c r="C3062" s="127" t="s">
        <v>145</v>
      </c>
      <c r="D3062" s="135">
        <v>745</v>
      </c>
      <c r="E3062" s="127" t="s">
        <v>449</v>
      </c>
    </row>
    <row r="3063" spans="1:5" ht="15.75" thickBot="1" x14ac:dyDescent="0.3">
      <c r="A3063" s="127" t="s">
        <v>3684</v>
      </c>
      <c r="B3063" s="135">
        <v>72</v>
      </c>
      <c r="C3063" s="127" t="s">
        <v>146</v>
      </c>
      <c r="D3063" s="135">
        <v>736</v>
      </c>
      <c r="E3063" s="127" t="s">
        <v>534</v>
      </c>
    </row>
    <row r="3064" spans="1:5" ht="15.75" thickBot="1" x14ac:dyDescent="0.3">
      <c r="A3064" s="127" t="s">
        <v>3684</v>
      </c>
      <c r="B3064" s="135">
        <v>72</v>
      </c>
      <c r="C3064" s="127" t="s">
        <v>146</v>
      </c>
      <c r="D3064" s="135">
        <v>735</v>
      </c>
      <c r="E3064" s="127" t="s">
        <v>533</v>
      </c>
    </row>
    <row r="3065" spans="1:5" ht="15.75" thickBot="1" x14ac:dyDescent="0.3">
      <c r="A3065" s="127" t="s">
        <v>3684</v>
      </c>
      <c r="B3065" s="135">
        <v>72</v>
      </c>
      <c r="C3065" s="127" t="s">
        <v>146</v>
      </c>
      <c r="D3065" s="135">
        <v>737</v>
      </c>
      <c r="E3065" s="127" t="s">
        <v>535</v>
      </c>
    </row>
    <row r="3066" spans="1:5" ht="15.75" thickBot="1" x14ac:dyDescent="0.3">
      <c r="A3066" s="127" t="s">
        <v>3684</v>
      </c>
      <c r="B3066" s="135">
        <v>360</v>
      </c>
      <c r="C3066" s="127" t="s">
        <v>147</v>
      </c>
      <c r="D3066" s="135">
        <v>1</v>
      </c>
      <c r="E3066" s="127" t="s">
        <v>803</v>
      </c>
    </row>
    <row r="3067" spans="1:5" ht="15.75" thickBot="1" x14ac:dyDescent="0.3">
      <c r="A3067" s="127" t="s">
        <v>3684</v>
      </c>
      <c r="B3067" s="135">
        <v>360</v>
      </c>
      <c r="C3067" s="127" t="s">
        <v>147</v>
      </c>
      <c r="D3067" s="135">
        <v>45</v>
      </c>
      <c r="E3067" s="127" t="s">
        <v>804</v>
      </c>
    </row>
    <row r="3068" spans="1:5" ht="15.75" thickBot="1" x14ac:dyDescent="0.3">
      <c r="A3068" s="127" t="s">
        <v>3684</v>
      </c>
      <c r="B3068" s="135">
        <v>360</v>
      </c>
      <c r="C3068" s="127" t="s">
        <v>147</v>
      </c>
      <c r="D3068" s="135">
        <v>46</v>
      </c>
      <c r="E3068" s="127" t="s">
        <v>805</v>
      </c>
    </row>
    <row r="3069" spans="1:5" ht="15.75" thickBot="1" x14ac:dyDescent="0.3">
      <c r="A3069" s="127" t="s">
        <v>3684</v>
      </c>
      <c r="B3069" s="135">
        <v>360</v>
      </c>
      <c r="C3069" s="127" t="s">
        <v>147</v>
      </c>
      <c r="D3069" s="135">
        <v>47</v>
      </c>
      <c r="E3069" s="127" t="s">
        <v>806</v>
      </c>
    </row>
    <row r="3070" spans="1:5" ht="15.75" thickBot="1" x14ac:dyDescent="0.3">
      <c r="A3070" s="127" t="s">
        <v>3684</v>
      </c>
      <c r="B3070" s="135">
        <v>360</v>
      </c>
      <c r="C3070" s="127" t="s">
        <v>147</v>
      </c>
      <c r="D3070" s="135">
        <v>89</v>
      </c>
      <c r="E3070" s="127" t="s">
        <v>807</v>
      </c>
    </row>
    <row r="3071" spans="1:5" ht="15.75" thickBot="1" x14ac:dyDescent="0.3">
      <c r="A3071" s="127" t="s">
        <v>3684</v>
      </c>
      <c r="B3071" s="135">
        <v>360</v>
      </c>
      <c r="C3071" s="127" t="s">
        <v>147</v>
      </c>
      <c r="D3071" s="135">
        <v>90</v>
      </c>
      <c r="E3071" s="127" t="s">
        <v>808</v>
      </c>
    </row>
    <row r="3072" spans="1:5" ht="15.75" thickBot="1" x14ac:dyDescent="0.3">
      <c r="A3072" s="127" t="s">
        <v>3684</v>
      </c>
      <c r="B3072" s="135">
        <v>360</v>
      </c>
      <c r="C3072" s="127" t="s">
        <v>147</v>
      </c>
      <c r="D3072" s="135">
        <v>178</v>
      </c>
      <c r="E3072" s="127" t="s">
        <v>809</v>
      </c>
    </row>
    <row r="3073" spans="1:5" ht="15.75" thickBot="1" x14ac:dyDescent="0.3">
      <c r="A3073" s="127" t="s">
        <v>3684</v>
      </c>
      <c r="B3073" s="135">
        <v>360</v>
      </c>
      <c r="C3073" s="127" t="s">
        <v>147</v>
      </c>
      <c r="D3073" s="135">
        <v>179</v>
      </c>
      <c r="E3073" s="127" t="s">
        <v>810</v>
      </c>
    </row>
    <row r="3074" spans="1:5" ht="15.75" thickBot="1" x14ac:dyDescent="0.3">
      <c r="A3074" s="127" t="s">
        <v>3684</v>
      </c>
      <c r="B3074" s="135">
        <v>360</v>
      </c>
      <c r="C3074" s="127" t="s">
        <v>147</v>
      </c>
      <c r="D3074" s="135">
        <v>180</v>
      </c>
      <c r="E3074" s="127" t="s">
        <v>811</v>
      </c>
    </row>
    <row r="3075" spans="1:5" ht="15.75" thickBot="1" x14ac:dyDescent="0.3">
      <c r="A3075" s="127" t="s">
        <v>3684</v>
      </c>
      <c r="B3075" s="135">
        <v>360</v>
      </c>
      <c r="C3075" s="127" t="s">
        <v>147</v>
      </c>
      <c r="D3075" s="135">
        <v>221</v>
      </c>
      <c r="E3075" s="127" t="s">
        <v>812</v>
      </c>
    </row>
    <row r="3076" spans="1:5" ht="15.75" thickBot="1" x14ac:dyDescent="0.3">
      <c r="A3076" s="127" t="s">
        <v>3684</v>
      </c>
      <c r="B3076" s="135">
        <v>360</v>
      </c>
      <c r="C3076" s="127" t="s">
        <v>147</v>
      </c>
      <c r="D3076" s="135">
        <v>222</v>
      </c>
      <c r="E3076" s="127" t="s">
        <v>813</v>
      </c>
    </row>
    <row r="3077" spans="1:5" ht="15.75" thickBot="1" x14ac:dyDescent="0.3">
      <c r="A3077" s="127" t="s">
        <v>3684</v>
      </c>
      <c r="B3077" s="135">
        <v>360</v>
      </c>
      <c r="C3077" s="127" t="s">
        <v>147</v>
      </c>
      <c r="D3077" s="135">
        <v>265</v>
      </c>
      <c r="E3077" s="127" t="s">
        <v>814</v>
      </c>
    </row>
    <row r="3078" spans="1:5" ht="15.75" thickBot="1" x14ac:dyDescent="0.3">
      <c r="A3078" s="127" t="s">
        <v>3684</v>
      </c>
      <c r="B3078" s="135">
        <v>360</v>
      </c>
      <c r="C3078" s="127" t="s">
        <v>147</v>
      </c>
      <c r="D3078" s="135">
        <v>350</v>
      </c>
      <c r="E3078" s="127" t="s">
        <v>815</v>
      </c>
    </row>
    <row r="3079" spans="1:5" ht="15.75" thickBot="1" x14ac:dyDescent="0.3">
      <c r="A3079" s="127" t="s">
        <v>3684</v>
      </c>
      <c r="B3079" s="135">
        <v>360</v>
      </c>
      <c r="C3079" s="127" t="s">
        <v>147</v>
      </c>
      <c r="D3079" s="135">
        <v>505</v>
      </c>
      <c r="E3079" s="127" t="s">
        <v>816</v>
      </c>
    </row>
    <row r="3080" spans="1:5" ht="15.75" thickBot="1" x14ac:dyDescent="0.3">
      <c r="A3080" s="127" t="s">
        <v>3684</v>
      </c>
      <c r="B3080" s="135">
        <v>360</v>
      </c>
      <c r="C3080" s="127" t="s">
        <v>147</v>
      </c>
      <c r="D3080" s="135">
        <v>632</v>
      </c>
      <c r="E3080" s="127" t="s">
        <v>817</v>
      </c>
    </row>
    <row r="3081" spans="1:5" ht="15.75" thickBot="1" x14ac:dyDescent="0.3">
      <c r="A3081" s="127" t="s">
        <v>3684</v>
      </c>
      <c r="B3081" s="135">
        <v>360</v>
      </c>
      <c r="C3081" s="127" t="s">
        <v>147</v>
      </c>
      <c r="D3081" s="135">
        <v>633</v>
      </c>
      <c r="E3081" s="127" t="s">
        <v>818</v>
      </c>
    </row>
    <row r="3082" spans="1:5" ht="15.75" thickBot="1" x14ac:dyDescent="0.3">
      <c r="A3082" s="127" t="s">
        <v>3684</v>
      </c>
      <c r="B3082" s="135">
        <v>360</v>
      </c>
      <c r="C3082" s="127" t="s">
        <v>147</v>
      </c>
      <c r="D3082" s="135">
        <v>634</v>
      </c>
      <c r="E3082" s="127" t="s">
        <v>819</v>
      </c>
    </row>
    <row r="3083" spans="1:5" ht="15.75" thickBot="1" x14ac:dyDescent="0.3">
      <c r="A3083" s="127" t="s">
        <v>3684</v>
      </c>
      <c r="B3083" s="135">
        <v>360</v>
      </c>
      <c r="C3083" s="127" t="s">
        <v>147</v>
      </c>
      <c r="D3083" s="135">
        <v>635</v>
      </c>
      <c r="E3083" s="127" t="s">
        <v>820</v>
      </c>
    </row>
    <row r="3084" spans="1:5" ht="15.75" thickBot="1" x14ac:dyDescent="0.3">
      <c r="A3084" s="127" t="s">
        <v>3684</v>
      </c>
      <c r="B3084" s="135">
        <v>360</v>
      </c>
      <c r="C3084" s="127" t="s">
        <v>147</v>
      </c>
      <c r="D3084" s="135">
        <v>636</v>
      </c>
      <c r="E3084" s="127" t="s">
        <v>821</v>
      </c>
    </row>
    <row r="3085" spans="1:5" ht="15.75" thickBot="1" x14ac:dyDescent="0.3">
      <c r="A3085" s="127" t="s">
        <v>3684</v>
      </c>
      <c r="B3085" s="135">
        <v>360</v>
      </c>
      <c r="C3085" s="127" t="s">
        <v>147</v>
      </c>
      <c r="D3085" s="135">
        <v>691</v>
      </c>
      <c r="E3085" s="127" t="s">
        <v>822</v>
      </c>
    </row>
    <row r="3086" spans="1:5" ht="15.75" thickBot="1" x14ac:dyDescent="0.3">
      <c r="A3086" s="127" t="s">
        <v>3684</v>
      </c>
      <c r="B3086" s="135">
        <v>360</v>
      </c>
      <c r="C3086" s="127" t="s">
        <v>147</v>
      </c>
      <c r="D3086" s="135">
        <v>701</v>
      </c>
      <c r="E3086" s="127" t="s">
        <v>823</v>
      </c>
    </row>
    <row r="3087" spans="1:5" ht="15.75" thickBot="1" x14ac:dyDescent="0.3">
      <c r="A3087" s="127" t="s">
        <v>3684</v>
      </c>
      <c r="B3087" s="135">
        <v>360</v>
      </c>
      <c r="C3087" s="127" t="s">
        <v>147</v>
      </c>
      <c r="D3087" s="135">
        <v>705</v>
      </c>
      <c r="E3087" s="127" t="s">
        <v>824</v>
      </c>
    </row>
    <row r="3088" spans="1:5" ht="15.75" thickBot="1" x14ac:dyDescent="0.3">
      <c r="A3088" s="127" t="s">
        <v>3684</v>
      </c>
      <c r="B3088" s="135">
        <v>360</v>
      </c>
      <c r="C3088" s="127" t="s">
        <v>147</v>
      </c>
      <c r="D3088" s="135">
        <v>779</v>
      </c>
      <c r="E3088" s="127" t="s">
        <v>825</v>
      </c>
    </row>
    <row r="3089" spans="1:5" ht="15.75" thickBot="1" x14ac:dyDescent="0.3">
      <c r="A3089" s="127" t="s">
        <v>3684</v>
      </c>
      <c r="B3089" s="135">
        <v>360</v>
      </c>
      <c r="C3089" s="127" t="s">
        <v>147</v>
      </c>
      <c r="D3089" s="135">
        <v>780</v>
      </c>
      <c r="E3089" s="127" t="s">
        <v>826</v>
      </c>
    </row>
    <row r="3090" spans="1:5" ht="15.75" thickBot="1" x14ac:dyDescent="0.3">
      <c r="A3090" s="127" t="s">
        <v>3684</v>
      </c>
      <c r="B3090" s="135">
        <v>360</v>
      </c>
      <c r="C3090" s="127" t="s">
        <v>147</v>
      </c>
      <c r="D3090" s="135">
        <v>781</v>
      </c>
      <c r="E3090" s="127" t="s">
        <v>827</v>
      </c>
    </row>
    <row r="3091" spans="1:5" ht="15.75" thickBot="1" x14ac:dyDescent="0.3">
      <c r="A3091" s="127" t="s">
        <v>3684</v>
      </c>
      <c r="B3091" s="135">
        <v>360</v>
      </c>
      <c r="C3091" s="127" t="s">
        <v>147</v>
      </c>
      <c r="D3091" s="135">
        <v>782</v>
      </c>
      <c r="E3091" s="127" t="s">
        <v>828</v>
      </c>
    </row>
    <row r="3092" spans="1:5" ht="15.75" thickBot="1" x14ac:dyDescent="0.3">
      <c r="A3092" s="127" t="s">
        <v>3684</v>
      </c>
      <c r="B3092" s="135">
        <v>360</v>
      </c>
      <c r="C3092" s="127" t="s">
        <v>147</v>
      </c>
      <c r="D3092" s="135">
        <v>926</v>
      </c>
      <c r="E3092" s="127" t="s">
        <v>829</v>
      </c>
    </row>
    <row r="3093" spans="1:5" ht="15.75" thickBot="1" x14ac:dyDescent="0.3">
      <c r="A3093" s="127" t="s">
        <v>3684</v>
      </c>
      <c r="B3093" s="135">
        <v>595</v>
      </c>
      <c r="C3093" s="127" t="s">
        <v>148</v>
      </c>
      <c r="D3093" s="135">
        <v>1</v>
      </c>
      <c r="E3093" s="127" t="s">
        <v>1228</v>
      </c>
    </row>
    <row r="3094" spans="1:5" ht="15.75" thickBot="1" x14ac:dyDescent="0.3">
      <c r="A3094" s="127" t="s">
        <v>3684</v>
      </c>
      <c r="B3094" s="135">
        <v>595</v>
      </c>
      <c r="C3094" s="127" t="s">
        <v>148</v>
      </c>
      <c r="D3094" s="135">
        <v>2</v>
      </c>
      <c r="E3094" s="127" t="s">
        <v>1229</v>
      </c>
    </row>
    <row r="3095" spans="1:5" ht="15.75" thickBot="1" x14ac:dyDescent="0.3">
      <c r="A3095" s="127" t="s">
        <v>3684</v>
      </c>
      <c r="B3095" s="135">
        <v>595</v>
      </c>
      <c r="C3095" s="127" t="s">
        <v>148</v>
      </c>
      <c r="D3095" s="135">
        <v>177</v>
      </c>
      <c r="E3095" s="127" t="s">
        <v>1232</v>
      </c>
    </row>
    <row r="3096" spans="1:5" ht="15.75" thickBot="1" x14ac:dyDescent="0.3">
      <c r="A3096" s="127" t="s">
        <v>3684</v>
      </c>
      <c r="B3096" s="135">
        <v>595</v>
      </c>
      <c r="C3096" s="127" t="s">
        <v>148</v>
      </c>
      <c r="D3096" s="135">
        <v>500</v>
      </c>
      <c r="E3096" s="127" t="s">
        <v>1233</v>
      </c>
    </row>
    <row r="3097" spans="1:5" ht="15.75" thickBot="1" x14ac:dyDescent="0.3">
      <c r="A3097" s="127" t="s">
        <v>3684</v>
      </c>
      <c r="B3097" s="135">
        <v>595</v>
      </c>
      <c r="C3097" s="127" t="s">
        <v>148</v>
      </c>
      <c r="D3097" s="135">
        <v>3</v>
      </c>
      <c r="E3097" s="127" t="s">
        <v>1230</v>
      </c>
    </row>
    <row r="3098" spans="1:5" ht="15.75" thickBot="1" x14ac:dyDescent="0.3">
      <c r="A3098" s="127" t="s">
        <v>3684</v>
      </c>
      <c r="B3098" s="135">
        <v>595</v>
      </c>
      <c r="C3098" s="127" t="s">
        <v>148</v>
      </c>
      <c r="D3098" s="135">
        <v>691</v>
      </c>
      <c r="E3098" s="127" t="s">
        <v>1234</v>
      </c>
    </row>
    <row r="3099" spans="1:5" ht="15.75" thickBot="1" x14ac:dyDescent="0.3">
      <c r="A3099" s="127" t="s">
        <v>3684</v>
      </c>
      <c r="B3099" s="135">
        <v>595</v>
      </c>
      <c r="C3099" s="127" t="s">
        <v>148</v>
      </c>
      <c r="D3099" s="135">
        <v>89</v>
      </c>
      <c r="E3099" s="127" t="s">
        <v>1231</v>
      </c>
    </row>
    <row r="3100" spans="1:5" ht="15.75" thickBot="1" x14ac:dyDescent="0.3">
      <c r="A3100" s="127" t="s">
        <v>3684</v>
      </c>
      <c r="B3100" s="135">
        <v>595</v>
      </c>
      <c r="C3100" s="127" t="s">
        <v>148</v>
      </c>
      <c r="D3100" s="135">
        <v>779</v>
      </c>
      <c r="E3100" s="127" t="s">
        <v>1235</v>
      </c>
    </row>
    <row r="3101" spans="1:5" ht="15.75" thickBot="1" x14ac:dyDescent="0.3">
      <c r="A3101" s="127" t="s">
        <v>3684</v>
      </c>
      <c r="B3101" s="135">
        <v>595</v>
      </c>
      <c r="C3101" s="127" t="s">
        <v>148</v>
      </c>
      <c r="D3101" s="135">
        <v>823</v>
      </c>
      <c r="E3101" s="127" t="s">
        <v>1236</v>
      </c>
    </row>
    <row r="3102" spans="1:5" ht="15.75" thickBot="1" x14ac:dyDescent="0.3">
      <c r="A3102" s="127" t="s">
        <v>3684</v>
      </c>
      <c r="B3102" s="135">
        <v>595</v>
      </c>
      <c r="C3102" s="127" t="s">
        <v>148</v>
      </c>
      <c r="D3102" s="135">
        <v>824</v>
      </c>
      <c r="E3102" s="127" t="s">
        <v>1237</v>
      </c>
    </row>
    <row r="3103" spans="1:5" ht="15.75" thickBot="1" x14ac:dyDescent="0.3">
      <c r="A3103" s="127" t="s">
        <v>3684</v>
      </c>
      <c r="B3103" s="135">
        <v>245</v>
      </c>
      <c r="C3103" s="127" t="s">
        <v>149</v>
      </c>
      <c r="D3103" s="135">
        <v>1</v>
      </c>
      <c r="E3103" s="127" t="s">
        <v>671</v>
      </c>
    </row>
    <row r="3104" spans="1:5" ht="15.75" thickBot="1" x14ac:dyDescent="0.3">
      <c r="A3104" s="127" t="s">
        <v>3684</v>
      </c>
      <c r="B3104" s="135">
        <v>245</v>
      </c>
      <c r="C3104" s="127" t="s">
        <v>149</v>
      </c>
      <c r="D3104" s="135">
        <v>2</v>
      </c>
      <c r="E3104" s="127" t="s">
        <v>672</v>
      </c>
    </row>
    <row r="3105" spans="1:5" ht="15.75" thickBot="1" x14ac:dyDescent="0.3">
      <c r="A3105" s="127" t="s">
        <v>3684</v>
      </c>
      <c r="B3105" s="135">
        <v>245</v>
      </c>
      <c r="C3105" s="127" t="s">
        <v>149</v>
      </c>
      <c r="D3105" s="135">
        <v>3</v>
      </c>
      <c r="E3105" s="127" t="s">
        <v>673</v>
      </c>
    </row>
    <row r="3106" spans="1:5" ht="15.75" thickBot="1" x14ac:dyDescent="0.3">
      <c r="A3106" s="127" t="s">
        <v>3684</v>
      </c>
      <c r="B3106" s="135">
        <v>245</v>
      </c>
      <c r="C3106" s="127" t="s">
        <v>149</v>
      </c>
      <c r="D3106" s="135">
        <v>45</v>
      </c>
      <c r="E3106" s="127" t="s">
        <v>674</v>
      </c>
    </row>
    <row r="3107" spans="1:5" ht="15.75" thickBot="1" x14ac:dyDescent="0.3">
      <c r="A3107" s="127" t="s">
        <v>3684</v>
      </c>
      <c r="B3107" s="135">
        <v>245</v>
      </c>
      <c r="C3107" s="127" t="s">
        <v>149</v>
      </c>
      <c r="D3107" s="135">
        <v>89</v>
      </c>
      <c r="E3107" s="127" t="s">
        <v>675</v>
      </c>
    </row>
    <row r="3108" spans="1:5" ht="15.75" thickBot="1" x14ac:dyDescent="0.3">
      <c r="A3108" s="127" t="s">
        <v>3684</v>
      </c>
      <c r="B3108" s="135">
        <v>245</v>
      </c>
      <c r="C3108" s="127" t="s">
        <v>149</v>
      </c>
      <c r="D3108" s="135">
        <v>90</v>
      </c>
      <c r="E3108" s="127" t="s">
        <v>676</v>
      </c>
    </row>
    <row r="3109" spans="1:5" ht="15.75" thickBot="1" x14ac:dyDescent="0.3">
      <c r="A3109" s="127" t="s">
        <v>3684</v>
      </c>
      <c r="B3109" s="135">
        <v>245</v>
      </c>
      <c r="C3109" s="127" t="s">
        <v>149</v>
      </c>
      <c r="D3109" s="135">
        <v>91</v>
      </c>
      <c r="E3109" s="127" t="s">
        <v>677</v>
      </c>
    </row>
    <row r="3110" spans="1:5" ht="15.75" thickBot="1" x14ac:dyDescent="0.3">
      <c r="A3110" s="127" t="s">
        <v>3684</v>
      </c>
      <c r="B3110" s="135">
        <v>245</v>
      </c>
      <c r="C3110" s="127" t="s">
        <v>149</v>
      </c>
      <c r="D3110" s="135">
        <v>95</v>
      </c>
      <c r="E3110" s="127" t="s">
        <v>681</v>
      </c>
    </row>
    <row r="3111" spans="1:5" ht="15.75" thickBot="1" x14ac:dyDescent="0.3">
      <c r="A3111" s="127" t="s">
        <v>3684</v>
      </c>
      <c r="B3111" s="135">
        <v>245</v>
      </c>
      <c r="C3111" s="127" t="s">
        <v>149</v>
      </c>
      <c r="D3111" s="135">
        <v>92</v>
      </c>
      <c r="E3111" s="127" t="s">
        <v>678</v>
      </c>
    </row>
    <row r="3112" spans="1:5" ht="15.75" thickBot="1" x14ac:dyDescent="0.3">
      <c r="A3112" s="127" t="s">
        <v>3684</v>
      </c>
      <c r="B3112" s="135">
        <v>245</v>
      </c>
      <c r="C3112" s="127" t="s">
        <v>149</v>
      </c>
      <c r="D3112" s="135">
        <v>93</v>
      </c>
      <c r="E3112" s="127" t="s">
        <v>679</v>
      </c>
    </row>
    <row r="3113" spans="1:5" ht="15.75" thickBot="1" x14ac:dyDescent="0.3">
      <c r="A3113" s="127" t="s">
        <v>3684</v>
      </c>
      <c r="B3113" s="135">
        <v>245</v>
      </c>
      <c r="C3113" s="127" t="s">
        <v>149</v>
      </c>
      <c r="D3113" s="135">
        <v>94</v>
      </c>
      <c r="E3113" s="127" t="s">
        <v>680</v>
      </c>
    </row>
    <row r="3114" spans="1:5" ht="15.75" thickBot="1" x14ac:dyDescent="0.3">
      <c r="A3114" s="127" t="s">
        <v>3684</v>
      </c>
      <c r="B3114" s="135">
        <v>245</v>
      </c>
      <c r="C3114" s="127" t="s">
        <v>149</v>
      </c>
      <c r="D3114" s="135">
        <v>103</v>
      </c>
      <c r="E3114" s="127" t="s">
        <v>682</v>
      </c>
    </row>
    <row r="3115" spans="1:5" ht="15.75" thickBot="1" x14ac:dyDescent="0.3">
      <c r="A3115" s="127" t="s">
        <v>3684</v>
      </c>
      <c r="B3115" s="135">
        <v>245</v>
      </c>
      <c r="C3115" s="127" t="s">
        <v>149</v>
      </c>
      <c r="D3115" s="135">
        <v>105</v>
      </c>
      <c r="E3115" s="127" t="s">
        <v>683</v>
      </c>
    </row>
    <row r="3116" spans="1:5" ht="15.75" thickBot="1" x14ac:dyDescent="0.3">
      <c r="A3116" s="127" t="s">
        <v>3684</v>
      </c>
      <c r="B3116" s="135">
        <v>245</v>
      </c>
      <c r="C3116" s="127" t="s">
        <v>149</v>
      </c>
      <c r="D3116" s="135">
        <v>265</v>
      </c>
      <c r="E3116" s="127" t="s">
        <v>684</v>
      </c>
    </row>
    <row r="3117" spans="1:5" ht="15.75" thickBot="1" x14ac:dyDescent="0.3">
      <c r="A3117" s="127" t="s">
        <v>3684</v>
      </c>
      <c r="B3117" s="135">
        <v>245</v>
      </c>
      <c r="C3117" s="127" t="s">
        <v>149</v>
      </c>
      <c r="D3117" s="135">
        <v>398</v>
      </c>
      <c r="E3117" s="127" t="s">
        <v>686</v>
      </c>
    </row>
    <row r="3118" spans="1:5" ht="15.75" thickBot="1" x14ac:dyDescent="0.3">
      <c r="A3118" s="127" t="s">
        <v>3684</v>
      </c>
      <c r="B3118" s="135">
        <v>245</v>
      </c>
      <c r="C3118" s="127" t="s">
        <v>149</v>
      </c>
      <c r="D3118" s="135">
        <v>397</v>
      </c>
      <c r="E3118" s="127" t="s">
        <v>685</v>
      </c>
    </row>
    <row r="3119" spans="1:5" ht="15.75" thickBot="1" x14ac:dyDescent="0.3">
      <c r="A3119" s="127" t="s">
        <v>3684</v>
      </c>
      <c r="B3119" s="135">
        <v>245</v>
      </c>
      <c r="C3119" s="127" t="s">
        <v>149</v>
      </c>
      <c r="D3119" s="135">
        <v>500</v>
      </c>
      <c r="E3119" s="127" t="s">
        <v>687</v>
      </c>
    </row>
    <row r="3120" spans="1:5" ht="15.75" thickBot="1" x14ac:dyDescent="0.3">
      <c r="A3120" s="127" t="s">
        <v>3684</v>
      </c>
      <c r="B3120" s="135">
        <v>245</v>
      </c>
      <c r="C3120" s="127" t="s">
        <v>149</v>
      </c>
      <c r="D3120" s="135">
        <v>502</v>
      </c>
      <c r="E3120" s="127" t="s">
        <v>689</v>
      </c>
    </row>
    <row r="3121" spans="1:5" ht="15.75" thickBot="1" x14ac:dyDescent="0.3">
      <c r="A3121" s="127" t="s">
        <v>3684</v>
      </c>
      <c r="B3121" s="135">
        <v>245</v>
      </c>
      <c r="C3121" s="127" t="s">
        <v>149</v>
      </c>
      <c r="D3121" s="135">
        <v>501</v>
      </c>
      <c r="E3121" s="127" t="s">
        <v>688</v>
      </c>
    </row>
    <row r="3122" spans="1:5" ht="15.75" thickBot="1" x14ac:dyDescent="0.3">
      <c r="A3122" s="127" t="s">
        <v>3684</v>
      </c>
      <c r="B3122" s="135">
        <v>245</v>
      </c>
      <c r="C3122" s="127" t="s">
        <v>149</v>
      </c>
      <c r="D3122" s="135">
        <v>632</v>
      </c>
      <c r="E3122" s="127" t="s">
        <v>690</v>
      </c>
    </row>
    <row r="3123" spans="1:5" ht="15.75" thickBot="1" x14ac:dyDescent="0.3">
      <c r="A3123" s="127" t="s">
        <v>3684</v>
      </c>
      <c r="B3123" s="135">
        <v>245</v>
      </c>
      <c r="C3123" s="127" t="s">
        <v>149</v>
      </c>
      <c r="D3123" s="135">
        <v>693</v>
      </c>
      <c r="E3123" s="127" t="s">
        <v>693</v>
      </c>
    </row>
    <row r="3124" spans="1:5" ht="15.75" thickBot="1" x14ac:dyDescent="0.3">
      <c r="A3124" s="127" t="s">
        <v>3684</v>
      </c>
      <c r="B3124" s="135">
        <v>245</v>
      </c>
      <c r="C3124" s="127" t="s">
        <v>149</v>
      </c>
      <c r="D3124" s="135">
        <v>692</v>
      </c>
      <c r="E3124" s="127" t="s">
        <v>692</v>
      </c>
    </row>
    <row r="3125" spans="1:5" ht="15.75" thickBot="1" x14ac:dyDescent="0.3">
      <c r="A3125" s="127" t="s">
        <v>3684</v>
      </c>
      <c r="B3125" s="135">
        <v>245</v>
      </c>
      <c r="C3125" s="127" t="s">
        <v>149</v>
      </c>
      <c r="D3125" s="135">
        <v>691</v>
      </c>
      <c r="E3125" s="127" t="s">
        <v>691</v>
      </c>
    </row>
    <row r="3126" spans="1:5" ht="15.75" thickBot="1" x14ac:dyDescent="0.3">
      <c r="A3126" s="127" t="s">
        <v>3684</v>
      </c>
      <c r="B3126" s="135">
        <v>245</v>
      </c>
      <c r="C3126" s="127" t="s">
        <v>149</v>
      </c>
      <c r="D3126" s="135">
        <v>824</v>
      </c>
      <c r="E3126" s="127" t="s">
        <v>695</v>
      </c>
    </row>
    <row r="3127" spans="1:5" ht="15.75" thickBot="1" x14ac:dyDescent="0.3">
      <c r="A3127" s="127" t="s">
        <v>3684</v>
      </c>
      <c r="B3127" s="135">
        <v>245</v>
      </c>
      <c r="C3127" s="127" t="s">
        <v>149</v>
      </c>
      <c r="D3127" s="135">
        <v>823</v>
      </c>
      <c r="E3127" s="127" t="s">
        <v>694</v>
      </c>
    </row>
    <row r="3128" spans="1:5" ht="15.75" thickBot="1" x14ac:dyDescent="0.3">
      <c r="A3128" s="127" t="s">
        <v>3684</v>
      </c>
      <c r="B3128" s="135">
        <v>245</v>
      </c>
      <c r="C3128" s="127" t="s">
        <v>149</v>
      </c>
      <c r="D3128" s="135">
        <v>867</v>
      </c>
      <c r="E3128" s="127" t="s">
        <v>696</v>
      </c>
    </row>
    <row r="3129" spans="1:5" ht="15.75" thickBot="1" x14ac:dyDescent="0.3">
      <c r="A3129" s="127" t="s">
        <v>3684</v>
      </c>
      <c r="B3129" s="135">
        <v>495</v>
      </c>
      <c r="C3129" s="127" t="s">
        <v>150</v>
      </c>
      <c r="D3129" s="135">
        <v>177</v>
      </c>
      <c r="E3129" s="127" t="s">
        <v>1136</v>
      </c>
    </row>
    <row r="3130" spans="1:5" ht="15.75" thickBot="1" x14ac:dyDescent="0.3">
      <c r="A3130" s="127" t="s">
        <v>3684</v>
      </c>
      <c r="B3130" s="135">
        <v>495</v>
      </c>
      <c r="C3130" s="127" t="s">
        <v>150</v>
      </c>
      <c r="D3130" s="135">
        <v>900</v>
      </c>
      <c r="E3130" s="127" t="s">
        <v>1139</v>
      </c>
    </row>
    <row r="3131" spans="1:5" ht="15.75" thickBot="1" x14ac:dyDescent="0.3">
      <c r="A3131" s="127" t="s">
        <v>3684</v>
      </c>
      <c r="B3131" s="135">
        <v>495</v>
      </c>
      <c r="C3131" s="127" t="s">
        <v>150</v>
      </c>
      <c r="D3131" s="135">
        <v>867</v>
      </c>
      <c r="E3131" s="127" t="s">
        <v>1137</v>
      </c>
    </row>
    <row r="3132" spans="1:5" ht="15.75" thickBot="1" x14ac:dyDescent="0.3">
      <c r="A3132" s="127" t="s">
        <v>3684</v>
      </c>
      <c r="B3132" s="135">
        <v>495</v>
      </c>
      <c r="C3132" s="127" t="s">
        <v>150</v>
      </c>
      <c r="D3132" s="135">
        <v>868</v>
      </c>
      <c r="E3132" s="127" t="s">
        <v>1138</v>
      </c>
    </row>
    <row r="3133" spans="1:5" ht="15.75" thickBot="1" x14ac:dyDescent="0.3">
      <c r="A3133" s="127" t="s">
        <v>3685</v>
      </c>
      <c r="B3133" s="135">
        <v>63</v>
      </c>
      <c r="C3133" s="127" t="s">
        <v>134</v>
      </c>
      <c r="D3133" s="135">
        <v>1</v>
      </c>
      <c r="E3133" s="127" t="s">
        <v>521</v>
      </c>
    </row>
    <row r="3134" spans="1:5" ht="15.75" thickBot="1" x14ac:dyDescent="0.3">
      <c r="A3134" s="127" t="s">
        <v>170</v>
      </c>
      <c r="B3134" s="135">
        <v>8</v>
      </c>
      <c r="C3134" s="127" t="s">
        <v>118</v>
      </c>
      <c r="D3134" s="135">
        <v>1</v>
      </c>
      <c r="E3134" s="127" t="s">
        <v>220</v>
      </c>
    </row>
    <row r="3135" spans="1:5" ht="15.75" thickBot="1" x14ac:dyDescent="0.3">
      <c r="A3135" s="127" t="s">
        <v>170</v>
      </c>
      <c r="B3135" s="135">
        <v>8</v>
      </c>
      <c r="C3135" s="127" t="s">
        <v>118</v>
      </c>
      <c r="D3135" s="135">
        <v>2</v>
      </c>
      <c r="E3135" s="127" t="s">
        <v>221</v>
      </c>
    </row>
    <row r="3136" spans="1:5" ht="15.75" thickBot="1" x14ac:dyDescent="0.3">
      <c r="A3136" s="127" t="s">
        <v>170</v>
      </c>
      <c r="B3136" s="135">
        <v>8</v>
      </c>
      <c r="C3136" s="127" t="s">
        <v>118</v>
      </c>
      <c r="D3136" s="135">
        <v>3</v>
      </c>
      <c r="E3136" s="127" t="s">
        <v>222</v>
      </c>
    </row>
    <row r="3137" spans="1:5" ht="15.75" thickBot="1" x14ac:dyDescent="0.3">
      <c r="A3137" s="127" t="s">
        <v>170</v>
      </c>
      <c r="B3137" s="135">
        <v>8</v>
      </c>
      <c r="C3137" s="127" t="s">
        <v>118</v>
      </c>
      <c r="D3137" s="135">
        <v>4</v>
      </c>
      <c r="E3137" s="127" t="s">
        <v>223</v>
      </c>
    </row>
    <row r="3138" spans="1:5" ht="15.75" thickBot="1" x14ac:dyDescent="0.3">
      <c r="A3138" s="127" t="s">
        <v>170</v>
      </c>
      <c r="B3138" s="135">
        <v>8</v>
      </c>
      <c r="C3138" s="127" t="s">
        <v>118</v>
      </c>
      <c r="D3138" s="135">
        <v>5</v>
      </c>
      <c r="E3138" s="127" t="s">
        <v>224</v>
      </c>
    </row>
    <row r="3139" spans="1:5" ht="15.75" thickBot="1" x14ac:dyDescent="0.3">
      <c r="A3139" s="127" t="s">
        <v>170</v>
      </c>
      <c r="B3139" s="135">
        <v>8</v>
      </c>
      <c r="C3139" s="127" t="s">
        <v>118</v>
      </c>
      <c r="D3139" s="135">
        <v>6</v>
      </c>
      <c r="E3139" s="127" t="s">
        <v>225</v>
      </c>
    </row>
    <row r="3140" spans="1:5" ht="15.75" thickBot="1" x14ac:dyDescent="0.3">
      <c r="A3140" s="127" t="s">
        <v>170</v>
      </c>
      <c r="B3140" s="135">
        <v>8</v>
      </c>
      <c r="C3140" s="127" t="s">
        <v>118</v>
      </c>
      <c r="D3140" s="135">
        <v>7</v>
      </c>
      <c r="E3140" s="127" t="s">
        <v>226</v>
      </c>
    </row>
    <row r="3141" spans="1:5" ht="15.75" thickBot="1" x14ac:dyDescent="0.3">
      <c r="A3141" s="127" t="s">
        <v>170</v>
      </c>
      <c r="B3141" s="135">
        <v>8</v>
      </c>
      <c r="C3141" s="127" t="s">
        <v>118</v>
      </c>
      <c r="D3141" s="135">
        <v>8</v>
      </c>
      <c r="E3141" s="127" t="s">
        <v>227</v>
      </c>
    </row>
    <row r="3142" spans="1:5" ht="15.75" thickBot="1" x14ac:dyDescent="0.3">
      <c r="A3142" s="127" t="s">
        <v>170</v>
      </c>
      <c r="B3142" s="135">
        <v>8</v>
      </c>
      <c r="C3142" s="127" t="s">
        <v>118</v>
      </c>
      <c r="D3142" s="135">
        <v>9</v>
      </c>
      <c r="E3142" s="127" t="s">
        <v>228</v>
      </c>
    </row>
    <row r="3143" spans="1:5" ht="15.75" thickBot="1" x14ac:dyDescent="0.3">
      <c r="A3143" s="127" t="s">
        <v>170</v>
      </c>
      <c r="B3143" s="135">
        <v>8</v>
      </c>
      <c r="C3143" s="127" t="s">
        <v>118</v>
      </c>
      <c r="D3143" s="135">
        <v>10</v>
      </c>
      <c r="E3143" s="127" t="s">
        <v>229</v>
      </c>
    </row>
    <row r="3144" spans="1:5" ht="15.75" thickBot="1" x14ac:dyDescent="0.3">
      <c r="A3144" s="127" t="s">
        <v>170</v>
      </c>
      <c r="B3144" s="135">
        <v>8</v>
      </c>
      <c r="C3144" s="127" t="s">
        <v>118</v>
      </c>
      <c r="D3144" s="135">
        <v>11</v>
      </c>
      <c r="E3144" s="127" t="s">
        <v>230</v>
      </c>
    </row>
    <row r="3145" spans="1:5" ht="15.75" thickBot="1" x14ac:dyDescent="0.3">
      <c r="A3145" s="127" t="s">
        <v>170</v>
      </c>
      <c r="B3145" s="135">
        <v>8</v>
      </c>
      <c r="C3145" s="127" t="s">
        <v>118</v>
      </c>
      <c r="D3145" s="135">
        <v>12</v>
      </c>
      <c r="E3145" s="127" t="s">
        <v>231</v>
      </c>
    </row>
    <row r="3146" spans="1:5" ht="15.75" thickBot="1" x14ac:dyDescent="0.3">
      <c r="A3146" s="127" t="s">
        <v>170</v>
      </c>
      <c r="B3146" s="135">
        <v>8</v>
      </c>
      <c r="C3146" s="127" t="s">
        <v>118</v>
      </c>
      <c r="D3146" s="135">
        <v>13</v>
      </c>
      <c r="E3146" s="127" t="s">
        <v>232</v>
      </c>
    </row>
    <row r="3147" spans="1:5" ht="15.75" thickBot="1" x14ac:dyDescent="0.3">
      <c r="A3147" s="127" t="s">
        <v>170</v>
      </c>
      <c r="B3147" s="135">
        <v>8</v>
      </c>
      <c r="C3147" s="127" t="s">
        <v>118</v>
      </c>
      <c r="D3147" s="135">
        <v>14</v>
      </c>
      <c r="E3147" s="127" t="s">
        <v>233</v>
      </c>
    </row>
    <row r="3148" spans="1:5" ht="15.75" thickBot="1" x14ac:dyDescent="0.3">
      <c r="A3148" s="127" t="s">
        <v>170</v>
      </c>
      <c r="B3148" s="135">
        <v>8</v>
      </c>
      <c r="C3148" s="127" t="s">
        <v>118</v>
      </c>
      <c r="D3148" s="135">
        <v>99</v>
      </c>
      <c r="E3148" s="127" t="s">
        <v>238</v>
      </c>
    </row>
    <row r="3149" spans="1:5" ht="15.75" thickBot="1" x14ac:dyDescent="0.3">
      <c r="A3149" s="127" t="s">
        <v>170</v>
      </c>
      <c r="B3149" s="135">
        <v>8</v>
      </c>
      <c r="C3149" s="127" t="s">
        <v>118</v>
      </c>
      <c r="D3149" s="135">
        <v>15</v>
      </c>
      <c r="E3149" s="127" t="s">
        <v>234</v>
      </c>
    </row>
    <row r="3150" spans="1:5" ht="15.75" thickBot="1" x14ac:dyDescent="0.3">
      <c r="A3150" s="127" t="s">
        <v>170</v>
      </c>
      <c r="B3150" s="135">
        <v>8</v>
      </c>
      <c r="C3150" s="127" t="s">
        <v>118</v>
      </c>
      <c r="D3150" s="135">
        <v>16</v>
      </c>
      <c r="E3150" s="127" t="s">
        <v>235</v>
      </c>
    </row>
    <row r="3151" spans="1:5" ht="15.75" thickBot="1" x14ac:dyDescent="0.3">
      <c r="A3151" s="127" t="s">
        <v>170</v>
      </c>
      <c r="B3151" s="135">
        <v>8</v>
      </c>
      <c r="C3151" s="127" t="s">
        <v>118</v>
      </c>
      <c r="D3151" s="135">
        <v>17</v>
      </c>
      <c r="E3151" s="127" t="s">
        <v>236</v>
      </c>
    </row>
    <row r="3152" spans="1:5" ht="15.75" thickBot="1" x14ac:dyDescent="0.3">
      <c r="A3152" s="127" t="s">
        <v>170</v>
      </c>
      <c r="B3152" s="135">
        <v>8</v>
      </c>
      <c r="C3152" s="127" t="s">
        <v>118</v>
      </c>
      <c r="D3152" s="135">
        <v>18</v>
      </c>
      <c r="E3152" s="127" t="s">
        <v>237</v>
      </c>
    </row>
    <row r="3153" spans="1:5" ht="15.75" thickBot="1" x14ac:dyDescent="0.3">
      <c r="A3153" s="127" t="s">
        <v>170</v>
      </c>
      <c r="B3153" s="135">
        <v>12</v>
      </c>
      <c r="C3153" s="127" t="s">
        <v>119</v>
      </c>
      <c r="D3153" s="135">
        <v>1</v>
      </c>
      <c r="E3153" s="127" t="s">
        <v>266</v>
      </c>
    </row>
    <row r="3154" spans="1:5" ht="15.75" thickBot="1" x14ac:dyDescent="0.3">
      <c r="A3154" s="127" t="s">
        <v>170</v>
      </c>
      <c r="B3154" s="135">
        <v>12</v>
      </c>
      <c r="C3154" s="127" t="s">
        <v>119</v>
      </c>
      <c r="D3154" s="135">
        <v>2</v>
      </c>
      <c r="E3154" s="127" t="s">
        <v>267</v>
      </c>
    </row>
    <row r="3155" spans="1:5" ht="15.75" thickBot="1" x14ac:dyDescent="0.3">
      <c r="A3155" s="127" t="s">
        <v>170</v>
      </c>
      <c r="B3155" s="135">
        <v>12</v>
      </c>
      <c r="C3155" s="127" t="s">
        <v>119</v>
      </c>
      <c r="D3155" s="135">
        <v>3</v>
      </c>
      <c r="E3155" s="127" t="s">
        <v>268</v>
      </c>
    </row>
    <row r="3156" spans="1:5" ht="15.75" thickBot="1" x14ac:dyDescent="0.3">
      <c r="A3156" s="127" t="s">
        <v>170</v>
      </c>
      <c r="B3156" s="135">
        <v>12</v>
      </c>
      <c r="C3156" s="127" t="s">
        <v>119</v>
      </c>
      <c r="D3156" s="135">
        <v>4</v>
      </c>
      <c r="E3156" s="127" t="s">
        <v>269</v>
      </c>
    </row>
    <row r="3157" spans="1:5" ht="15.75" thickBot="1" x14ac:dyDescent="0.3">
      <c r="A3157" s="127" t="s">
        <v>170</v>
      </c>
      <c r="B3157" s="135">
        <v>12</v>
      </c>
      <c r="C3157" s="127" t="s">
        <v>119</v>
      </c>
      <c r="D3157" s="135">
        <v>5</v>
      </c>
      <c r="E3157" s="127" t="s">
        <v>270</v>
      </c>
    </row>
    <row r="3158" spans="1:5" ht="15.75" thickBot="1" x14ac:dyDescent="0.3">
      <c r="A3158" s="127" t="s">
        <v>170</v>
      </c>
      <c r="B3158" s="135">
        <v>12</v>
      </c>
      <c r="C3158" s="127" t="s">
        <v>119</v>
      </c>
      <c r="D3158" s="135">
        <v>99</v>
      </c>
      <c r="E3158" s="127" t="s">
        <v>274</v>
      </c>
    </row>
    <row r="3159" spans="1:5" ht="15.75" thickBot="1" x14ac:dyDescent="0.3">
      <c r="A3159" s="127" t="s">
        <v>170</v>
      </c>
      <c r="B3159" s="135">
        <v>12</v>
      </c>
      <c r="C3159" s="127" t="s">
        <v>119</v>
      </c>
      <c r="D3159" s="135">
        <v>6</v>
      </c>
      <c r="E3159" s="127" t="s">
        <v>271</v>
      </c>
    </row>
    <row r="3160" spans="1:5" ht="15.75" thickBot="1" x14ac:dyDescent="0.3">
      <c r="A3160" s="127" t="s">
        <v>170</v>
      </c>
      <c r="B3160" s="135">
        <v>12</v>
      </c>
      <c r="C3160" s="127" t="s">
        <v>119</v>
      </c>
      <c r="D3160" s="135">
        <v>7</v>
      </c>
      <c r="E3160" s="127" t="s">
        <v>272</v>
      </c>
    </row>
    <row r="3161" spans="1:5" ht="15.75" thickBot="1" x14ac:dyDescent="0.3">
      <c r="A3161" s="127" t="s">
        <v>170</v>
      </c>
      <c r="B3161" s="135">
        <v>12</v>
      </c>
      <c r="C3161" s="127" t="s">
        <v>119</v>
      </c>
      <c r="D3161" s="135">
        <v>8</v>
      </c>
      <c r="E3161" s="127" t="s">
        <v>273</v>
      </c>
    </row>
    <row r="3162" spans="1:5" ht="15.75" thickBot="1" x14ac:dyDescent="0.3">
      <c r="A3162" s="127" t="s">
        <v>170</v>
      </c>
      <c r="B3162" s="135">
        <v>16</v>
      </c>
      <c r="C3162" s="127" t="s">
        <v>120</v>
      </c>
      <c r="D3162" s="135">
        <v>1</v>
      </c>
      <c r="E3162" s="127" t="s">
        <v>316</v>
      </c>
    </row>
    <row r="3163" spans="1:5" ht="15.75" thickBot="1" x14ac:dyDescent="0.3">
      <c r="A3163" s="127" t="s">
        <v>170</v>
      </c>
      <c r="B3163" s="135">
        <v>16</v>
      </c>
      <c r="C3163" s="127" t="s">
        <v>120</v>
      </c>
      <c r="D3163" s="135">
        <v>2</v>
      </c>
      <c r="E3163" s="127" t="s">
        <v>317</v>
      </c>
    </row>
    <row r="3164" spans="1:5" ht="15.75" thickBot="1" x14ac:dyDescent="0.3">
      <c r="A3164" s="127" t="s">
        <v>170</v>
      </c>
      <c r="B3164" s="135">
        <v>16</v>
      </c>
      <c r="C3164" s="127" t="s">
        <v>120</v>
      </c>
      <c r="D3164" s="135">
        <v>3</v>
      </c>
      <c r="E3164" s="127" t="s">
        <v>318</v>
      </c>
    </row>
    <row r="3165" spans="1:5" ht="15.75" thickBot="1" x14ac:dyDescent="0.3">
      <c r="A3165" s="127" t="s">
        <v>170</v>
      </c>
      <c r="B3165" s="135">
        <v>16</v>
      </c>
      <c r="C3165" s="127" t="s">
        <v>120</v>
      </c>
      <c r="D3165" s="135">
        <v>4</v>
      </c>
      <c r="E3165" s="127" t="s">
        <v>319</v>
      </c>
    </row>
    <row r="3166" spans="1:5" ht="15.75" thickBot="1" x14ac:dyDescent="0.3">
      <c r="A3166" s="127" t="s">
        <v>170</v>
      </c>
      <c r="B3166" s="135">
        <v>16</v>
      </c>
      <c r="C3166" s="127" t="s">
        <v>120</v>
      </c>
      <c r="D3166" s="135">
        <v>5</v>
      </c>
      <c r="E3166" s="127" t="s">
        <v>320</v>
      </c>
    </row>
    <row r="3167" spans="1:5" ht="15.75" thickBot="1" x14ac:dyDescent="0.3">
      <c r="A3167" s="127" t="s">
        <v>170</v>
      </c>
      <c r="B3167" s="135">
        <v>16</v>
      </c>
      <c r="C3167" s="127" t="s">
        <v>120</v>
      </c>
      <c r="D3167" s="135">
        <v>6</v>
      </c>
      <c r="E3167" s="127" t="s">
        <v>321</v>
      </c>
    </row>
    <row r="3168" spans="1:5" ht="15.75" thickBot="1" x14ac:dyDescent="0.3">
      <c r="A3168" s="127" t="s">
        <v>170</v>
      </c>
      <c r="B3168" s="135">
        <v>16</v>
      </c>
      <c r="C3168" s="127" t="s">
        <v>120</v>
      </c>
      <c r="D3168" s="135">
        <v>7</v>
      </c>
      <c r="E3168" s="127" t="s">
        <v>322</v>
      </c>
    </row>
    <row r="3169" spans="1:5" ht="15.75" thickBot="1" x14ac:dyDescent="0.3">
      <c r="A3169" s="127" t="s">
        <v>170</v>
      </c>
      <c r="B3169" s="135">
        <v>16</v>
      </c>
      <c r="C3169" s="127" t="s">
        <v>120</v>
      </c>
      <c r="D3169" s="135">
        <v>8</v>
      </c>
      <c r="E3169" s="127" t="s">
        <v>323</v>
      </c>
    </row>
    <row r="3170" spans="1:5" ht="15.75" thickBot="1" x14ac:dyDescent="0.3">
      <c r="A3170" s="127" t="s">
        <v>170</v>
      </c>
      <c r="B3170" s="135">
        <v>16</v>
      </c>
      <c r="C3170" s="127" t="s">
        <v>120</v>
      </c>
      <c r="D3170" s="135">
        <v>9</v>
      </c>
      <c r="E3170" s="127" t="s">
        <v>324</v>
      </c>
    </row>
    <row r="3171" spans="1:5" ht="15.75" thickBot="1" x14ac:dyDescent="0.3">
      <c r="A3171" s="127" t="s">
        <v>170</v>
      </c>
      <c r="B3171" s="135">
        <v>16</v>
      </c>
      <c r="C3171" s="127" t="s">
        <v>120</v>
      </c>
      <c r="D3171" s="135">
        <v>10</v>
      </c>
      <c r="E3171" s="127" t="s">
        <v>325</v>
      </c>
    </row>
    <row r="3172" spans="1:5" ht="15.75" thickBot="1" x14ac:dyDescent="0.3">
      <c r="A3172" s="127" t="s">
        <v>170</v>
      </c>
      <c r="B3172" s="135">
        <v>16</v>
      </c>
      <c r="C3172" s="127" t="s">
        <v>120</v>
      </c>
      <c r="D3172" s="135">
        <v>11</v>
      </c>
      <c r="E3172" s="127" t="s">
        <v>326</v>
      </c>
    </row>
    <row r="3173" spans="1:5" ht="15.75" thickBot="1" x14ac:dyDescent="0.3">
      <c r="A3173" s="127" t="s">
        <v>170</v>
      </c>
      <c r="B3173" s="135">
        <v>16</v>
      </c>
      <c r="C3173" s="127" t="s">
        <v>120</v>
      </c>
      <c r="D3173" s="135">
        <v>99</v>
      </c>
      <c r="E3173" s="127" t="s">
        <v>328</v>
      </c>
    </row>
    <row r="3174" spans="1:5" ht="15.75" thickBot="1" x14ac:dyDescent="0.3">
      <c r="A3174" s="127" t="s">
        <v>170</v>
      </c>
      <c r="B3174" s="135">
        <v>16</v>
      </c>
      <c r="C3174" s="127" t="s">
        <v>120</v>
      </c>
      <c r="D3174" s="135">
        <v>12</v>
      </c>
      <c r="E3174" s="127" t="s">
        <v>327</v>
      </c>
    </row>
    <row r="3175" spans="1:5" ht="15.75" thickBot="1" x14ac:dyDescent="0.3">
      <c r="A3175" s="127" t="s">
        <v>170</v>
      </c>
      <c r="B3175" s="135">
        <v>14</v>
      </c>
      <c r="C3175" s="127" t="s">
        <v>121</v>
      </c>
      <c r="D3175" s="135">
        <v>1</v>
      </c>
      <c r="E3175" s="127" t="s">
        <v>291</v>
      </c>
    </row>
    <row r="3176" spans="1:5" ht="15.75" thickBot="1" x14ac:dyDescent="0.3">
      <c r="A3176" s="127" t="s">
        <v>170</v>
      </c>
      <c r="B3176" s="135">
        <v>14</v>
      </c>
      <c r="C3176" s="127" t="s">
        <v>121</v>
      </c>
      <c r="D3176" s="135">
        <v>2</v>
      </c>
      <c r="E3176" s="127" t="s">
        <v>292</v>
      </c>
    </row>
    <row r="3177" spans="1:5" ht="15.75" thickBot="1" x14ac:dyDescent="0.3">
      <c r="A3177" s="127" t="s">
        <v>170</v>
      </c>
      <c r="B3177" s="135">
        <v>14</v>
      </c>
      <c r="C3177" s="127" t="s">
        <v>121</v>
      </c>
      <c r="D3177" s="135">
        <v>3</v>
      </c>
      <c r="E3177" s="127" t="s">
        <v>293</v>
      </c>
    </row>
    <row r="3178" spans="1:5" ht="15.75" thickBot="1" x14ac:dyDescent="0.3">
      <c r="A3178" s="127" t="s">
        <v>170</v>
      </c>
      <c r="B3178" s="135">
        <v>14</v>
      </c>
      <c r="C3178" s="127" t="s">
        <v>121</v>
      </c>
      <c r="D3178" s="135">
        <v>4</v>
      </c>
      <c r="E3178" s="127" t="s">
        <v>294</v>
      </c>
    </row>
    <row r="3179" spans="1:5" ht="15.75" thickBot="1" x14ac:dyDescent="0.3">
      <c r="A3179" s="127" t="s">
        <v>170</v>
      </c>
      <c r="B3179" s="135">
        <v>14</v>
      </c>
      <c r="C3179" s="127" t="s">
        <v>121</v>
      </c>
      <c r="D3179" s="135">
        <v>5</v>
      </c>
      <c r="E3179" s="127" t="s">
        <v>295</v>
      </c>
    </row>
    <row r="3180" spans="1:5" ht="15.75" thickBot="1" x14ac:dyDescent="0.3">
      <c r="A3180" s="127" t="s">
        <v>170</v>
      </c>
      <c r="B3180" s="135">
        <v>14</v>
      </c>
      <c r="C3180" s="127" t="s">
        <v>121</v>
      </c>
      <c r="D3180" s="135">
        <v>6</v>
      </c>
      <c r="E3180" s="127" t="s">
        <v>296</v>
      </c>
    </row>
    <row r="3181" spans="1:5" ht="15.75" thickBot="1" x14ac:dyDescent="0.3">
      <c r="A3181" s="127" t="s">
        <v>170</v>
      </c>
      <c r="B3181" s="135">
        <v>14</v>
      </c>
      <c r="C3181" s="127" t="s">
        <v>121</v>
      </c>
      <c r="D3181" s="135">
        <v>7</v>
      </c>
      <c r="E3181" s="127" t="s">
        <v>297</v>
      </c>
    </row>
    <row r="3182" spans="1:5" ht="15.75" thickBot="1" x14ac:dyDescent="0.3">
      <c r="A3182" s="127" t="s">
        <v>170</v>
      </c>
      <c r="B3182" s="135">
        <v>14</v>
      </c>
      <c r="C3182" s="127" t="s">
        <v>121</v>
      </c>
      <c r="D3182" s="135">
        <v>8</v>
      </c>
      <c r="E3182" s="127" t="s">
        <v>298</v>
      </c>
    </row>
    <row r="3183" spans="1:5" ht="15.75" thickBot="1" x14ac:dyDescent="0.3">
      <c r="A3183" s="127" t="s">
        <v>170</v>
      </c>
      <c r="B3183" s="135">
        <v>14</v>
      </c>
      <c r="C3183" s="127" t="s">
        <v>121</v>
      </c>
      <c r="D3183" s="135">
        <v>9</v>
      </c>
      <c r="E3183" s="127" t="s">
        <v>299</v>
      </c>
    </row>
    <row r="3184" spans="1:5" ht="15.75" thickBot="1" x14ac:dyDescent="0.3">
      <c r="A3184" s="127" t="s">
        <v>170</v>
      </c>
      <c r="B3184" s="135">
        <v>14</v>
      </c>
      <c r="C3184" s="127" t="s">
        <v>121</v>
      </c>
      <c r="D3184" s="135">
        <v>99</v>
      </c>
      <c r="E3184" s="127" t="s">
        <v>301</v>
      </c>
    </row>
    <row r="3185" spans="1:5" ht="15.75" thickBot="1" x14ac:dyDescent="0.3">
      <c r="A3185" s="127" t="s">
        <v>170</v>
      </c>
      <c r="B3185" s="135">
        <v>14</v>
      </c>
      <c r="C3185" s="127" t="s">
        <v>121</v>
      </c>
      <c r="D3185" s="135">
        <v>10</v>
      </c>
      <c r="E3185" s="127" t="s">
        <v>300</v>
      </c>
    </row>
    <row r="3186" spans="1:5" ht="15.75" thickBot="1" x14ac:dyDescent="0.3">
      <c r="A3186" s="127" t="s">
        <v>170</v>
      </c>
      <c r="B3186" s="135">
        <v>10</v>
      </c>
      <c r="C3186" s="127" t="s">
        <v>122</v>
      </c>
      <c r="D3186" s="135">
        <v>99</v>
      </c>
      <c r="E3186" s="127" t="s">
        <v>249</v>
      </c>
    </row>
    <row r="3187" spans="1:5" ht="15.75" thickBot="1" x14ac:dyDescent="0.3">
      <c r="A3187" s="127" t="s">
        <v>170</v>
      </c>
      <c r="B3187" s="135">
        <v>10</v>
      </c>
      <c r="C3187" s="127" t="s">
        <v>122</v>
      </c>
      <c r="D3187" s="135">
        <v>1</v>
      </c>
      <c r="E3187" s="127" t="s">
        <v>245</v>
      </c>
    </row>
    <row r="3188" spans="1:5" ht="15.75" thickBot="1" x14ac:dyDescent="0.3">
      <c r="A3188" s="127" t="s">
        <v>170</v>
      </c>
      <c r="B3188" s="135">
        <v>10</v>
      </c>
      <c r="C3188" s="127" t="s">
        <v>122</v>
      </c>
      <c r="D3188" s="135">
        <v>2</v>
      </c>
      <c r="E3188" s="127" t="s">
        <v>246</v>
      </c>
    </row>
    <row r="3189" spans="1:5" ht="15.75" thickBot="1" x14ac:dyDescent="0.3">
      <c r="A3189" s="127" t="s">
        <v>170</v>
      </c>
      <c r="B3189" s="135">
        <v>10</v>
      </c>
      <c r="C3189" s="127" t="s">
        <v>122</v>
      </c>
      <c r="D3189" s="135">
        <v>3</v>
      </c>
      <c r="E3189" s="127" t="s">
        <v>247</v>
      </c>
    </row>
    <row r="3190" spans="1:5" ht="15.75" thickBot="1" x14ac:dyDescent="0.3">
      <c r="A3190" s="127" t="s">
        <v>170</v>
      </c>
      <c r="B3190" s="135">
        <v>10</v>
      </c>
      <c r="C3190" s="127" t="s">
        <v>122</v>
      </c>
      <c r="D3190" s="135">
        <v>4</v>
      </c>
      <c r="E3190" s="127" t="s">
        <v>248</v>
      </c>
    </row>
    <row r="3191" spans="1:5" ht="15.75" thickBot="1" x14ac:dyDescent="0.3">
      <c r="A3191" s="127" t="s">
        <v>170</v>
      </c>
      <c r="B3191" s="135">
        <v>7</v>
      </c>
      <c r="C3191" s="127" t="s">
        <v>123</v>
      </c>
      <c r="D3191" s="135">
        <v>1</v>
      </c>
      <c r="E3191" s="127" t="s">
        <v>207</v>
      </c>
    </row>
    <row r="3192" spans="1:5" ht="15.75" thickBot="1" x14ac:dyDescent="0.3">
      <c r="A3192" s="127" t="s">
        <v>170</v>
      </c>
      <c r="B3192" s="135">
        <v>7</v>
      </c>
      <c r="C3192" s="127" t="s">
        <v>123</v>
      </c>
      <c r="D3192" s="135">
        <v>2</v>
      </c>
      <c r="E3192" s="127" t="s">
        <v>208</v>
      </c>
    </row>
    <row r="3193" spans="1:5" ht="15.75" thickBot="1" x14ac:dyDescent="0.3">
      <c r="A3193" s="127" t="s">
        <v>170</v>
      </c>
      <c r="B3193" s="135">
        <v>7</v>
      </c>
      <c r="C3193" s="127" t="s">
        <v>123</v>
      </c>
      <c r="D3193" s="135">
        <v>3</v>
      </c>
      <c r="E3193" s="127" t="s">
        <v>209</v>
      </c>
    </row>
    <row r="3194" spans="1:5" ht="15.75" thickBot="1" x14ac:dyDescent="0.3">
      <c r="A3194" s="127" t="s">
        <v>170</v>
      </c>
      <c r="B3194" s="135">
        <v>7</v>
      </c>
      <c r="C3194" s="127" t="s">
        <v>123</v>
      </c>
      <c r="D3194" s="135">
        <v>4</v>
      </c>
      <c r="E3194" s="127" t="s">
        <v>210</v>
      </c>
    </row>
    <row r="3195" spans="1:5" ht="15.75" thickBot="1" x14ac:dyDescent="0.3">
      <c r="A3195" s="127" t="s">
        <v>170</v>
      </c>
      <c r="B3195" s="135">
        <v>7</v>
      </c>
      <c r="C3195" s="127" t="s">
        <v>123</v>
      </c>
      <c r="D3195" s="135">
        <v>5</v>
      </c>
      <c r="E3195" s="127" t="s">
        <v>211</v>
      </c>
    </row>
    <row r="3196" spans="1:5" ht="15.75" thickBot="1" x14ac:dyDescent="0.3">
      <c r="A3196" s="127" t="s">
        <v>170</v>
      </c>
      <c r="B3196" s="135">
        <v>7</v>
      </c>
      <c r="C3196" s="127" t="s">
        <v>123</v>
      </c>
      <c r="D3196" s="135">
        <v>6</v>
      </c>
      <c r="E3196" s="127" t="s">
        <v>212</v>
      </c>
    </row>
    <row r="3197" spans="1:5" ht="15.75" thickBot="1" x14ac:dyDescent="0.3">
      <c r="A3197" s="127" t="s">
        <v>170</v>
      </c>
      <c r="B3197" s="135">
        <v>7</v>
      </c>
      <c r="C3197" s="127" t="s">
        <v>123</v>
      </c>
      <c r="D3197" s="135">
        <v>7</v>
      </c>
      <c r="E3197" s="127" t="s">
        <v>213</v>
      </c>
    </row>
    <row r="3198" spans="1:5" ht="15.75" thickBot="1" x14ac:dyDescent="0.3">
      <c r="A3198" s="127" t="s">
        <v>170</v>
      </c>
      <c r="B3198" s="135">
        <v>7</v>
      </c>
      <c r="C3198" s="127" t="s">
        <v>123</v>
      </c>
      <c r="D3198" s="135">
        <v>8</v>
      </c>
      <c r="E3198" s="127" t="s">
        <v>214</v>
      </c>
    </row>
    <row r="3199" spans="1:5" ht="15.75" thickBot="1" x14ac:dyDescent="0.3">
      <c r="A3199" s="127" t="s">
        <v>170</v>
      </c>
      <c r="B3199" s="135">
        <v>7</v>
      </c>
      <c r="C3199" s="127" t="s">
        <v>123</v>
      </c>
      <c r="D3199" s="135">
        <v>99</v>
      </c>
      <c r="E3199" s="127" t="s">
        <v>219</v>
      </c>
    </row>
    <row r="3200" spans="1:5" ht="15.75" thickBot="1" x14ac:dyDescent="0.3">
      <c r="A3200" s="127" t="s">
        <v>170</v>
      </c>
      <c r="B3200" s="135">
        <v>7</v>
      </c>
      <c r="C3200" s="127" t="s">
        <v>123</v>
      </c>
      <c r="D3200" s="135">
        <v>9</v>
      </c>
      <c r="E3200" s="127" t="s">
        <v>215</v>
      </c>
    </row>
    <row r="3201" spans="1:5" ht="15.75" thickBot="1" x14ac:dyDescent="0.3">
      <c r="A3201" s="127" t="s">
        <v>170</v>
      </c>
      <c r="B3201" s="135">
        <v>7</v>
      </c>
      <c r="C3201" s="127" t="s">
        <v>123</v>
      </c>
      <c r="D3201" s="135">
        <v>10</v>
      </c>
      <c r="E3201" s="127" t="s">
        <v>216</v>
      </c>
    </row>
    <row r="3202" spans="1:5" ht="15.75" thickBot="1" x14ac:dyDescent="0.3">
      <c r="A3202" s="127" t="s">
        <v>170</v>
      </c>
      <c r="B3202" s="135">
        <v>7</v>
      </c>
      <c r="C3202" s="127" t="s">
        <v>123</v>
      </c>
      <c r="D3202" s="135">
        <v>11</v>
      </c>
      <c r="E3202" s="127" t="s">
        <v>217</v>
      </c>
    </row>
    <row r="3203" spans="1:5" ht="15.75" thickBot="1" x14ac:dyDescent="0.3">
      <c r="A3203" s="127" t="s">
        <v>170</v>
      </c>
      <c r="B3203" s="135">
        <v>7</v>
      </c>
      <c r="C3203" s="127" t="s">
        <v>123</v>
      </c>
      <c r="D3203" s="135">
        <v>12</v>
      </c>
      <c r="E3203" s="127" t="s">
        <v>218</v>
      </c>
    </row>
    <row r="3204" spans="1:5" ht="15.75" thickBot="1" x14ac:dyDescent="0.3">
      <c r="A3204" s="127" t="s">
        <v>170</v>
      </c>
      <c r="B3204" s="135">
        <v>9</v>
      </c>
      <c r="C3204" s="127" t="s">
        <v>124</v>
      </c>
      <c r="D3204" s="135">
        <v>1</v>
      </c>
      <c r="E3204" s="127" t="s">
        <v>239</v>
      </c>
    </row>
    <row r="3205" spans="1:5" ht="15.75" thickBot="1" x14ac:dyDescent="0.3">
      <c r="A3205" s="127" t="s">
        <v>170</v>
      </c>
      <c r="B3205" s="135">
        <v>9</v>
      </c>
      <c r="C3205" s="127" t="s">
        <v>124</v>
      </c>
      <c r="D3205" s="135">
        <v>99</v>
      </c>
      <c r="E3205" s="127" t="s">
        <v>244</v>
      </c>
    </row>
    <row r="3206" spans="1:5" ht="15.75" thickBot="1" x14ac:dyDescent="0.3">
      <c r="A3206" s="127" t="s">
        <v>170</v>
      </c>
      <c r="B3206" s="135">
        <v>9</v>
      </c>
      <c r="C3206" s="127" t="s">
        <v>124</v>
      </c>
      <c r="D3206" s="135">
        <v>2</v>
      </c>
      <c r="E3206" s="127" t="s">
        <v>240</v>
      </c>
    </row>
    <row r="3207" spans="1:5" ht="15.75" thickBot="1" x14ac:dyDescent="0.3">
      <c r="A3207" s="127" t="s">
        <v>170</v>
      </c>
      <c r="B3207" s="135">
        <v>9</v>
      </c>
      <c r="C3207" s="127" t="s">
        <v>124</v>
      </c>
      <c r="D3207" s="135">
        <v>3</v>
      </c>
      <c r="E3207" s="127" t="s">
        <v>241</v>
      </c>
    </row>
    <row r="3208" spans="1:5" ht="15.75" thickBot="1" x14ac:dyDescent="0.3">
      <c r="A3208" s="127" t="s">
        <v>170</v>
      </c>
      <c r="B3208" s="135">
        <v>9</v>
      </c>
      <c r="C3208" s="127" t="s">
        <v>124</v>
      </c>
      <c r="D3208" s="135">
        <v>4</v>
      </c>
      <c r="E3208" s="127" t="s">
        <v>3796</v>
      </c>
    </row>
    <row r="3209" spans="1:5" ht="15.75" thickBot="1" x14ac:dyDescent="0.3">
      <c r="A3209" s="127" t="s">
        <v>170</v>
      </c>
      <c r="B3209" s="135">
        <v>9</v>
      </c>
      <c r="C3209" s="127" t="s">
        <v>124</v>
      </c>
      <c r="D3209" s="135">
        <v>5</v>
      </c>
      <c r="E3209" s="127" t="s">
        <v>242</v>
      </c>
    </row>
    <row r="3210" spans="1:5" ht="15.75" thickBot="1" x14ac:dyDescent="0.3">
      <c r="A3210" s="127" t="s">
        <v>170</v>
      </c>
      <c r="B3210" s="135">
        <v>9</v>
      </c>
      <c r="C3210" s="127" t="s">
        <v>124</v>
      </c>
      <c r="D3210" s="135">
        <v>6</v>
      </c>
      <c r="E3210" s="127" t="s">
        <v>243</v>
      </c>
    </row>
    <row r="3211" spans="1:5" ht="15.75" thickBot="1" x14ac:dyDescent="0.3">
      <c r="A3211" s="127" t="s">
        <v>170</v>
      </c>
      <c r="B3211" s="135">
        <v>13</v>
      </c>
      <c r="C3211" s="127" t="s">
        <v>125</v>
      </c>
      <c r="D3211" s="135">
        <v>2</v>
      </c>
      <c r="E3211" s="127" t="s">
        <v>276</v>
      </c>
    </row>
    <row r="3212" spans="1:5" ht="15.75" thickBot="1" x14ac:dyDescent="0.3">
      <c r="A3212" s="127" t="s">
        <v>170</v>
      </c>
      <c r="B3212" s="135">
        <v>13</v>
      </c>
      <c r="C3212" s="127" t="s">
        <v>125</v>
      </c>
      <c r="D3212" s="135">
        <v>1</v>
      </c>
      <c r="E3212" s="127" t="s">
        <v>275</v>
      </c>
    </row>
    <row r="3213" spans="1:5" ht="15.75" thickBot="1" x14ac:dyDescent="0.3">
      <c r="A3213" s="127" t="s">
        <v>170</v>
      </c>
      <c r="B3213" s="135">
        <v>13</v>
      </c>
      <c r="C3213" s="127" t="s">
        <v>125</v>
      </c>
      <c r="D3213" s="135">
        <v>3</v>
      </c>
      <c r="E3213" s="127" t="s">
        <v>277</v>
      </c>
    </row>
    <row r="3214" spans="1:5" ht="15.75" thickBot="1" x14ac:dyDescent="0.3">
      <c r="A3214" s="127" t="s">
        <v>170</v>
      </c>
      <c r="B3214" s="135">
        <v>13</v>
      </c>
      <c r="C3214" s="127" t="s">
        <v>125</v>
      </c>
      <c r="D3214" s="135">
        <v>4</v>
      </c>
      <c r="E3214" s="127" t="s">
        <v>278</v>
      </c>
    </row>
    <row r="3215" spans="1:5" ht="15.75" thickBot="1" x14ac:dyDescent="0.3">
      <c r="A3215" s="127" t="s">
        <v>170</v>
      </c>
      <c r="B3215" s="135">
        <v>13</v>
      </c>
      <c r="C3215" s="127" t="s">
        <v>125</v>
      </c>
      <c r="D3215" s="135">
        <v>5</v>
      </c>
      <c r="E3215" s="127" t="s">
        <v>279</v>
      </c>
    </row>
    <row r="3216" spans="1:5" ht="15.75" thickBot="1" x14ac:dyDescent="0.3">
      <c r="A3216" s="127" t="s">
        <v>170</v>
      </c>
      <c r="B3216" s="135">
        <v>13</v>
      </c>
      <c r="C3216" s="127" t="s">
        <v>125</v>
      </c>
      <c r="D3216" s="135">
        <v>6</v>
      </c>
      <c r="E3216" s="127" t="s">
        <v>280</v>
      </c>
    </row>
    <row r="3217" spans="1:5" ht="15.75" thickBot="1" x14ac:dyDescent="0.3">
      <c r="A3217" s="127" t="s">
        <v>170</v>
      </c>
      <c r="B3217" s="135">
        <v>13</v>
      </c>
      <c r="C3217" s="127" t="s">
        <v>125</v>
      </c>
      <c r="D3217" s="135">
        <v>7</v>
      </c>
      <c r="E3217" s="127" t="s">
        <v>281</v>
      </c>
    </row>
    <row r="3218" spans="1:5" ht="15.75" thickBot="1" x14ac:dyDescent="0.3">
      <c r="A3218" s="127" t="s">
        <v>170</v>
      </c>
      <c r="B3218" s="135">
        <v>13</v>
      </c>
      <c r="C3218" s="127" t="s">
        <v>125</v>
      </c>
      <c r="D3218" s="135">
        <v>8</v>
      </c>
      <c r="E3218" s="127" t="s">
        <v>282</v>
      </c>
    </row>
    <row r="3219" spans="1:5" ht="15.75" thickBot="1" x14ac:dyDescent="0.3">
      <c r="A3219" s="127" t="s">
        <v>170</v>
      </c>
      <c r="B3219" s="135">
        <v>13</v>
      </c>
      <c r="C3219" s="127" t="s">
        <v>125</v>
      </c>
      <c r="D3219" s="135">
        <v>9</v>
      </c>
      <c r="E3219" s="127" t="s">
        <v>283</v>
      </c>
    </row>
    <row r="3220" spans="1:5" ht="15.75" thickBot="1" x14ac:dyDescent="0.3">
      <c r="A3220" s="127" t="s">
        <v>170</v>
      </c>
      <c r="B3220" s="135">
        <v>13</v>
      </c>
      <c r="C3220" s="127" t="s">
        <v>125</v>
      </c>
      <c r="D3220" s="135">
        <v>10</v>
      </c>
      <c r="E3220" s="127" t="s">
        <v>284</v>
      </c>
    </row>
    <row r="3221" spans="1:5" ht="15.75" thickBot="1" x14ac:dyDescent="0.3">
      <c r="A3221" s="127" t="s">
        <v>170</v>
      </c>
      <c r="B3221" s="135">
        <v>13</v>
      </c>
      <c r="C3221" s="127" t="s">
        <v>125</v>
      </c>
      <c r="D3221" s="135">
        <v>99</v>
      </c>
      <c r="E3221" s="127" t="s">
        <v>290</v>
      </c>
    </row>
    <row r="3222" spans="1:5" ht="15.75" thickBot="1" x14ac:dyDescent="0.3">
      <c r="A3222" s="127" t="s">
        <v>170</v>
      </c>
      <c r="B3222" s="135">
        <v>13</v>
      </c>
      <c r="C3222" s="127" t="s">
        <v>125</v>
      </c>
      <c r="D3222" s="135">
        <v>11</v>
      </c>
      <c r="E3222" s="127" t="s">
        <v>285</v>
      </c>
    </row>
    <row r="3223" spans="1:5" ht="15.75" thickBot="1" x14ac:dyDescent="0.3">
      <c r="A3223" s="127" t="s">
        <v>170</v>
      </c>
      <c r="B3223" s="135">
        <v>13</v>
      </c>
      <c r="C3223" s="127" t="s">
        <v>125</v>
      </c>
      <c r="D3223" s="135">
        <v>12</v>
      </c>
      <c r="E3223" s="127" t="s">
        <v>286</v>
      </c>
    </row>
    <row r="3224" spans="1:5" ht="15.75" thickBot="1" x14ac:dyDescent="0.3">
      <c r="A3224" s="127" t="s">
        <v>170</v>
      </c>
      <c r="B3224" s="135">
        <v>13</v>
      </c>
      <c r="C3224" s="127" t="s">
        <v>125</v>
      </c>
      <c r="D3224" s="135">
        <v>13</v>
      </c>
      <c r="E3224" s="127" t="s">
        <v>287</v>
      </c>
    </row>
    <row r="3225" spans="1:5" ht="15.75" thickBot="1" x14ac:dyDescent="0.3">
      <c r="A3225" s="127" t="s">
        <v>170</v>
      </c>
      <c r="B3225" s="135">
        <v>13</v>
      </c>
      <c r="C3225" s="127" t="s">
        <v>125</v>
      </c>
      <c r="D3225" s="135">
        <v>14</v>
      </c>
      <c r="E3225" s="127" t="s">
        <v>288</v>
      </c>
    </row>
    <row r="3226" spans="1:5" ht="15.75" thickBot="1" x14ac:dyDescent="0.3">
      <c r="A3226" s="127" t="s">
        <v>170</v>
      </c>
      <c r="B3226" s="135">
        <v>13</v>
      </c>
      <c r="C3226" s="127" t="s">
        <v>125</v>
      </c>
      <c r="D3226" s="135">
        <v>15</v>
      </c>
      <c r="E3226" s="127" t="s">
        <v>289</v>
      </c>
    </row>
    <row r="3227" spans="1:5" ht="15.75" thickBot="1" x14ac:dyDescent="0.3">
      <c r="A3227" s="127" t="s">
        <v>170</v>
      </c>
      <c r="B3227" s="135">
        <v>15</v>
      </c>
      <c r="C3227" s="127" t="s">
        <v>126</v>
      </c>
      <c r="D3227" s="135">
        <v>1</v>
      </c>
      <c r="E3227" s="127" t="s">
        <v>302</v>
      </c>
    </row>
    <row r="3228" spans="1:5" ht="15.75" thickBot="1" x14ac:dyDescent="0.3">
      <c r="A3228" s="127" t="s">
        <v>170</v>
      </c>
      <c r="B3228" s="135">
        <v>15</v>
      </c>
      <c r="C3228" s="127" t="s">
        <v>126</v>
      </c>
      <c r="D3228" s="135">
        <v>2</v>
      </c>
      <c r="E3228" s="127" t="s">
        <v>303</v>
      </c>
    </row>
    <row r="3229" spans="1:5" ht="15.75" thickBot="1" x14ac:dyDescent="0.3">
      <c r="A3229" s="127" t="s">
        <v>170</v>
      </c>
      <c r="B3229" s="135">
        <v>15</v>
      </c>
      <c r="C3229" s="127" t="s">
        <v>126</v>
      </c>
      <c r="D3229" s="135">
        <v>3</v>
      </c>
      <c r="E3229" s="127" t="s">
        <v>304</v>
      </c>
    </row>
    <row r="3230" spans="1:5" ht="15.75" thickBot="1" x14ac:dyDescent="0.3">
      <c r="A3230" s="127" t="s">
        <v>170</v>
      </c>
      <c r="B3230" s="135">
        <v>15</v>
      </c>
      <c r="C3230" s="127" t="s">
        <v>126</v>
      </c>
      <c r="D3230" s="135">
        <v>4</v>
      </c>
      <c r="E3230" s="127" t="s">
        <v>305</v>
      </c>
    </row>
    <row r="3231" spans="1:5" ht="15.75" thickBot="1" x14ac:dyDescent="0.3">
      <c r="A3231" s="127" t="s">
        <v>170</v>
      </c>
      <c r="B3231" s="135">
        <v>15</v>
      </c>
      <c r="C3231" s="127" t="s">
        <v>126</v>
      </c>
      <c r="D3231" s="135">
        <v>5</v>
      </c>
      <c r="E3231" s="127" t="s">
        <v>306</v>
      </c>
    </row>
    <row r="3232" spans="1:5" ht="15.75" thickBot="1" x14ac:dyDescent="0.3">
      <c r="A3232" s="127" t="s">
        <v>170</v>
      </c>
      <c r="B3232" s="135">
        <v>15</v>
      </c>
      <c r="C3232" s="127" t="s">
        <v>126</v>
      </c>
      <c r="D3232" s="135">
        <v>6</v>
      </c>
      <c r="E3232" s="127" t="s">
        <v>307</v>
      </c>
    </row>
    <row r="3233" spans="1:5" ht="15.75" thickBot="1" x14ac:dyDescent="0.3">
      <c r="A3233" s="127" t="s">
        <v>170</v>
      </c>
      <c r="B3233" s="135">
        <v>15</v>
      </c>
      <c r="C3233" s="127" t="s">
        <v>126</v>
      </c>
      <c r="D3233" s="135">
        <v>7</v>
      </c>
      <c r="E3233" s="127" t="s">
        <v>308</v>
      </c>
    </row>
    <row r="3234" spans="1:5" ht="15.75" thickBot="1" x14ac:dyDescent="0.3">
      <c r="A3234" s="127" t="s">
        <v>170</v>
      </c>
      <c r="B3234" s="135">
        <v>15</v>
      </c>
      <c r="C3234" s="127" t="s">
        <v>126</v>
      </c>
      <c r="D3234" s="135">
        <v>8</v>
      </c>
      <c r="E3234" s="127" t="s">
        <v>309</v>
      </c>
    </row>
    <row r="3235" spans="1:5" ht="15.75" thickBot="1" x14ac:dyDescent="0.3">
      <c r="A3235" s="127" t="s">
        <v>170</v>
      </c>
      <c r="B3235" s="135">
        <v>15</v>
      </c>
      <c r="C3235" s="127" t="s">
        <v>126</v>
      </c>
      <c r="D3235" s="135">
        <v>9</v>
      </c>
      <c r="E3235" s="127" t="s">
        <v>310</v>
      </c>
    </row>
    <row r="3236" spans="1:5" ht="15.75" thickBot="1" x14ac:dyDescent="0.3">
      <c r="A3236" s="127" t="s">
        <v>170</v>
      </c>
      <c r="B3236" s="135">
        <v>15</v>
      </c>
      <c r="C3236" s="127" t="s">
        <v>126</v>
      </c>
      <c r="D3236" s="135">
        <v>99</v>
      </c>
      <c r="E3236" s="127" t="s">
        <v>315</v>
      </c>
    </row>
    <row r="3237" spans="1:5" ht="15.75" thickBot="1" x14ac:dyDescent="0.3">
      <c r="A3237" s="127" t="s">
        <v>170</v>
      </c>
      <c r="B3237" s="135">
        <v>15</v>
      </c>
      <c r="C3237" s="127" t="s">
        <v>126</v>
      </c>
      <c r="D3237" s="135">
        <v>10</v>
      </c>
      <c r="E3237" s="127" t="s">
        <v>311</v>
      </c>
    </row>
    <row r="3238" spans="1:5" ht="15.75" thickBot="1" x14ac:dyDescent="0.3">
      <c r="A3238" s="127" t="s">
        <v>170</v>
      </c>
      <c r="B3238" s="135">
        <v>15</v>
      </c>
      <c r="C3238" s="127" t="s">
        <v>126</v>
      </c>
      <c r="D3238" s="135">
        <v>11</v>
      </c>
      <c r="E3238" s="127" t="s">
        <v>312</v>
      </c>
    </row>
    <row r="3239" spans="1:5" ht="15.75" thickBot="1" x14ac:dyDescent="0.3">
      <c r="A3239" s="127" t="s">
        <v>170</v>
      </c>
      <c r="B3239" s="135">
        <v>15</v>
      </c>
      <c r="C3239" s="127" t="s">
        <v>126</v>
      </c>
      <c r="D3239" s="135">
        <v>12</v>
      </c>
      <c r="E3239" s="127" t="s">
        <v>313</v>
      </c>
    </row>
    <row r="3240" spans="1:5" ht="15.75" thickBot="1" x14ac:dyDescent="0.3">
      <c r="A3240" s="127" t="s">
        <v>170</v>
      </c>
      <c r="B3240" s="135">
        <v>15</v>
      </c>
      <c r="C3240" s="127" t="s">
        <v>126</v>
      </c>
      <c r="D3240" s="135">
        <v>13</v>
      </c>
      <c r="E3240" s="127" t="s">
        <v>314</v>
      </c>
    </row>
    <row r="3241" spans="1:5" ht="15.75" thickBot="1" x14ac:dyDescent="0.3">
      <c r="A3241" s="127" t="s">
        <v>170</v>
      </c>
      <c r="B3241" s="135">
        <v>17</v>
      </c>
      <c r="C3241" s="127" t="s">
        <v>127</v>
      </c>
      <c r="D3241" s="135">
        <v>1</v>
      </c>
      <c r="E3241" s="127" t="s">
        <v>329</v>
      </c>
    </row>
    <row r="3242" spans="1:5" ht="15.75" thickBot="1" x14ac:dyDescent="0.3">
      <c r="A3242" s="127" t="s">
        <v>170</v>
      </c>
      <c r="B3242" s="135">
        <v>17</v>
      </c>
      <c r="C3242" s="127" t="s">
        <v>127</v>
      </c>
      <c r="D3242" s="135">
        <v>2</v>
      </c>
      <c r="E3242" s="127" t="s">
        <v>330</v>
      </c>
    </row>
    <row r="3243" spans="1:5" ht="15.75" thickBot="1" x14ac:dyDescent="0.3">
      <c r="A3243" s="127" t="s">
        <v>170</v>
      </c>
      <c r="B3243" s="135">
        <v>17</v>
      </c>
      <c r="C3243" s="127" t="s">
        <v>127</v>
      </c>
      <c r="D3243" s="135">
        <v>3</v>
      </c>
      <c r="E3243" s="127" t="s">
        <v>3797</v>
      </c>
    </row>
    <row r="3244" spans="1:5" ht="15.75" thickBot="1" x14ac:dyDescent="0.3">
      <c r="A3244" s="127" t="s">
        <v>170</v>
      </c>
      <c r="B3244" s="135">
        <v>17</v>
      </c>
      <c r="C3244" s="127" t="s">
        <v>127</v>
      </c>
      <c r="D3244" s="135">
        <v>4</v>
      </c>
      <c r="E3244" s="127" t="s">
        <v>331</v>
      </c>
    </row>
    <row r="3245" spans="1:5" ht="15.75" thickBot="1" x14ac:dyDescent="0.3">
      <c r="A3245" s="127" t="s">
        <v>170</v>
      </c>
      <c r="B3245" s="135">
        <v>17</v>
      </c>
      <c r="C3245" s="127" t="s">
        <v>127</v>
      </c>
      <c r="D3245" s="135">
        <v>5</v>
      </c>
      <c r="E3245" s="127" t="s">
        <v>332</v>
      </c>
    </row>
    <row r="3246" spans="1:5" ht="15.75" thickBot="1" x14ac:dyDescent="0.3">
      <c r="A3246" s="127" t="s">
        <v>170</v>
      </c>
      <c r="B3246" s="135">
        <v>17</v>
      </c>
      <c r="C3246" s="127" t="s">
        <v>127</v>
      </c>
      <c r="D3246" s="135">
        <v>6</v>
      </c>
      <c r="E3246" s="127" t="s">
        <v>333</v>
      </c>
    </row>
    <row r="3247" spans="1:5" ht="15.75" thickBot="1" x14ac:dyDescent="0.3">
      <c r="A3247" s="127" t="s">
        <v>170</v>
      </c>
      <c r="B3247" s="135">
        <v>17</v>
      </c>
      <c r="C3247" s="127" t="s">
        <v>127</v>
      </c>
      <c r="D3247" s="135">
        <v>7</v>
      </c>
      <c r="E3247" s="127" t="s">
        <v>334</v>
      </c>
    </row>
    <row r="3248" spans="1:5" ht="15.75" thickBot="1" x14ac:dyDescent="0.3">
      <c r="A3248" s="127" t="s">
        <v>170</v>
      </c>
      <c r="B3248" s="135">
        <v>17</v>
      </c>
      <c r="C3248" s="127" t="s">
        <v>127</v>
      </c>
      <c r="D3248" s="135">
        <v>8</v>
      </c>
      <c r="E3248" s="127" t="s">
        <v>335</v>
      </c>
    </row>
    <row r="3249" spans="1:5" ht="15.75" thickBot="1" x14ac:dyDescent="0.3">
      <c r="A3249" s="127" t="s">
        <v>170</v>
      </c>
      <c r="B3249" s="135">
        <v>17</v>
      </c>
      <c r="C3249" s="127" t="s">
        <v>127</v>
      </c>
      <c r="D3249" s="135">
        <v>9</v>
      </c>
      <c r="E3249" s="127" t="s">
        <v>336</v>
      </c>
    </row>
    <row r="3250" spans="1:5" ht="15.75" thickBot="1" x14ac:dyDescent="0.3">
      <c r="A3250" s="127" t="s">
        <v>170</v>
      </c>
      <c r="B3250" s="135">
        <v>17</v>
      </c>
      <c r="C3250" s="127" t="s">
        <v>127</v>
      </c>
      <c r="D3250" s="135">
        <v>10</v>
      </c>
      <c r="E3250" s="127" t="s">
        <v>337</v>
      </c>
    </row>
    <row r="3251" spans="1:5" ht="15.75" thickBot="1" x14ac:dyDescent="0.3">
      <c r="A3251" s="127" t="s">
        <v>170</v>
      </c>
      <c r="B3251" s="135">
        <v>17</v>
      </c>
      <c r="C3251" s="127" t="s">
        <v>127</v>
      </c>
      <c r="D3251" s="135">
        <v>11</v>
      </c>
      <c r="E3251" s="127" t="s">
        <v>338</v>
      </c>
    </row>
    <row r="3252" spans="1:5" ht="15.75" thickBot="1" x14ac:dyDescent="0.3">
      <c r="A3252" s="127" t="s">
        <v>170</v>
      </c>
      <c r="B3252" s="135">
        <v>17</v>
      </c>
      <c r="C3252" s="127" t="s">
        <v>127</v>
      </c>
      <c r="D3252" s="135">
        <v>12</v>
      </c>
      <c r="E3252" s="127" t="s">
        <v>339</v>
      </c>
    </row>
    <row r="3253" spans="1:5" ht="15.75" thickBot="1" x14ac:dyDescent="0.3">
      <c r="A3253" s="127" t="s">
        <v>170</v>
      </c>
      <c r="B3253" s="135">
        <v>17</v>
      </c>
      <c r="C3253" s="127" t="s">
        <v>127</v>
      </c>
      <c r="D3253" s="135">
        <v>13</v>
      </c>
      <c r="E3253" s="127" t="s">
        <v>340</v>
      </c>
    </row>
    <row r="3254" spans="1:5" ht="15.75" thickBot="1" x14ac:dyDescent="0.3">
      <c r="A3254" s="127" t="s">
        <v>170</v>
      </c>
      <c r="B3254" s="135">
        <v>17</v>
      </c>
      <c r="C3254" s="127" t="s">
        <v>127</v>
      </c>
      <c r="D3254" s="135">
        <v>14</v>
      </c>
      <c r="E3254" s="127" t="s">
        <v>341</v>
      </c>
    </row>
    <row r="3255" spans="1:5" ht="15.75" thickBot="1" x14ac:dyDescent="0.3">
      <c r="A3255" s="127" t="s">
        <v>170</v>
      </c>
      <c r="B3255" s="135">
        <v>17</v>
      </c>
      <c r="C3255" s="127" t="s">
        <v>127</v>
      </c>
      <c r="D3255" s="135">
        <v>15</v>
      </c>
      <c r="E3255" s="127" t="s">
        <v>342</v>
      </c>
    </row>
    <row r="3256" spans="1:5" ht="15.75" thickBot="1" x14ac:dyDescent="0.3">
      <c r="A3256" s="127" t="s">
        <v>170</v>
      </c>
      <c r="B3256" s="135">
        <v>17</v>
      </c>
      <c r="C3256" s="127" t="s">
        <v>127</v>
      </c>
      <c r="D3256" s="135">
        <v>16</v>
      </c>
      <c r="E3256" s="127" t="s">
        <v>343</v>
      </c>
    </row>
    <row r="3257" spans="1:5" ht="15.75" thickBot="1" x14ac:dyDescent="0.3">
      <c r="A3257" s="127" t="s">
        <v>170</v>
      </c>
      <c r="B3257" s="135">
        <v>17</v>
      </c>
      <c r="C3257" s="127" t="s">
        <v>127</v>
      </c>
      <c r="D3257" s="135">
        <v>17</v>
      </c>
      <c r="E3257" s="127" t="s">
        <v>344</v>
      </c>
    </row>
    <row r="3258" spans="1:5" ht="15.75" thickBot="1" x14ac:dyDescent="0.3">
      <c r="A3258" s="127" t="s">
        <v>170</v>
      </c>
      <c r="B3258" s="135">
        <v>17</v>
      </c>
      <c r="C3258" s="127" t="s">
        <v>127</v>
      </c>
      <c r="D3258" s="135">
        <v>99</v>
      </c>
      <c r="E3258" s="127" t="s">
        <v>346</v>
      </c>
    </row>
    <row r="3259" spans="1:5" ht="15.75" thickBot="1" x14ac:dyDescent="0.3">
      <c r="A3259" s="127" t="s">
        <v>170</v>
      </c>
      <c r="B3259" s="135">
        <v>17</v>
      </c>
      <c r="C3259" s="127" t="s">
        <v>127</v>
      </c>
      <c r="D3259" s="135">
        <v>18</v>
      </c>
      <c r="E3259" s="127" t="s">
        <v>345</v>
      </c>
    </row>
    <row r="3260" spans="1:5" ht="15.75" thickBot="1" x14ac:dyDescent="0.3">
      <c r="A3260" s="127" t="s">
        <v>170</v>
      </c>
      <c r="B3260" s="135">
        <v>11</v>
      </c>
      <c r="C3260" s="127" t="s">
        <v>128</v>
      </c>
      <c r="D3260" s="135">
        <v>1</v>
      </c>
      <c r="E3260" s="127" t="s">
        <v>250</v>
      </c>
    </row>
    <row r="3261" spans="1:5" ht="15.75" thickBot="1" x14ac:dyDescent="0.3">
      <c r="A3261" s="127" t="s">
        <v>170</v>
      </c>
      <c r="B3261" s="135">
        <v>11</v>
      </c>
      <c r="C3261" s="127" t="s">
        <v>128</v>
      </c>
      <c r="D3261" s="135">
        <v>2</v>
      </c>
      <c r="E3261" s="127" t="s">
        <v>251</v>
      </c>
    </row>
    <row r="3262" spans="1:5" ht="15.75" thickBot="1" x14ac:dyDescent="0.3">
      <c r="A3262" s="127" t="s">
        <v>170</v>
      </c>
      <c r="B3262" s="135">
        <v>11</v>
      </c>
      <c r="C3262" s="127" t="s">
        <v>128</v>
      </c>
      <c r="D3262" s="135">
        <v>3</v>
      </c>
      <c r="E3262" s="127" t="s">
        <v>252</v>
      </c>
    </row>
    <row r="3263" spans="1:5" ht="15.75" thickBot="1" x14ac:dyDescent="0.3">
      <c r="A3263" s="127" t="s">
        <v>170</v>
      </c>
      <c r="B3263" s="135">
        <v>11</v>
      </c>
      <c r="C3263" s="127" t="s">
        <v>128</v>
      </c>
      <c r="D3263" s="135">
        <v>99</v>
      </c>
      <c r="E3263" s="127" t="s">
        <v>265</v>
      </c>
    </row>
    <row r="3264" spans="1:5" ht="15.75" thickBot="1" x14ac:dyDescent="0.3">
      <c r="A3264" s="127" t="s">
        <v>170</v>
      </c>
      <c r="B3264" s="135">
        <v>11</v>
      </c>
      <c r="C3264" s="127" t="s">
        <v>128</v>
      </c>
      <c r="D3264" s="135">
        <v>4</v>
      </c>
      <c r="E3264" s="127" t="s">
        <v>253</v>
      </c>
    </row>
    <row r="3265" spans="1:5" ht="15.75" thickBot="1" x14ac:dyDescent="0.3">
      <c r="A3265" s="127" t="s">
        <v>170</v>
      </c>
      <c r="B3265" s="135">
        <v>11</v>
      </c>
      <c r="C3265" s="127" t="s">
        <v>128</v>
      </c>
      <c r="D3265" s="135">
        <v>5</v>
      </c>
      <c r="E3265" s="127" t="s">
        <v>254</v>
      </c>
    </row>
    <row r="3266" spans="1:5" ht="15.75" thickBot="1" x14ac:dyDescent="0.3">
      <c r="A3266" s="127" t="s">
        <v>170</v>
      </c>
      <c r="B3266" s="135">
        <v>11</v>
      </c>
      <c r="C3266" s="127" t="s">
        <v>128</v>
      </c>
      <c r="D3266" s="135">
        <v>6</v>
      </c>
      <c r="E3266" s="127" t="s">
        <v>255</v>
      </c>
    </row>
    <row r="3267" spans="1:5" ht="15.75" thickBot="1" x14ac:dyDescent="0.3">
      <c r="A3267" s="127" t="s">
        <v>170</v>
      </c>
      <c r="B3267" s="135">
        <v>11</v>
      </c>
      <c r="C3267" s="127" t="s">
        <v>128</v>
      </c>
      <c r="D3267" s="135">
        <v>7</v>
      </c>
      <c r="E3267" s="127" t="s">
        <v>256</v>
      </c>
    </row>
    <row r="3268" spans="1:5" ht="15.75" thickBot="1" x14ac:dyDescent="0.3">
      <c r="A3268" s="127" t="s">
        <v>170</v>
      </c>
      <c r="B3268" s="135">
        <v>11</v>
      </c>
      <c r="C3268" s="127" t="s">
        <v>128</v>
      </c>
      <c r="D3268" s="135">
        <v>8</v>
      </c>
      <c r="E3268" s="127" t="s">
        <v>257</v>
      </c>
    </row>
    <row r="3269" spans="1:5" ht="15.75" thickBot="1" x14ac:dyDescent="0.3">
      <c r="A3269" s="127" t="s">
        <v>170</v>
      </c>
      <c r="B3269" s="135">
        <v>11</v>
      </c>
      <c r="C3269" s="127" t="s">
        <v>128</v>
      </c>
      <c r="D3269" s="135">
        <v>9</v>
      </c>
      <c r="E3269" s="127" t="s">
        <v>258</v>
      </c>
    </row>
    <row r="3270" spans="1:5" ht="15.75" thickBot="1" x14ac:dyDescent="0.3">
      <c r="A3270" s="127" t="s">
        <v>170</v>
      </c>
      <c r="B3270" s="135">
        <v>11</v>
      </c>
      <c r="C3270" s="127" t="s">
        <v>128</v>
      </c>
      <c r="D3270" s="135">
        <v>10</v>
      </c>
      <c r="E3270" s="127" t="s">
        <v>259</v>
      </c>
    </row>
    <row r="3271" spans="1:5" ht="15.75" thickBot="1" x14ac:dyDescent="0.3">
      <c r="A3271" s="127" t="s">
        <v>170</v>
      </c>
      <c r="B3271" s="135">
        <v>11</v>
      </c>
      <c r="C3271" s="127" t="s">
        <v>128</v>
      </c>
      <c r="D3271" s="135">
        <v>11</v>
      </c>
      <c r="E3271" s="127" t="s">
        <v>260</v>
      </c>
    </row>
    <row r="3272" spans="1:5" ht="15.75" thickBot="1" x14ac:dyDescent="0.3">
      <c r="A3272" s="127" t="s">
        <v>170</v>
      </c>
      <c r="B3272" s="135">
        <v>11</v>
      </c>
      <c r="C3272" s="127" t="s">
        <v>128</v>
      </c>
      <c r="D3272" s="135">
        <v>12</v>
      </c>
      <c r="E3272" s="127" t="s">
        <v>261</v>
      </c>
    </row>
    <row r="3273" spans="1:5" ht="15.75" thickBot="1" x14ac:dyDescent="0.3">
      <c r="A3273" s="127" t="s">
        <v>170</v>
      </c>
      <c r="B3273" s="135">
        <v>11</v>
      </c>
      <c r="C3273" s="127" t="s">
        <v>128</v>
      </c>
      <c r="D3273" s="135">
        <v>13</v>
      </c>
      <c r="E3273" s="127" t="s">
        <v>262</v>
      </c>
    </row>
    <row r="3274" spans="1:5" ht="15.75" thickBot="1" x14ac:dyDescent="0.3">
      <c r="A3274" s="127" t="s">
        <v>170</v>
      </c>
      <c r="B3274" s="135">
        <v>11</v>
      </c>
      <c r="C3274" s="127" t="s">
        <v>128</v>
      </c>
      <c r="D3274" s="135">
        <v>14</v>
      </c>
      <c r="E3274" s="127" t="s">
        <v>263</v>
      </c>
    </row>
    <row r="3275" spans="1:5" ht="15.75" thickBot="1" x14ac:dyDescent="0.3">
      <c r="A3275" s="127" t="s">
        <v>170</v>
      </c>
      <c r="B3275" s="135">
        <v>11</v>
      </c>
      <c r="C3275" s="127" t="s">
        <v>128</v>
      </c>
      <c r="D3275" s="135">
        <v>15</v>
      </c>
      <c r="E3275" s="127" t="s">
        <v>264</v>
      </c>
    </row>
    <row r="3276" spans="1:5" ht="15.75" thickBot="1" x14ac:dyDescent="0.3">
      <c r="A3276" s="127" t="s">
        <v>3681</v>
      </c>
      <c r="B3276" s="135">
        <v>77</v>
      </c>
      <c r="C3276" s="127" t="s">
        <v>111</v>
      </c>
      <c r="D3276" s="135">
        <v>735</v>
      </c>
      <c r="E3276" s="127" t="s">
        <v>536</v>
      </c>
    </row>
    <row r="3277" spans="1:5" ht="15.75" thickBot="1" x14ac:dyDescent="0.3">
      <c r="A3277" s="127" t="s">
        <v>3681</v>
      </c>
      <c r="B3277" s="135">
        <v>127</v>
      </c>
      <c r="C3277" s="127" t="s">
        <v>112</v>
      </c>
      <c r="D3277" s="135">
        <v>755</v>
      </c>
      <c r="E3277" s="127" t="s">
        <v>609</v>
      </c>
    </row>
    <row r="3278" spans="1:5" ht="15.75" thickBot="1" x14ac:dyDescent="0.3">
      <c r="A3278" s="127" t="s">
        <v>3681</v>
      </c>
      <c r="B3278" s="135">
        <v>127</v>
      </c>
      <c r="C3278" s="127" t="s">
        <v>112</v>
      </c>
      <c r="D3278" s="135">
        <v>738</v>
      </c>
      <c r="E3278" s="127" t="s">
        <v>607</v>
      </c>
    </row>
    <row r="3279" spans="1:5" ht="15.75" thickBot="1" x14ac:dyDescent="0.3">
      <c r="A3279" s="127" t="s">
        <v>3681</v>
      </c>
      <c r="B3279" s="135">
        <v>127</v>
      </c>
      <c r="C3279" s="127" t="s">
        <v>112</v>
      </c>
      <c r="D3279" s="135">
        <v>735</v>
      </c>
      <c r="E3279" s="127" t="s">
        <v>604</v>
      </c>
    </row>
    <row r="3280" spans="1:5" ht="15.75" thickBot="1" x14ac:dyDescent="0.3">
      <c r="A3280" s="127" t="s">
        <v>3681</v>
      </c>
      <c r="B3280" s="135">
        <v>127</v>
      </c>
      <c r="C3280" s="127" t="s">
        <v>112</v>
      </c>
      <c r="D3280" s="135">
        <v>737</v>
      </c>
      <c r="E3280" s="127" t="s">
        <v>606</v>
      </c>
    </row>
    <row r="3281" spans="1:5" ht="15.75" thickBot="1" x14ac:dyDescent="0.3">
      <c r="A3281" s="127" t="s">
        <v>3681</v>
      </c>
      <c r="B3281" s="135">
        <v>127</v>
      </c>
      <c r="C3281" s="127" t="s">
        <v>112</v>
      </c>
      <c r="D3281" s="135">
        <v>736</v>
      </c>
      <c r="E3281" s="127" t="s">
        <v>605</v>
      </c>
    </row>
    <row r="3282" spans="1:5" ht="15.75" thickBot="1" x14ac:dyDescent="0.3">
      <c r="A3282" s="127" t="s">
        <v>3681</v>
      </c>
      <c r="B3282" s="135">
        <v>127</v>
      </c>
      <c r="C3282" s="127" t="s">
        <v>112</v>
      </c>
      <c r="D3282" s="135">
        <v>739</v>
      </c>
      <c r="E3282" s="127" t="s">
        <v>608</v>
      </c>
    </row>
    <row r="3283" spans="1:5" ht="15.75" thickBot="1" x14ac:dyDescent="0.3">
      <c r="A3283" s="127" t="s">
        <v>3681</v>
      </c>
      <c r="B3283" s="135">
        <v>97</v>
      </c>
      <c r="C3283" s="127" t="s">
        <v>113</v>
      </c>
      <c r="D3283" s="135">
        <v>735</v>
      </c>
      <c r="E3283" s="127" t="s">
        <v>539</v>
      </c>
    </row>
    <row r="3284" spans="1:5" ht="15.75" thickBot="1" x14ac:dyDescent="0.3">
      <c r="A3284" s="127" t="s">
        <v>3681</v>
      </c>
      <c r="B3284" s="135">
        <v>97</v>
      </c>
      <c r="C3284" s="127" t="s">
        <v>113</v>
      </c>
      <c r="D3284" s="135">
        <v>736</v>
      </c>
      <c r="E3284" s="127" t="s">
        <v>540</v>
      </c>
    </row>
    <row r="3285" spans="1:5" ht="15.75" thickBot="1" x14ac:dyDescent="0.3">
      <c r="A3285" s="127" t="s">
        <v>3681</v>
      </c>
      <c r="B3285" s="135">
        <v>97</v>
      </c>
      <c r="C3285" s="127" t="s">
        <v>113</v>
      </c>
      <c r="D3285" s="135">
        <v>737</v>
      </c>
      <c r="E3285" s="127" t="s">
        <v>541</v>
      </c>
    </row>
    <row r="3286" spans="1:5" ht="15.75" thickBot="1" x14ac:dyDescent="0.3">
      <c r="A3286" s="127" t="s">
        <v>3681</v>
      </c>
      <c r="B3286" s="135">
        <v>113</v>
      </c>
      <c r="C3286" s="127" t="s">
        <v>114</v>
      </c>
      <c r="D3286" s="135">
        <v>730</v>
      </c>
      <c r="E3286" s="127" t="s">
        <v>570</v>
      </c>
    </row>
    <row r="3287" spans="1:5" ht="15.75" thickBot="1" x14ac:dyDescent="0.3">
      <c r="A3287" s="127" t="s">
        <v>3681</v>
      </c>
      <c r="B3287" s="135">
        <v>112</v>
      </c>
      <c r="C3287" s="127" t="s">
        <v>115</v>
      </c>
      <c r="D3287" s="135">
        <v>739</v>
      </c>
      <c r="E3287" s="127" t="s">
        <v>571</v>
      </c>
    </row>
    <row r="3288" spans="1:5" ht="15.75" thickBot="1" x14ac:dyDescent="0.3">
      <c r="A3288" s="127" t="s">
        <v>3681</v>
      </c>
      <c r="B3288" s="135">
        <v>112</v>
      </c>
      <c r="C3288" s="127" t="s">
        <v>115</v>
      </c>
      <c r="D3288" s="135">
        <v>700</v>
      </c>
      <c r="E3288" s="127" t="s">
        <v>566</v>
      </c>
    </row>
    <row r="3289" spans="1:5" ht="15.75" thickBot="1" x14ac:dyDescent="0.3">
      <c r="A3289" s="127" t="s">
        <v>3681</v>
      </c>
      <c r="B3289" s="135">
        <v>112</v>
      </c>
      <c r="C3289" s="127" t="s">
        <v>115</v>
      </c>
      <c r="D3289" s="135">
        <v>741</v>
      </c>
      <c r="E3289" s="127" t="s">
        <v>573</v>
      </c>
    </row>
    <row r="3290" spans="1:5" ht="15.75" thickBot="1" x14ac:dyDescent="0.3">
      <c r="A3290" s="127" t="s">
        <v>3681</v>
      </c>
      <c r="B3290" s="135">
        <v>112</v>
      </c>
      <c r="C3290" s="127" t="s">
        <v>115</v>
      </c>
      <c r="D3290" s="135">
        <v>745</v>
      </c>
      <c r="E3290" s="127" t="s">
        <v>577</v>
      </c>
    </row>
    <row r="3291" spans="1:5" ht="15.75" thickBot="1" x14ac:dyDescent="0.3">
      <c r="A3291" s="127" t="s">
        <v>3681</v>
      </c>
      <c r="B3291" s="135">
        <v>112</v>
      </c>
      <c r="C3291" s="127" t="s">
        <v>115</v>
      </c>
      <c r="D3291" s="135">
        <v>737</v>
      </c>
      <c r="E3291" s="127" t="s">
        <v>569</v>
      </c>
    </row>
    <row r="3292" spans="1:5" ht="15.75" thickBot="1" x14ac:dyDescent="0.3">
      <c r="A3292" s="127" t="s">
        <v>3681</v>
      </c>
      <c r="B3292" s="135">
        <v>112</v>
      </c>
      <c r="C3292" s="127" t="s">
        <v>115</v>
      </c>
      <c r="D3292" s="135">
        <v>749</v>
      </c>
      <c r="E3292" s="127" t="s">
        <v>581</v>
      </c>
    </row>
    <row r="3293" spans="1:5" ht="15.75" thickBot="1" x14ac:dyDescent="0.3">
      <c r="A3293" s="127" t="s">
        <v>3681</v>
      </c>
      <c r="B3293" s="135">
        <v>112</v>
      </c>
      <c r="C3293" s="127" t="s">
        <v>115</v>
      </c>
      <c r="D3293" s="135">
        <v>736</v>
      </c>
      <c r="E3293" s="127" t="s">
        <v>568</v>
      </c>
    </row>
    <row r="3294" spans="1:5" ht="15.75" thickBot="1" x14ac:dyDescent="0.3">
      <c r="A3294" s="127" t="s">
        <v>3681</v>
      </c>
      <c r="B3294" s="135">
        <v>112</v>
      </c>
      <c r="C3294" s="127" t="s">
        <v>115</v>
      </c>
      <c r="D3294" s="135">
        <v>747</v>
      </c>
      <c r="E3294" s="127" t="s">
        <v>579</v>
      </c>
    </row>
    <row r="3295" spans="1:5" ht="15.75" thickBot="1" x14ac:dyDescent="0.3">
      <c r="A3295" s="127" t="s">
        <v>3681</v>
      </c>
      <c r="B3295" s="135">
        <v>112</v>
      </c>
      <c r="C3295" s="127" t="s">
        <v>115</v>
      </c>
      <c r="D3295" s="135">
        <v>746</v>
      </c>
      <c r="E3295" s="127" t="s">
        <v>578</v>
      </c>
    </row>
    <row r="3296" spans="1:5" ht="15.75" thickBot="1" x14ac:dyDescent="0.3">
      <c r="A3296" s="127" t="s">
        <v>3681</v>
      </c>
      <c r="B3296" s="135">
        <v>112</v>
      </c>
      <c r="C3296" s="127" t="s">
        <v>115</v>
      </c>
      <c r="D3296" s="135">
        <v>743</v>
      </c>
      <c r="E3296" s="127" t="s">
        <v>575</v>
      </c>
    </row>
    <row r="3297" spans="1:5" ht="15.75" thickBot="1" x14ac:dyDescent="0.3">
      <c r="A3297" s="127" t="s">
        <v>3681</v>
      </c>
      <c r="B3297" s="135">
        <v>112</v>
      </c>
      <c r="C3297" s="127" t="s">
        <v>115</v>
      </c>
      <c r="D3297" s="135">
        <v>748</v>
      </c>
      <c r="E3297" s="127" t="s">
        <v>580</v>
      </c>
    </row>
    <row r="3298" spans="1:5" ht="15.75" thickBot="1" x14ac:dyDescent="0.3">
      <c r="A3298" s="127" t="s">
        <v>3681</v>
      </c>
      <c r="B3298" s="135">
        <v>112</v>
      </c>
      <c r="C3298" s="127" t="s">
        <v>115</v>
      </c>
      <c r="D3298" s="135">
        <v>735</v>
      </c>
      <c r="E3298" s="127" t="s">
        <v>567</v>
      </c>
    </row>
    <row r="3299" spans="1:5" ht="15.75" thickBot="1" x14ac:dyDescent="0.3">
      <c r="A3299" s="127" t="s">
        <v>3681</v>
      </c>
      <c r="B3299" s="135">
        <v>112</v>
      </c>
      <c r="C3299" s="127" t="s">
        <v>115</v>
      </c>
      <c r="D3299" s="135">
        <v>744</v>
      </c>
      <c r="E3299" s="127" t="s">
        <v>576</v>
      </c>
    </row>
    <row r="3300" spans="1:5" ht="15.75" thickBot="1" x14ac:dyDescent="0.3">
      <c r="A3300" s="127" t="s">
        <v>3681</v>
      </c>
      <c r="B3300" s="135">
        <v>112</v>
      </c>
      <c r="C3300" s="127" t="s">
        <v>115</v>
      </c>
      <c r="D3300" s="135">
        <v>991</v>
      </c>
      <c r="E3300" s="127" t="s">
        <v>582</v>
      </c>
    </row>
    <row r="3301" spans="1:5" ht="15.75" thickBot="1" x14ac:dyDescent="0.3">
      <c r="A3301" s="127" t="s">
        <v>3681</v>
      </c>
      <c r="B3301" s="135">
        <v>112</v>
      </c>
      <c r="C3301" s="127" t="s">
        <v>115</v>
      </c>
      <c r="D3301" s="135">
        <v>740</v>
      </c>
      <c r="E3301" s="127" t="s">
        <v>572</v>
      </c>
    </row>
    <row r="3302" spans="1:5" ht="15.75" thickBot="1" x14ac:dyDescent="0.3">
      <c r="A3302" s="127" t="s">
        <v>3681</v>
      </c>
      <c r="B3302" s="135">
        <v>112</v>
      </c>
      <c r="C3302" s="127" t="s">
        <v>115</v>
      </c>
      <c r="D3302" s="135">
        <v>742</v>
      </c>
      <c r="E3302" s="127" t="s">
        <v>574</v>
      </c>
    </row>
    <row r="3303" spans="1:5" ht="15.75" thickBot="1" x14ac:dyDescent="0.3">
      <c r="A3303" s="127" t="s">
        <v>3681</v>
      </c>
      <c r="B3303" s="135">
        <v>112</v>
      </c>
      <c r="C3303" s="127" t="s">
        <v>115</v>
      </c>
      <c r="D3303" s="135">
        <v>632</v>
      </c>
      <c r="E3303" s="127" t="s">
        <v>565</v>
      </c>
    </row>
    <row r="3304" spans="1:5" ht="15.75" thickBot="1" x14ac:dyDescent="0.3">
      <c r="A3304" s="127" t="s">
        <v>3681</v>
      </c>
      <c r="B3304" s="135">
        <v>112</v>
      </c>
      <c r="C3304" s="127" t="s">
        <v>115</v>
      </c>
      <c r="D3304" s="135">
        <v>738</v>
      </c>
      <c r="E3304" s="127" t="s">
        <v>570</v>
      </c>
    </row>
    <row r="3305" spans="1:5" ht="15.75" thickBot="1" x14ac:dyDescent="0.3">
      <c r="A3305" s="127" t="s">
        <v>3681</v>
      </c>
      <c r="B3305" s="135">
        <v>29</v>
      </c>
      <c r="C3305" s="127" t="s">
        <v>116</v>
      </c>
      <c r="D3305" s="135">
        <v>1</v>
      </c>
      <c r="E3305" s="127" t="s">
        <v>3798</v>
      </c>
    </row>
    <row r="3306" spans="1:5" ht="15.75" thickBot="1" x14ac:dyDescent="0.3">
      <c r="A3306" s="127" t="s">
        <v>3681</v>
      </c>
      <c r="B3306" s="135">
        <v>29</v>
      </c>
      <c r="C3306" s="127" t="s">
        <v>116</v>
      </c>
      <c r="D3306" s="135">
        <v>2</v>
      </c>
      <c r="E3306" s="127" t="s">
        <v>347</v>
      </c>
    </row>
    <row r="3307" spans="1:5" ht="15.75" thickBot="1" x14ac:dyDescent="0.3">
      <c r="A3307" s="127" t="s">
        <v>3681</v>
      </c>
      <c r="B3307" s="135">
        <v>29</v>
      </c>
      <c r="C3307" s="127" t="s">
        <v>116</v>
      </c>
      <c r="D3307" s="135">
        <v>3</v>
      </c>
      <c r="E3307" s="127" t="s">
        <v>348</v>
      </c>
    </row>
    <row r="3308" spans="1:5" ht="15.75" thickBot="1" x14ac:dyDescent="0.3">
      <c r="A3308" s="127" t="s">
        <v>3681</v>
      </c>
      <c r="B3308" s="135">
        <v>29</v>
      </c>
      <c r="C3308" s="127" t="s">
        <v>116</v>
      </c>
      <c r="D3308" s="135">
        <v>99</v>
      </c>
      <c r="E3308" s="127" t="s">
        <v>349</v>
      </c>
    </row>
    <row r="3309" spans="1:5" ht="15.75" thickBot="1" x14ac:dyDescent="0.3">
      <c r="A3309" s="127" t="s">
        <v>3681</v>
      </c>
      <c r="B3309" s="135">
        <v>30</v>
      </c>
      <c r="C3309" s="127" t="s">
        <v>117</v>
      </c>
      <c r="D3309" s="135">
        <v>99</v>
      </c>
      <c r="E3309" s="127" t="s">
        <v>352</v>
      </c>
    </row>
    <row r="3310" spans="1:5" ht="15.75" thickBot="1" x14ac:dyDescent="0.3">
      <c r="A3310" s="127" t="s">
        <v>3681</v>
      </c>
      <c r="B3310" s="135">
        <v>30</v>
      </c>
      <c r="C3310" s="127" t="s">
        <v>117</v>
      </c>
      <c r="D3310" s="135">
        <v>1</v>
      </c>
      <c r="E3310" s="127" t="s">
        <v>350</v>
      </c>
    </row>
    <row r="3311" spans="1:5" ht="15.75" thickBot="1" x14ac:dyDescent="0.3">
      <c r="A3311" s="127" t="s">
        <v>3681</v>
      </c>
      <c r="B3311" s="135">
        <v>30</v>
      </c>
      <c r="C3311" s="127" t="s">
        <v>117</v>
      </c>
      <c r="D3311" s="135">
        <v>2</v>
      </c>
      <c r="E3311" s="127" t="s">
        <v>351</v>
      </c>
    </row>
    <row r="3312" spans="1:5" ht="15.75" thickBot="1" x14ac:dyDescent="0.3">
      <c r="A3312" s="127" t="s">
        <v>3681</v>
      </c>
      <c r="B3312" s="135">
        <v>122</v>
      </c>
      <c r="C3312" s="127" t="s">
        <v>129</v>
      </c>
      <c r="D3312" s="135">
        <v>735</v>
      </c>
      <c r="E3312" s="127" t="s">
        <v>601</v>
      </c>
    </row>
    <row r="3313" spans="1:5" ht="15.75" thickBot="1" x14ac:dyDescent="0.3">
      <c r="A3313" s="127" t="s">
        <v>3681</v>
      </c>
      <c r="B3313" s="135">
        <v>122</v>
      </c>
      <c r="C3313" s="127" t="s">
        <v>129</v>
      </c>
      <c r="D3313" s="135">
        <v>736</v>
      </c>
      <c r="E3313" s="127" t="s">
        <v>602</v>
      </c>
    </row>
    <row r="3314" spans="1:5" ht="15.75" thickBot="1" x14ac:dyDescent="0.3">
      <c r="A3314" s="127" t="s">
        <v>3681</v>
      </c>
      <c r="B3314" s="135">
        <v>122</v>
      </c>
      <c r="C3314" s="127" t="s">
        <v>129</v>
      </c>
      <c r="D3314" s="135">
        <v>737</v>
      </c>
      <c r="E3314" s="127" t="s">
        <v>603</v>
      </c>
    </row>
    <row r="3315" spans="1:5" ht="15.75" thickBot="1" x14ac:dyDescent="0.3">
      <c r="A3315" s="127" t="s">
        <v>3681</v>
      </c>
      <c r="B3315" s="135">
        <v>45</v>
      </c>
      <c r="C3315" s="127" t="s">
        <v>130</v>
      </c>
      <c r="D3315" s="135">
        <v>356</v>
      </c>
      <c r="E3315" s="127" t="s">
        <v>460</v>
      </c>
    </row>
    <row r="3316" spans="1:5" ht="15.75" thickBot="1" x14ac:dyDescent="0.3">
      <c r="A3316" s="127" t="s">
        <v>3681</v>
      </c>
      <c r="B3316" s="135">
        <v>45</v>
      </c>
      <c r="C3316" s="127" t="s">
        <v>130</v>
      </c>
      <c r="D3316" s="135">
        <v>89</v>
      </c>
      <c r="E3316" s="127" t="s">
        <v>451</v>
      </c>
    </row>
    <row r="3317" spans="1:5" ht="15.75" thickBot="1" x14ac:dyDescent="0.3">
      <c r="A3317" s="127" t="s">
        <v>3681</v>
      </c>
      <c r="B3317" s="135">
        <v>45</v>
      </c>
      <c r="C3317" s="127" t="s">
        <v>130</v>
      </c>
      <c r="D3317" s="135">
        <v>90</v>
      </c>
      <c r="E3317" s="127" t="s">
        <v>452</v>
      </c>
    </row>
    <row r="3318" spans="1:5" ht="15.75" thickBot="1" x14ac:dyDescent="0.3">
      <c r="A3318" s="127" t="s">
        <v>3681</v>
      </c>
      <c r="B3318" s="135">
        <v>45</v>
      </c>
      <c r="C3318" s="127" t="s">
        <v>130</v>
      </c>
      <c r="D3318" s="135">
        <v>177</v>
      </c>
      <c r="E3318" s="127" t="s">
        <v>453</v>
      </c>
    </row>
    <row r="3319" spans="1:5" ht="15.75" thickBot="1" x14ac:dyDescent="0.3">
      <c r="A3319" s="127" t="s">
        <v>3681</v>
      </c>
      <c r="B3319" s="135">
        <v>45</v>
      </c>
      <c r="C3319" s="127" t="s">
        <v>130</v>
      </c>
      <c r="D3319" s="135">
        <v>400</v>
      </c>
      <c r="E3319" s="127" t="s">
        <v>462</v>
      </c>
    </row>
    <row r="3320" spans="1:5" ht="15.75" thickBot="1" x14ac:dyDescent="0.3">
      <c r="A3320" s="127" t="s">
        <v>3681</v>
      </c>
      <c r="B3320" s="135">
        <v>45</v>
      </c>
      <c r="C3320" s="127" t="s">
        <v>130</v>
      </c>
      <c r="D3320" s="135">
        <v>178</v>
      </c>
      <c r="E3320" s="127" t="s">
        <v>454</v>
      </c>
    </row>
    <row r="3321" spans="1:5" ht="15.75" thickBot="1" x14ac:dyDescent="0.3">
      <c r="A3321" s="127" t="s">
        <v>3681</v>
      </c>
      <c r="B3321" s="135">
        <v>45</v>
      </c>
      <c r="C3321" s="127" t="s">
        <v>130</v>
      </c>
      <c r="D3321" s="135">
        <v>221</v>
      </c>
      <c r="E3321" s="127" t="s">
        <v>455</v>
      </c>
    </row>
    <row r="3322" spans="1:5" ht="15.75" thickBot="1" x14ac:dyDescent="0.3">
      <c r="A3322" s="127" t="s">
        <v>3681</v>
      </c>
      <c r="B3322" s="135">
        <v>45</v>
      </c>
      <c r="C3322" s="127" t="s">
        <v>130</v>
      </c>
      <c r="D3322" s="135">
        <v>222</v>
      </c>
      <c r="E3322" s="127" t="s">
        <v>456</v>
      </c>
    </row>
    <row r="3323" spans="1:5" ht="15.75" thickBot="1" x14ac:dyDescent="0.3">
      <c r="A3323" s="127" t="s">
        <v>3681</v>
      </c>
      <c r="B3323" s="135">
        <v>45</v>
      </c>
      <c r="C3323" s="127" t="s">
        <v>130</v>
      </c>
      <c r="D3323" s="135">
        <v>223</v>
      </c>
      <c r="E3323" s="127" t="s">
        <v>457</v>
      </c>
    </row>
    <row r="3324" spans="1:5" ht="15.75" thickBot="1" x14ac:dyDescent="0.3">
      <c r="A3324" s="127" t="s">
        <v>3681</v>
      </c>
      <c r="B3324" s="135">
        <v>45</v>
      </c>
      <c r="C3324" s="127" t="s">
        <v>130</v>
      </c>
      <c r="D3324" s="135">
        <v>354</v>
      </c>
      <c r="E3324" s="127" t="s">
        <v>458</v>
      </c>
    </row>
    <row r="3325" spans="1:5" ht="15.75" thickBot="1" x14ac:dyDescent="0.3">
      <c r="A3325" s="127" t="s">
        <v>3681</v>
      </c>
      <c r="B3325" s="135">
        <v>45</v>
      </c>
      <c r="C3325" s="127" t="s">
        <v>130</v>
      </c>
      <c r="D3325" s="135">
        <v>360</v>
      </c>
      <c r="E3325" s="127" t="s">
        <v>461</v>
      </c>
    </row>
    <row r="3326" spans="1:5" ht="15.75" thickBot="1" x14ac:dyDescent="0.3">
      <c r="A3326" s="127" t="s">
        <v>3681</v>
      </c>
      <c r="B3326" s="135">
        <v>45</v>
      </c>
      <c r="C3326" s="127" t="s">
        <v>130</v>
      </c>
      <c r="D3326" s="135">
        <v>355</v>
      </c>
      <c r="E3326" s="127" t="s">
        <v>459</v>
      </c>
    </row>
    <row r="3327" spans="1:5" ht="15.75" thickBot="1" x14ac:dyDescent="0.3">
      <c r="A3327" s="127" t="s">
        <v>3681</v>
      </c>
      <c r="B3327" s="135">
        <v>45</v>
      </c>
      <c r="C3327" s="127" t="s">
        <v>130</v>
      </c>
      <c r="D3327" s="135">
        <v>632</v>
      </c>
      <c r="E3327" s="127" t="s">
        <v>463</v>
      </c>
    </row>
    <row r="3328" spans="1:5" ht="15.75" thickBot="1" x14ac:dyDescent="0.3">
      <c r="A3328" s="127" t="s">
        <v>3681</v>
      </c>
      <c r="B3328" s="135">
        <v>45</v>
      </c>
      <c r="C3328" s="127" t="s">
        <v>130</v>
      </c>
      <c r="D3328" s="135">
        <v>691</v>
      </c>
      <c r="E3328" s="127" t="s">
        <v>464</v>
      </c>
    </row>
    <row r="3329" spans="1:5" ht="15.75" thickBot="1" x14ac:dyDescent="0.3">
      <c r="A3329" s="127" t="s">
        <v>3681</v>
      </c>
      <c r="B3329" s="135">
        <v>45</v>
      </c>
      <c r="C3329" s="127" t="s">
        <v>130</v>
      </c>
      <c r="D3329" s="135">
        <v>735</v>
      </c>
      <c r="E3329" s="127" t="s">
        <v>465</v>
      </c>
    </row>
    <row r="3330" spans="1:5" ht="15.75" thickBot="1" x14ac:dyDescent="0.3">
      <c r="A3330" s="127" t="s">
        <v>3681</v>
      </c>
      <c r="B3330" s="135">
        <v>82</v>
      </c>
      <c r="C3330" s="127" t="s">
        <v>131</v>
      </c>
      <c r="D3330" s="135">
        <v>735</v>
      </c>
      <c r="E3330" s="127" t="s">
        <v>537</v>
      </c>
    </row>
    <row r="3331" spans="1:5" ht="15.75" thickBot="1" x14ac:dyDescent="0.3">
      <c r="A3331" s="127" t="s">
        <v>3681</v>
      </c>
      <c r="B3331" s="135">
        <v>82</v>
      </c>
      <c r="C3331" s="127" t="s">
        <v>131</v>
      </c>
      <c r="D3331" s="135">
        <v>736</v>
      </c>
      <c r="E3331" s="127" t="s">
        <v>538</v>
      </c>
    </row>
    <row r="3332" spans="1:5" ht="15.75" thickBot="1" x14ac:dyDescent="0.3">
      <c r="A3332" s="127" t="s">
        <v>3681</v>
      </c>
      <c r="B3332" s="135">
        <v>117</v>
      </c>
      <c r="C3332" s="127" t="s">
        <v>132</v>
      </c>
      <c r="D3332" s="135">
        <v>738</v>
      </c>
      <c r="E3332" s="127" t="s">
        <v>586</v>
      </c>
    </row>
    <row r="3333" spans="1:5" ht="15.75" thickBot="1" x14ac:dyDescent="0.3">
      <c r="A3333" s="127" t="s">
        <v>3681</v>
      </c>
      <c r="B3333" s="135">
        <v>117</v>
      </c>
      <c r="C3333" s="127" t="s">
        <v>132</v>
      </c>
      <c r="D3333" s="135">
        <v>737</v>
      </c>
      <c r="E3333" s="127" t="s">
        <v>585</v>
      </c>
    </row>
    <row r="3334" spans="1:5" ht="15.75" thickBot="1" x14ac:dyDescent="0.3">
      <c r="A3334" s="127" t="s">
        <v>3681</v>
      </c>
      <c r="B3334" s="135">
        <v>117</v>
      </c>
      <c r="C3334" s="127" t="s">
        <v>132</v>
      </c>
      <c r="D3334" s="135">
        <v>739</v>
      </c>
      <c r="E3334" s="127" t="s">
        <v>587</v>
      </c>
    </row>
    <row r="3335" spans="1:5" ht="15.75" thickBot="1" x14ac:dyDescent="0.3">
      <c r="A3335" s="127" t="s">
        <v>3681</v>
      </c>
      <c r="B3335" s="135">
        <v>117</v>
      </c>
      <c r="C3335" s="127" t="s">
        <v>132</v>
      </c>
      <c r="D3335" s="135">
        <v>741</v>
      </c>
      <c r="E3335" s="127" t="s">
        <v>589</v>
      </c>
    </row>
    <row r="3336" spans="1:5" ht="15.75" thickBot="1" x14ac:dyDescent="0.3">
      <c r="A3336" s="127" t="s">
        <v>3681</v>
      </c>
      <c r="B3336" s="135">
        <v>117</v>
      </c>
      <c r="C3336" s="127" t="s">
        <v>132</v>
      </c>
      <c r="D3336" s="135">
        <v>740</v>
      </c>
      <c r="E3336" s="127" t="s">
        <v>588</v>
      </c>
    </row>
    <row r="3337" spans="1:5" ht="15.75" thickBot="1" x14ac:dyDescent="0.3">
      <c r="A3337" s="127" t="s">
        <v>3681</v>
      </c>
      <c r="B3337" s="135">
        <v>117</v>
      </c>
      <c r="C3337" s="127" t="s">
        <v>132</v>
      </c>
      <c r="D3337" s="135">
        <v>735</v>
      </c>
      <c r="E3337" s="127" t="s">
        <v>583</v>
      </c>
    </row>
    <row r="3338" spans="1:5" ht="15.75" thickBot="1" x14ac:dyDescent="0.3">
      <c r="A3338" s="127" t="s">
        <v>3681</v>
      </c>
      <c r="B3338" s="135">
        <v>117</v>
      </c>
      <c r="C3338" s="127" t="s">
        <v>132</v>
      </c>
      <c r="D3338" s="135">
        <v>736</v>
      </c>
      <c r="E3338" s="127" t="s">
        <v>584</v>
      </c>
    </row>
    <row r="3339" spans="1:5" ht="15.75" thickBot="1" x14ac:dyDescent="0.3">
      <c r="A3339" s="127" t="s">
        <v>3681</v>
      </c>
      <c r="B3339" s="135">
        <v>117</v>
      </c>
      <c r="C3339" s="127" t="s">
        <v>132</v>
      </c>
      <c r="D3339" s="135">
        <v>742</v>
      </c>
      <c r="E3339" s="127" t="s">
        <v>590</v>
      </c>
    </row>
    <row r="3340" spans="1:5" ht="15.75" thickBot="1" x14ac:dyDescent="0.3">
      <c r="A3340" s="127" t="s">
        <v>3681</v>
      </c>
      <c r="B3340" s="135">
        <v>62</v>
      </c>
      <c r="C3340" s="127" t="s">
        <v>135</v>
      </c>
      <c r="D3340" s="135">
        <v>735</v>
      </c>
      <c r="E3340" s="127" t="s">
        <v>509</v>
      </c>
    </row>
    <row r="3341" spans="1:5" ht="15.75" thickBot="1" x14ac:dyDescent="0.3">
      <c r="A3341" s="127" t="s">
        <v>3681</v>
      </c>
      <c r="B3341" s="135">
        <v>62</v>
      </c>
      <c r="C3341" s="127" t="s">
        <v>135</v>
      </c>
      <c r="D3341" s="135">
        <v>740</v>
      </c>
      <c r="E3341" s="127" t="s">
        <v>514</v>
      </c>
    </row>
    <row r="3342" spans="1:5" ht="15.75" thickBot="1" x14ac:dyDescent="0.3">
      <c r="A3342" s="127" t="s">
        <v>3681</v>
      </c>
      <c r="B3342" s="135">
        <v>62</v>
      </c>
      <c r="C3342" s="127" t="s">
        <v>135</v>
      </c>
      <c r="D3342" s="135">
        <v>741</v>
      </c>
      <c r="E3342" s="127" t="s">
        <v>515</v>
      </c>
    </row>
    <row r="3343" spans="1:5" ht="15.75" thickBot="1" x14ac:dyDescent="0.3">
      <c r="A3343" s="127" t="s">
        <v>3681</v>
      </c>
      <c r="B3343" s="135">
        <v>62</v>
      </c>
      <c r="C3343" s="127" t="s">
        <v>135</v>
      </c>
      <c r="D3343" s="135">
        <v>739</v>
      </c>
      <c r="E3343" s="127" t="s">
        <v>513</v>
      </c>
    </row>
    <row r="3344" spans="1:5" ht="15.75" thickBot="1" x14ac:dyDescent="0.3">
      <c r="A3344" s="127" t="s">
        <v>3681</v>
      </c>
      <c r="B3344" s="135">
        <v>62</v>
      </c>
      <c r="C3344" s="127" t="s">
        <v>135</v>
      </c>
      <c r="D3344" s="135">
        <v>737</v>
      </c>
      <c r="E3344" s="127" t="s">
        <v>511</v>
      </c>
    </row>
    <row r="3345" spans="1:5" ht="15.75" thickBot="1" x14ac:dyDescent="0.3">
      <c r="A3345" s="127" t="s">
        <v>3681</v>
      </c>
      <c r="B3345" s="135">
        <v>62</v>
      </c>
      <c r="C3345" s="127" t="s">
        <v>135</v>
      </c>
      <c r="D3345" s="135">
        <v>738</v>
      </c>
      <c r="E3345" s="127" t="s">
        <v>512</v>
      </c>
    </row>
    <row r="3346" spans="1:5" ht="15.75" thickBot="1" x14ac:dyDescent="0.3">
      <c r="A3346" s="127" t="s">
        <v>3681</v>
      </c>
      <c r="B3346" s="135">
        <v>62</v>
      </c>
      <c r="C3346" s="127" t="s">
        <v>135</v>
      </c>
      <c r="D3346" s="135">
        <v>745</v>
      </c>
      <c r="E3346" s="127" t="s">
        <v>519</v>
      </c>
    </row>
    <row r="3347" spans="1:5" ht="15.75" thickBot="1" x14ac:dyDescent="0.3">
      <c r="A3347" s="127" t="s">
        <v>3681</v>
      </c>
      <c r="B3347" s="135">
        <v>62</v>
      </c>
      <c r="C3347" s="127" t="s">
        <v>135</v>
      </c>
      <c r="D3347" s="135">
        <v>736</v>
      </c>
      <c r="E3347" s="127" t="s">
        <v>510</v>
      </c>
    </row>
    <row r="3348" spans="1:5" ht="15.75" thickBot="1" x14ac:dyDescent="0.3">
      <c r="A3348" s="127" t="s">
        <v>3681</v>
      </c>
      <c r="B3348" s="135">
        <v>62</v>
      </c>
      <c r="C3348" s="127" t="s">
        <v>135</v>
      </c>
      <c r="D3348" s="135">
        <v>746</v>
      </c>
      <c r="E3348" s="127" t="s">
        <v>520</v>
      </c>
    </row>
    <row r="3349" spans="1:5" ht="15.75" thickBot="1" x14ac:dyDescent="0.3">
      <c r="A3349" s="127" t="s">
        <v>3681</v>
      </c>
      <c r="B3349" s="135">
        <v>62</v>
      </c>
      <c r="C3349" s="127" t="s">
        <v>135</v>
      </c>
      <c r="D3349" s="135">
        <v>742</v>
      </c>
      <c r="E3349" s="127" t="s">
        <v>516</v>
      </c>
    </row>
    <row r="3350" spans="1:5" ht="15.75" thickBot="1" x14ac:dyDescent="0.3">
      <c r="A3350" s="127" t="s">
        <v>3681</v>
      </c>
      <c r="B3350" s="135">
        <v>62</v>
      </c>
      <c r="C3350" s="127" t="s">
        <v>135</v>
      </c>
      <c r="D3350" s="135">
        <v>744</v>
      </c>
      <c r="E3350" s="127" t="s">
        <v>518</v>
      </c>
    </row>
    <row r="3351" spans="1:5" ht="15.75" thickBot="1" x14ac:dyDescent="0.3">
      <c r="A3351" s="127" t="s">
        <v>3681</v>
      </c>
      <c r="B3351" s="135">
        <v>62</v>
      </c>
      <c r="C3351" s="127" t="s">
        <v>135</v>
      </c>
      <c r="D3351" s="135">
        <v>743</v>
      </c>
      <c r="E3351" s="127" t="s">
        <v>517</v>
      </c>
    </row>
    <row r="3352" spans="1:5" ht="15.75" thickBot="1" x14ac:dyDescent="0.3">
      <c r="A3352" s="127" t="s">
        <v>3681</v>
      </c>
      <c r="B3352" s="135">
        <v>52</v>
      </c>
      <c r="C3352" s="127" t="s">
        <v>136</v>
      </c>
      <c r="D3352" s="135">
        <v>752</v>
      </c>
      <c r="E3352" s="127" t="s">
        <v>491</v>
      </c>
    </row>
    <row r="3353" spans="1:5" ht="15.75" thickBot="1" x14ac:dyDescent="0.3">
      <c r="A3353" s="127" t="s">
        <v>3681</v>
      </c>
      <c r="B3353" s="135">
        <v>52</v>
      </c>
      <c r="C3353" s="127" t="s">
        <v>136</v>
      </c>
      <c r="D3353" s="135">
        <v>999</v>
      </c>
      <c r="E3353" s="127" t="s">
        <v>492</v>
      </c>
    </row>
    <row r="3354" spans="1:5" ht="15.75" thickBot="1" x14ac:dyDescent="0.3">
      <c r="A3354" s="127" t="s">
        <v>3681</v>
      </c>
      <c r="B3354" s="135">
        <v>52</v>
      </c>
      <c r="C3354" s="127" t="s">
        <v>136</v>
      </c>
      <c r="D3354" s="135">
        <v>748</v>
      </c>
      <c r="E3354" s="127" t="s">
        <v>488</v>
      </c>
    </row>
    <row r="3355" spans="1:5" ht="15.75" thickBot="1" x14ac:dyDescent="0.3">
      <c r="A3355" s="127" t="s">
        <v>3681</v>
      </c>
      <c r="B3355" s="135">
        <v>52</v>
      </c>
      <c r="C3355" s="127" t="s">
        <v>136</v>
      </c>
      <c r="D3355" s="135">
        <v>745</v>
      </c>
      <c r="E3355" s="127" t="s">
        <v>485</v>
      </c>
    </row>
    <row r="3356" spans="1:5" ht="15.75" thickBot="1" x14ac:dyDescent="0.3">
      <c r="A3356" s="127" t="s">
        <v>3681</v>
      </c>
      <c r="B3356" s="135">
        <v>52</v>
      </c>
      <c r="C3356" s="127" t="s">
        <v>136</v>
      </c>
      <c r="D3356" s="135">
        <v>749</v>
      </c>
      <c r="E3356" s="127" t="s">
        <v>489</v>
      </c>
    </row>
    <row r="3357" spans="1:5" ht="15.75" thickBot="1" x14ac:dyDescent="0.3">
      <c r="A3357" s="127" t="s">
        <v>3681</v>
      </c>
      <c r="B3357" s="135">
        <v>52</v>
      </c>
      <c r="C3357" s="127" t="s">
        <v>136</v>
      </c>
      <c r="D3357" s="135">
        <v>750</v>
      </c>
      <c r="E3357" s="127" t="s">
        <v>490</v>
      </c>
    </row>
    <row r="3358" spans="1:5" ht="15.75" thickBot="1" x14ac:dyDescent="0.3">
      <c r="A3358" s="127" t="s">
        <v>3681</v>
      </c>
      <c r="B3358" s="135">
        <v>52</v>
      </c>
      <c r="C3358" s="127" t="s">
        <v>136</v>
      </c>
      <c r="D3358" s="135">
        <v>747</v>
      </c>
      <c r="E3358" s="127" t="s">
        <v>487</v>
      </c>
    </row>
    <row r="3359" spans="1:5" ht="15.75" thickBot="1" x14ac:dyDescent="0.3">
      <c r="A3359" s="127" t="s">
        <v>3681</v>
      </c>
      <c r="B3359" s="135">
        <v>52</v>
      </c>
      <c r="C3359" s="127" t="s">
        <v>136</v>
      </c>
      <c r="D3359" s="135">
        <v>742</v>
      </c>
      <c r="E3359" s="127" t="s">
        <v>482</v>
      </c>
    </row>
    <row r="3360" spans="1:5" ht="15.75" thickBot="1" x14ac:dyDescent="0.3">
      <c r="A3360" s="127" t="s">
        <v>3681</v>
      </c>
      <c r="B3360" s="135">
        <v>52</v>
      </c>
      <c r="C3360" s="127" t="s">
        <v>136</v>
      </c>
      <c r="D3360" s="135">
        <v>746</v>
      </c>
      <c r="E3360" s="127" t="s">
        <v>486</v>
      </c>
    </row>
    <row r="3361" spans="1:5" ht="15.75" thickBot="1" x14ac:dyDescent="0.3">
      <c r="A3361" s="127" t="s">
        <v>3681</v>
      </c>
      <c r="B3361" s="135">
        <v>52</v>
      </c>
      <c r="C3361" s="127" t="s">
        <v>136</v>
      </c>
      <c r="D3361" s="135">
        <v>735</v>
      </c>
      <c r="E3361" s="127" t="s">
        <v>475</v>
      </c>
    </row>
    <row r="3362" spans="1:5" ht="15.75" thickBot="1" x14ac:dyDescent="0.3">
      <c r="A3362" s="127" t="s">
        <v>3681</v>
      </c>
      <c r="B3362" s="135">
        <v>52</v>
      </c>
      <c r="C3362" s="127" t="s">
        <v>136</v>
      </c>
      <c r="D3362" s="135">
        <v>741</v>
      </c>
      <c r="E3362" s="127" t="s">
        <v>481</v>
      </c>
    </row>
    <row r="3363" spans="1:5" ht="15.75" thickBot="1" x14ac:dyDescent="0.3">
      <c r="A3363" s="127" t="s">
        <v>3681</v>
      </c>
      <c r="B3363" s="135">
        <v>52</v>
      </c>
      <c r="C3363" s="127" t="s">
        <v>136</v>
      </c>
      <c r="D3363" s="135">
        <v>739</v>
      </c>
      <c r="E3363" s="127" t="s">
        <v>479</v>
      </c>
    </row>
    <row r="3364" spans="1:5" ht="15.75" thickBot="1" x14ac:dyDescent="0.3">
      <c r="A3364" s="127" t="s">
        <v>3681</v>
      </c>
      <c r="B3364" s="135">
        <v>52</v>
      </c>
      <c r="C3364" s="127" t="s">
        <v>136</v>
      </c>
      <c r="D3364" s="135">
        <v>740</v>
      </c>
      <c r="E3364" s="127" t="s">
        <v>480</v>
      </c>
    </row>
    <row r="3365" spans="1:5" ht="15.75" thickBot="1" x14ac:dyDescent="0.3">
      <c r="A3365" s="127" t="s">
        <v>3681</v>
      </c>
      <c r="B3365" s="135">
        <v>52</v>
      </c>
      <c r="C3365" s="127" t="s">
        <v>136</v>
      </c>
      <c r="D3365" s="135">
        <v>738</v>
      </c>
      <c r="E3365" s="127" t="s">
        <v>478</v>
      </c>
    </row>
    <row r="3366" spans="1:5" ht="15.75" thickBot="1" x14ac:dyDescent="0.3">
      <c r="A3366" s="127" t="s">
        <v>3681</v>
      </c>
      <c r="B3366" s="135">
        <v>52</v>
      </c>
      <c r="C3366" s="127" t="s">
        <v>136</v>
      </c>
      <c r="D3366" s="135">
        <v>737</v>
      </c>
      <c r="E3366" s="127" t="s">
        <v>477</v>
      </c>
    </row>
    <row r="3367" spans="1:5" ht="15.75" thickBot="1" x14ac:dyDescent="0.3">
      <c r="A3367" s="127" t="s">
        <v>3681</v>
      </c>
      <c r="B3367" s="135">
        <v>52</v>
      </c>
      <c r="C3367" s="127" t="s">
        <v>136</v>
      </c>
      <c r="D3367" s="135">
        <v>736</v>
      </c>
      <c r="E3367" s="127" t="s">
        <v>476</v>
      </c>
    </row>
    <row r="3368" spans="1:5" ht="15.75" thickBot="1" x14ac:dyDescent="0.3">
      <c r="A3368" s="127" t="s">
        <v>3681</v>
      </c>
      <c r="B3368" s="135">
        <v>52</v>
      </c>
      <c r="C3368" s="127" t="s">
        <v>136</v>
      </c>
      <c r="D3368" s="135">
        <v>744</v>
      </c>
      <c r="E3368" s="127" t="s">
        <v>484</v>
      </c>
    </row>
    <row r="3369" spans="1:5" ht="15.75" thickBot="1" x14ac:dyDescent="0.3">
      <c r="A3369" s="127" t="s">
        <v>3681</v>
      </c>
      <c r="B3369" s="135">
        <v>52</v>
      </c>
      <c r="C3369" s="127" t="s">
        <v>136</v>
      </c>
      <c r="D3369" s="135">
        <v>743</v>
      </c>
      <c r="E3369" s="127" t="s">
        <v>483</v>
      </c>
    </row>
    <row r="3370" spans="1:5" ht="15.75" thickBot="1" x14ac:dyDescent="0.3">
      <c r="A3370" s="127" t="s">
        <v>3681</v>
      </c>
      <c r="B3370" s="135">
        <v>57</v>
      </c>
      <c r="C3370" s="127" t="s">
        <v>137</v>
      </c>
      <c r="D3370" s="135">
        <v>740</v>
      </c>
      <c r="E3370" s="127" t="s">
        <v>498</v>
      </c>
    </row>
    <row r="3371" spans="1:5" ht="15.75" thickBot="1" x14ac:dyDescent="0.3">
      <c r="A3371" s="127" t="s">
        <v>3681</v>
      </c>
      <c r="B3371" s="135">
        <v>57</v>
      </c>
      <c r="C3371" s="127" t="s">
        <v>137</v>
      </c>
      <c r="D3371" s="135">
        <v>735</v>
      </c>
      <c r="E3371" s="127" t="s">
        <v>493</v>
      </c>
    </row>
    <row r="3372" spans="1:5" ht="15.75" thickBot="1" x14ac:dyDescent="0.3">
      <c r="A3372" s="127" t="s">
        <v>3681</v>
      </c>
      <c r="B3372" s="135">
        <v>57</v>
      </c>
      <c r="C3372" s="127" t="s">
        <v>137</v>
      </c>
      <c r="D3372" s="135">
        <v>739</v>
      </c>
      <c r="E3372" s="127" t="s">
        <v>497</v>
      </c>
    </row>
    <row r="3373" spans="1:5" ht="15.75" thickBot="1" x14ac:dyDescent="0.3">
      <c r="A3373" s="127" t="s">
        <v>3681</v>
      </c>
      <c r="B3373" s="135">
        <v>57</v>
      </c>
      <c r="C3373" s="127" t="s">
        <v>137</v>
      </c>
      <c r="D3373" s="135">
        <v>737</v>
      </c>
      <c r="E3373" s="127" t="s">
        <v>495</v>
      </c>
    </row>
    <row r="3374" spans="1:5" ht="15.75" thickBot="1" x14ac:dyDescent="0.3">
      <c r="A3374" s="127" t="s">
        <v>3681</v>
      </c>
      <c r="B3374" s="135">
        <v>57</v>
      </c>
      <c r="C3374" s="127" t="s">
        <v>137</v>
      </c>
      <c r="D3374" s="135">
        <v>738</v>
      </c>
      <c r="E3374" s="127" t="s">
        <v>496</v>
      </c>
    </row>
    <row r="3375" spans="1:5" ht="15.75" thickBot="1" x14ac:dyDescent="0.3">
      <c r="A3375" s="127" t="s">
        <v>3681</v>
      </c>
      <c r="B3375" s="135">
        <v>57</v>
      </c>
      <c r="C3375" s="127" t="s">
        <v>137</v>
      </c>
      <c r="D3375" s="135">
        <v>736</v>
      </c>
      <c r="E3375" s="127" t="s">
        <v>494</v>
      </c>
    </row>
    <row r="3376" spans="1:5" ht="15.75" thickBot="1" x14ac:dyDescent="0.3">
      <c r="A3376" s="127" t="s">
        <v>3681</v>
      </c>
      <c r="B3376" s="135">
        <v>905</v>
      </c>
      <c r="C3376" s="127" t="s">
        <v>138</v>
      </c>
      <c r="D3376" s="135">
        <v>1</v>
      </c>
      <c r="E3376" s="127" t="s">
        <v>1718</v>
      </c>
    </row>
    <row r="3377" spans="1:5" ht="15.75" thickBot="1" x14ac:dyDescent="0.3">
      <c r="A3377" s="127" t="s">
        <v>3681</v>
      </c>
      <c r="B3377" s="135">
        <v>905</v>
      </c>
      <c r="C3377" s="127" t="s">
        <v>138</v>
      </c>
      <c r="D3377" s="135">
        <v>45</v>
      </c>
      <c r="E3377" s="127" t="s">
        <v>1719</v>
      </c>
    </row>
    <row r="3378" spans="1:5" ht="15.75" thickBot="1" x14ac:dyDescent="0.3">
      <c r="A3378" s="127" t="s">
        <v>3681</v>
      </c>
      <c r="B3378" s="135">
        <v>905</v>
      </c>
      <c r="C3378" s="127" t="s">
        <v>138</v>
      </c>
      <c r="D3378" s="135">
        <v>46</v>
      </c>
      <c r="E3378" s="127" t="s">
        <v>1720</v>
      </c>
    </row>
    <row r="3379" spans="1:5" ht="15.75" thickBot="1" x14ac:dyDescent="0.3">
      <c r="A3379" s="127" t="s">
        <v>3681</v>
      </c>
      <c r="B3379" s="135">
        <v>905</v>
      </c>
      <c r="C3379" s="127" t="s">
        <v>138</v>
      </c>
      <c r="D3379" s="135">
        <v>89</v>
      </c>
      <c r="E3379" s="127" t="s">
        <v>1721</v>
      </c>
    </row>
    <row r="3380" spans="1:5" ht="15.75" thickBot="1" x14ac:dyDescent="0.3">
      <c r="A3380" s="127" t="s">
        <v>3681</v>
      </c>
      <c r="B3380" s="135">
        <v>905</v>
      </c>
      <c r="C3380" s="127" t="s">
        <v>138</v>
      </c>
      <c r="D3380" s="135">
        <v>353</v>
      </c>
      <c r="E3380" s="127" t="s">
        <v>1722</v>
      </c>
    </row>
    <row r="3381" spans="1:5" ht="15.75" thickBot="1" x14ac:dyDescent="0.3">
      <c r="A3381" s="127" t="s">
        <v>3681</v>
      </c>
      <c r="B3381" s="135">
        <v>905</v>
      </c>
      <c r="C3381" s="127" t="s">
        <v>138</v>
      </c>
      <c r="D3381" s="135">
        <v>456</v>
      </c>
      <c r="E3381" s="127" t="s">
        <v>1723</v>
      </c>
    </row>
    <row r="3382" spans="1:5" ht="15.75" thickBot="1" x14ac:dyDescent="0.3">
      <c r="A3382" s="127" t="s">
        <v>3681</v>
      </c>
      <c r="B3382" s="135">
        <v>905</v>
      </c>
      <c r="C3382" s="127" t="s">
        <v>138</v>
      </c>
      <c r="D3382" s="135">
        <v>588</v>
      </c>
      <c r="E3382" s="127" t="s">
        <v>1724</v>
      </c>
    </row>
    <row r="3383" spans="1:5" ht="15.75" thickBot="1" x14ac:dyDescent="0.3">
      <c r="A3383" s="127" t="s">
        <v>3681</v>
      </c>
      <c r="B3383" s="135">
        <v>905</v>
      </c>
      <c r="C3383" s="127" t="s">
        <v>138</v>
      </c>
      <c r="D3383" s="135">
        <v>739</v>
      </c>
      <c r="E3383" s="127" t="s">
        <v>1727</v>
      </c>
    </row>
    <row r="3384" spans="1:5" ht="15.75" thickBot="1" x14ac:dyDescent="0.3">
      <c r="A3384" s="127" t="s">
        <v>3681</v>
      </c>
      <c r="B3384" s="135">
        <v>905</v>
      </c>
      <c r="C3384" s="127" t="s">
        <v>138</v>
      </c>
      <c r="D3384" s="135">
        <v>632</v>
      </c>
      <c r="E3384" s="127" t="s">
        <v>1725</v>
      </c>
    </row>
    <row r="3385" spans="1:5" ht="15.75" thickBot="1" x14ac:dyDescent="0.3">
      <c r="A3385" s="127" t="s">
        <v>3681</v>
      </c>
      <c r="B3385" s="135">
        <v>905</v>
      </c>
      <c r="C3385" s="127" t="s">
        <v>138</v>
      </c>
      <c r="D3385" s="135">
        <v>735</v>
      </c>
      <c r="E3385" s="127" t="s">
        <v>1726</v>
      </c>
    </row>
    <row r="3386" spans="1:5" ht="15.75" thickBot="1" x14ac:dyDescent="0.3">
      <c r="A3386" s="127" t="s">
        <v>3681</v>
      </c>
      <c r="B3386" s="135">
        <v>107</v>
      </c>
      <c r="C3386" s="127" t="s">
        <v>139</v>
      </c>
      <c r="D3386" s="135">
        <v>736</v>
      </c>
      <c r="E3386" s="127" t="s">
        <v>563</v>
      </c>
    </row>
    <row r="3387" spans="1:5" ht="15.75" thickBot="1" x14ac:dyDescent="0.3">
      <c r="A3387" s="127" t="s">
        <v>3681</v>
      </c>
      <c r="B3387" s="135">
        <v>107</v>
      </c>
      <c r="C3387" s="127" t="s">
        <v>139</v>
      </c>
      <c r="D3387" s="135">
        <v>737</v>
      </c>
      <c r="E3387" s="127" t="s">
        <v>564</v>
      </c>
    </row>
    <row r="3388" spans="1:5" ht="15.75" thickBot="1" x14ac:dyDescent="0.3">
      <c r="A3388" s="127" t="s">
        <v>3681</v>
      </c>
      <c r="B3388" s="135">
        <v>107</v>
      </c>
      <c r="C3388" s="127" t="s">
        <v>139</v>
      </c>
      <c r="D3388" s="135">
        <v>735</v>
      </c>
      <c r="E3388" s="127" t="s">
        <v>562</v>
      </c>
    </row>
    <row r="3389" spans="1:5" ht="15.75" thickBot="1" x14ac:dyDescent="0.3">
      <c r="A3389" s="127" t="s">
        <v>3681</v>
      </c>
      <c r="B3389" s="135">
        <v>59</v>
      </c>
      <c r="C3389" s="127" t="s">
        <v>140</v>
      </c>
      <c r="D3389" s="135">
        <v>740</v>
      </c>
      <c r="E3389" s="127" t="s">
        <v>504</v>
      </c>
    </row>
    <row r="3390" spans="1:5" ht="15.75" thickBot="1" x14ac:dyDescent="0.3">
      <c r="A3390" s="127" t="s">
        <v>3681</v>
      </c>
      <c r="B3390" s="135">
        <v>59</v>
      </c>
      <c r="C3390" s="127" t="s">
        <v>140</v>
      </c>
      <c r="D3390" s="135">
        <v>742</v>
      </c>
      <c r="E3390" s="127" t="s">
        <v>506</v>
      </c>
    </row>
    <row r="3391" spans="1:5" ht="15.75" thickBot="1" x14ac:dyDescent="0.3">
      <c r="A3391" s="127" t="s">
        <v>3681</v>
      </c>
      <c r="B3391" s="135">
        <v>59</v>
      </c>
      <c r="C3391" s="127" t="s">
        <v>140</v>
      </c>
      <c r="D3391" s="135">
        <v>739</v>
      </c>
      <c r="E3391" s="127" t="s">
        <v>503</v>
      </c>
    </row>
    <row r="3392" spans="1:5" ht="15.75" thickBot="1" x14ac:dyDescent="0.3">
      <c r="A3392" s="127" t="s">
        <v>3681</v>
      </c>
      <c r="B3392" s="135">
        <v>59</v>
      </c>
      <c r="C3392" s="127" t="s">
        <v>140</v>
      </c>
      <c r="D3392" s="135">
        <v>744</v>
      </c>
      <c r="E3392" s="127" t="s">
        <v>508</v>
      </c>
    </row>
    <row r="3393" spans="1:5" ht="15.75" thickBot="1" x14ac:dyDescent="0.3">
      <c r="A3393" s="127" t="s">
        <v>3681</v>
      </c>
      <c r="B3393" s="135">
        <v>59</v>
      </c>
      <c r="C3393" s="127" t="s">
        <v>140</v>
      </c>
      <c r="D3393" s="135">
        <v>743</v>
      </c>
      <c r="E3393" s="127" t="s">
        <v>507</v>
      </c>
    </row>
    <row r="3394" spans="1:5" ht="15.75" thickBot="1" x14ac:dyDescent="0.3">
      <c r="A3394" s="127" t="s">
        <v>3681</v>
      </c>
      <c r="B3394" s="135">
        <v>59</v>
      </c>
      <c r="C3394" s="127" t="s">
        <v>140</v>
      </c>
      <c r="D3394" s="135">
        <v>738</v>
      </c>
      <c r="E3394" s="127" t="s">
        <v>502</v>
      </c>
    </row>
    <row r="3395" spans="1:5" ht="15.75" thickBot="1" x14ac:dyDescent="0.3">
      <c r="A3395" s="127" t="s">
        <v>3681</v>
      </c>
      <c r="B3395" s="135">
        <v>59</v>
      </c>
      <c r="C3395" s="127" t="s">
        <v>140</v>
      </c>
      <c r="D3395" s="135">
        <v>736</v>
      </c>
      <c r="E3395" s="127" t="s">
        <v>500</v>
      </c>
    </row>
    <row r="3396" spans="1:5" ht="15.75" thickBot="1" x14ac:dyDescent="0.3">
      <c r="A3396" s="127" t="s">
        <v>3681</v>
      </c>
      <c r="B3396" s="135">
        <v>59</v>
      </c>
      <c r="C3396" s="127" t="s">
        <v>140</v>
      </c>
      <c r="D3396" s="135">
        <v>741</v>
      </c>
      <c r="E3396" s="127" t="s">
        <v>505</v>
      </c>
    </row>
    <row r="3397" spans="1:5" ht="15.75" thickBot="1" x14ac:dyDescent="0.3">
      <c r="A3397" s="127" t="s">
        <v>3681</v>
      </c>
      <c r="B3397" s="135">
        <v>59</v>
      </c>
      <c r="C3397" s="127" t="s">
        <v>140</v>
      </c>
      <c r="D3397" s="135">
        <v>737</v>
      </c>
      <c r="E3397" s="127" t="s">
        <v>501</v>
      </c>
    </row>
    <row r="3398" spans="1:5" ht="15.75" thickBot="1" x14ac:dyDescent="0.3">
      <c r="A3398" s="127" t="s">
        <v>3681</v>
      </c>
      <c r="B3398" s="135">
        <v>59</v>
      </c>
      <c r="C3398" s="127" t="s">
        <v>140</v>
      </c>
      <c r="D3398" s="135">
        <v>735</v>
      </c>
      <c r="E3398" s="127" t="s">
        <v>499</v>
      </c>
    </row>
    <row r="3399" spans="1:5" ht="15.75" thickBot="1" x14ac:dyDescent="0.3">
      <c r="A3399" s="127" t="s">
        <v>3681</v>
      </c>
      <c r="B3399" s="135">
        <v>47</v>
      </c>
      <c r="C3399" s="127" t="s">
        <v>141</v>
      </c>
      <c r="D3399" s="135">
        <v>743</v>
      </c>
      <c r="E3399" s="127" t="s">
        <v>473</v>
      </c>
    </row>
    <row r="3400" spans="1:5" ht="15.75" thickBot="1" x14ac:dyDescent="0.3">
      <c r="A3400" s="127" t="s">
        <v>3681</v>
      </c>
      <c r="B3400" s="135">
        <v>47</v>
      </c>
      <c r="C3400" s="127" t="s">
        <v>141</v>
      </c>
      <c r="D3400" s="135">
        <v>744</v>
      </c>
      <c r="E3400" s="127" t="s">
        <v>474</v>
      </c>
    </row>
    <row r="3401" spans="1:5" ht="15.75" thickBot="1" x14ac:dyDescent="0.3">
      <c r="A3401" s="127" t="s">
        <v>3681</v>
      </c>
      <c r="B3401" s="135">
        <v>47</v>
      </c>
      <c r="C3401" s="127" t="s">
        <v>141</v>
      </c>
      <c r="D3401" s="135">
        <v>741</v>
      </c>
      <c r="E3401" s="127" t="s">
        <v>471</v>
      </c>
    </row>
    <row r="3402" spans="1:5" ht="15.75" thickBot="1" x14ac:dyDescent="0.3">
      <c r="A3402" s="127" t="s">
        <v>3681</v>
      </c>
      <c r="B3402" s="135">
        <v>47</v>
      </c>
      <c r="C3402" s="127" t="s">
        <v>141</v>
      </c>
      <c r="D3402" s="135">
        <v>740</v>
      </c>
      <c r="E3402" s="127" t="s">
        <v>470</v>
      </c>
    </row>
    <row r="3403" spans="1:5" ht="15.75" thickBot="1" x14ac:dyDescent="0.3">
      <c r="A3403" s="127" t="s">
        <v>3681</v>
      </c>
      <c r="B3403" s="135">
        <v>47</v>
      </c>
      <c r="C3403" s="127" t="s">
        <v>141</v>
      </c>
      <c r="D3403" s="135">
        <v>735</v>
      </c>
      <c r="E3403" s="127" t="s">
        <v>466</v>
      </c>
    </row>
    <row r="3404" spans="1:5" ht="15.75" thickBot="1" x14ac:dyDescent="0.3">
      <c r="A3404" s="127" t="s">
        <v>3681</v>
      </c>
      <c r="B3404" s="135">
        <v>47</v>
      </c>
      <c r="C3404" s="127" t="s">
        <v>141</v>
      </c>
      <c r="D3404" s="135">
        <v>739</v>
      </c>
      <c r="E3404" s="127" t="s">
        <v>469</v>
      </c>
    </row>
    <row r="3405" spans="1:5" ht="15.75" thickBot="1" x14ac:dyDescent="0.3">
      <c r="A3405" s="127" t="s">
        <v>3681</v>
      </c>
      <c r="B3405" s="135">
        <v>47</v>
      </c>
      <c r="C3405" s="127" t="s">
        <v>141</v>
      </c>
      <c r="D3405" s="135">
        <v>738</v>
      </c>
      <c r="E3405" s="127" t="s">
        <v>468</v>
      </c>
    </row>
    <row r="3406" spans="1:5" ht="15.75" thickBot="1" x14ac:dyDescent="0.3">
      <c r="A3406" s="127" t="s">
        <v>3681</v>
      </c>
      <c r="B3406" s="135">
        <v>47</v>
      </c>
      <c r="C3406" s="127" t="s">
        <v>141</v>
      </c>
      <c r="D3406" s="135">
        <v>737</v>
      </c>
      <c r="E3406" s="127" t="s">
        <v>467</v>
      </c>
    </row>
    <row r="3407" spans="1:5" ht="15.75" thickBot="1" x14ac:dyDescent="0.3">
      <c r="A3407" s="127" t="s">
        <v>3681</v>
      </c>
      <c r="B3407" s="135">
        <v>47</v>
      </c>
      <c r="C3407" s="127" t="s">
        <v>141</v>
      </c>
      <c r="D3407" s="135">
        <v>742</v>
      </c>
      <c r="E3407" s="127" t="s">
        <v>472</v>
      </c>
    </row>
    <row r="3408" spans="1:5" ht="15.75" thickBot="1" x14ac:dyDescent="0.3">
      <c r="A3408" s="127" t="s">
        <v>3681</v>
      </c>
      <c r="B3408" s="135">
        <v>3</v>
      </c>
      <c r="C3408" s="127" t="s">
        <v>142</v>
      </c>
      <c r="D3408" s="135">
        <v>2</v>
      </c>
      <c r="E3408" s="127" t="s">
        <v>201</v>
      </c>
    </row>
    <row r="3409" spans="1:5" ht="15.75" thickBot="1" x14ac:dyDescent="0.3">
      <c r="A3409" s="127" t="s">
        <v>3681</v>
      </c>
      <c r="B3409" s="135">
        <v>3</v>
      </c>
      <c r="C3409" s="127" t="s">
        <v>142</v>
      </c>
      <c r="D3409" s="135">
        <v>1</v>
      </c>
      <c r="E3409" s="127" t="s">
        <v>200</v>
      </c>
    </row>
    <row r="3410" spans="1:5" ht="15.75" thickBot="1" x14ac:dyDescent="0.3">
      <c r="A3410" s="127" t="s">
        <v>3681</v>
      </c>
      <c r="B3410" s="135">
        <v>3</v>
      </c>
      <c r="C3410" s="127" t="s">
        <v>142</v>
      </c>
      <c r="D3410" s="135">
        <v>89</v>
      </c>
      <c r="E3410" s="127" t="s">
        <v>202</v>
      </c>
    </row>
    <row r="3411" spans="1:5" ht="15.75" thickBot="1" x14ac:dyDescent="0.3">
      <c r="A3411" s="127" t="s">
        <v>3681</v>
      </c>
      <c r="B3411" s="135">
        <v>3</v>
      </c>
      <c r="C3411" s="127" t="s">
        <v>142</v>
      </c>
      <c r="D3411" s="135">
        <v>133</v>
      </c>
      <c r="E3411" s="127" t="s">
        <v>203</v>
      </c>
    </row>
    <row r="3412" spans="1:5" ht="15.75" thickBot="1" x14ac:dyDescent="0.3">
      <c r="A3412" s="127" t="s">
        <v>3681</v>
      </c>
      <c r="B3412" s="135">
        <v>3</v>
      </c>
      <c r="C3412" s="127" t="s">
        <v>142</v>
      </c>
      <c r="D3412" s="135">
        <v>180</v>
      </c>
      <c r="E3412" s="127" t="s">
        <v>204</v>
      </c>
    </row>
    <row r="3413" spans="1:5" ht="15.75" thickBot="1" x14ac:dyDescent="0.3">
      <c r="A3413" s="127" t="s">
        <v>3681</v>
      </c>
      <c r="B3413" s="135">
        <v>3</v>
      </c>
      <c r="C3413" s="127" t="s">
        <v>142</v>
      </c>
      <c r="D3413" s="135">
        <v>500</v>
      </c>
      <c r="E3413" s="127" t="s">
        <v>205</v>
      </c>
    </row>
    <row r="3414" spans="1:5" ht="15.75" thickBot="1" x14ac:dyDescent="0.3">
      <c r="A3414" s="127" t="s">
        <v>3681</v>
      </c>
      <c r="B3414" s="135">
        <v>3</v>
      </c>
      <c r="C3414" s="127" t="s">
        <v>142</v>
      </c>
      <c r="D3414" s="135">
        <v>632</v>
      </c>
      <c r="E3414" s="127" t="s">
        <v>206</v>
      </c>
    </row>
    <row r="3415" spans="1:5" ht="15.75" thickBot="1" x14ac:dyDescent="0.3">
      <c r="A3415" s="127" t="s">
        <v>3681</v>
      </c>
      <c r="B3415" s="135">
        <v>37</v>
      </c>
      <c r="C3415" s="127" t="s">
        <v>143</v>
      </c>
      <c r="D3415" s="135">
        <v>1</v>
      </c>
      <c r="E3415" s="127" t="s">
        <v>416</v>
      </c>
    </row>
    <row r="3416" spans="1:5" ht="15.75" thickBot="1" x14ac:dyDescent="0.3">
      <c r="A3416" s="127" t="s">
        <v>3681</v>
      </c>
      <c r="B3416" s="135">
        <v>37</v>
      </c>
      <c r="C3416" s="127" t="s">
        <v>143</v>
      </c>
      <c r="D3416" s="135">
        <v>743</v>
      </c>
      <c r="E3416" s="127" t="s">
        <v>425</v>
      </c>
    </row>
    <row r="3417" spans="1:5" ht="15.75" thickBot="1" x14ac:dyDescent="0.3">
      <c r="A3417" s="127" t="s">
        <v>3681</v>
      </c>
      <c r="B3417" s="135">
        <v>37</v>
      </c>
      <c r="C3417" s="127" t="s">
        <v>143</v>
      </c>
      <c r="D3417" s="135">
        <v>749</v>
      </c>
      <c r="E3417" s="127" t="s">
        <v>427</v>
      </c>
    </row>
    <row r="3418" spans="1:5" ht="15.75" thickBot="1" x14ac:dyDescent="0.3">
      <c r="A3418" s="127" t="s">
        <v>3681</v>
      </c>
      <c r="B3418" s="135">
        <v>37</v>
      </c>
      <c r="C3418" s="127" t="s">
        <v>143</v>
      </c>
      <c r="D3418" s="135">
        <v>738</v>
      </c>
      <c r="E3418" s="127" t="s">
        <v>420</v>
      </c>
    </row>
    <row r="3419" spans="1:5" ht="15.75" thickBot="1" x14ac:dyDescent="0.3">
      <c r="A3419" s="127" t="s">
        <v>3681</v>
      </c>
      <c r="B3419" s="135">
        <v>37</v>
      </c>
      <c r="C3419" s="127" t="s">
        <v>143</v>
      </c>
      <c r="D3419" s="135">
        <v>752</v>
      </c>
      <c r="E3419" s="127" t="s">
        <v>429</v>
      </c>
    </row>
    <row r="3420" spans="1:5" ht="15.75" thickBot="1" x14ac:dyDescent="0.3">
      <c r="A3420" s="127" t="s">
        <v>3681</v>
      </c>
      <c r="B3420" s="135">
        <v>37</v>
      </c>
      <c r="C3420" s="127" t="s">
        <v>143</v>
      </c>
      <c r="D3420" s="135">
        <v>740</v>
      </c>
      <c r="E3420" s="127" t="s">
        <v>422</v>
      </c>
    </row>
    <row r="3421" spans="1:5" ht="15.75" thickBot="1" x14ac:dyDescent="0.3">
      <c r="A3421" s="127" t="s">
        <v>3681</v>
      </c>
      <c r="B3421" s="135">
        <v>37</v>
      </c>
      <c r="C3421" s="127" t="s">
        <v>143</v>
      </c>
      <c r="D3421" s="135">
        <v>741</v>
      </c>
      <c r="E3421" s="127" t="s">
        <v>423</v>
      </c>
    </row>
    <row r="3422" spans="1:5" ht="15.75" thickBot="1" x14ac:dyDescent="0.3">
      <c r="A3422" s="127" t="s">
        <v>3681</v>
      </c>
      <c r="B3422" s="135">
        <v>37</v>
      </c>
      <c r="C3422" s="127" t="s">
        <v>143</v>
      </c>
      <c r="D3422" s="135">
        <v>736</v>
      </c>
      <c r="E3422" s="127" t="s">
        <v>418</v>
      </c>
    </row>
    <row r="3423" spans="1:5" ht="15.75" thickBot="1" x14ac:dyDescent="0.3">
      <c r="A3423" s="127" t="s">
        <v>3681</v>
      </c>
      <c r="B3423" s="135">
        <v>37</v>
      </c>
      <c r="C3423" s="127" t="s">
        <v>143</v>
      </c>
      <c r="D3423" s="135">
        <v>742</v>
      </c>
      <c r="E3423" s="127" t="s">
        <v>424</v>
      </c>
    </row>
    <row r="3424" spans="1:5" ht="15.75" thickBot="1" x14ac:dyDescent="0.3">
      <c r="A3424" s="127" t="s">
        <v>3681</v>
      </c>
      <c r="B3424" s="135">
        <v>37</v>
      </c>
      <c r="C3424" s="127" t="s">
        <v>143</v>
      </c>
      <c r="D3424" s="135">
        <v>757</v>
      </c>
      <c r="E3424" s="127" t="s">
        <v>434</v>
      </c>
    </row>
    <row r="3425" spans="1:5" ht="15.75" thickBot="1" x14ac:dyDescent="0.3">
      <c r="A3425" s="127" t="s">
        <v>3681</v>
      </c>
      <c r="B3425" s="135">
        <v>37</v>
      </c>
      <c r="C3425" s="127" t="s">
        <v>143</v>
      </c>
      <c r="D3425" s="135">
        <v>744</v>
      </c>
      <c r="E3425" s="127" t="s">
        <v>426</v>
      </c>
    </row>
    <row r="3426" spans="1:5" ht="15.75" thickBot="1" x14ac:dyDescent="0.3">
      <c r="A3426" s="127" t="s">
        <v>3681</v>
      </c>
      <c r="B3426" s="135">
        <v>37</v>
      </c>
      <c r="C3426" s="127" t="s">
        <v>143</v>
      </c>
      <c r="D3426" s="135">
        <v>753</v>
      </c>
      <c r="E3426" s="127" t="s">
        <v>430</v>
      </c>
    </row>
    <row r="3427" spans="1:5" ht="15.75" thickBot="1" x14ac:dyDescent="0.3">
      <c r="A3427" s="127" t="s">
        <v>3681</v>
      </c>
      <c r="B3427" s="135">
        <v>37</v>
      </c>
      <c r="C3427" s="127" t="s">
        <v>143</v>
      </c>
      <c r="D3427" s="135">
        <v>758</v>
      </c>
      <c r="E3427" s="127" t="s">
        <v>435</v>
      </c>
    </row>
    <row r="3428" spans="1:5" ht="15.75" thickBot="1" x14ac:dyDescent="0.3">
      <c r="A3428" s="127" t="s">
        <v>3681</v>
      </c>
      <c r="B3428" s="135">
        <v>37</v>
      </c>
      <c r="C3428" s="127" t="s">
        <v>143</v>
      </c>
      <c r="D3428" s="135">
        <v>760</v>
      </c>
      <c r="E3428" s="127" t="s">
        <v>437</v>
      </c>
    </row>
    <row r="3429" spans="1:5" ht="15.75" thickBot="1" x14ac:dyDescent="0.3">
      <c r="A3429" s="127" t="s">
        <v>3681</v>
      </c>
      <c r="B3429" s="135">
        <v>37</v>
      </c>
      <c r="C3429" s="127" t="s">
        <v>143</v>
      </c>
      <c r="D3429" s="135">
        <v>756</v>
      </c>
      <c r="E3429" s="127" t="s">
        <v>433</v>
      </c>
    </row>
    <row r="3430" spans="1:5" ht="15.75" thickBot="1" x14ac:dyDescent="0.3">
      <c r="A3430" s="127" t="s">
        <v>3681</v>
      </c>
      <c r="B3430" s="135">
        <v>37</v>
      </c>
      <c r="C3430" s="127" t="s">
        <v>143</v>
      </c>
      <c r="D3430" s="135">
        <v>751</v>
      </c>
      <c r="E3430" s="127" t="s">
        <v>428</v>
      </c>
    </row>
    <row r="3431" spans="1:5" ht="15.75" thickBot="1" x14ac:dyDescent="0.3">
      <c r="A3431" s="127" t="s">
        <v>3681</v>
      </c>
      <c r="B3431" s="135">
        <v>37</v>
      </c>
      <c r="C3431" s="127" t="s">
        <v>143</v>
      </c>
      <c r="D3431" s="135">
        <v>739</v>
      </c>
      <c r="E3431" s="127" t="s">
        <v>421</v>
      </c>
    </row>
    <row r="3432" spans="1:5" ht="15.75" thickBot="1" x14ac:dyDescent="0.3">
      <c r="A3432" s="127" t="s">
        <v>3681</v>
      </c>
      <c r="B3432" s="135">
        <v>37</v>
      </c>
      <c r="C3432" s="127" t="s">
        <v>143</v>
      </c>
      <c r="D3432" s="135">
        <v>761</v>
      </c>
      <c r="E3432" s="127" t="s">
        <v>438</v>
      </c>
    </row>
    <row r="3433" spans="1:5" ht="15.75" thickBot="1" x14ac:dyDescent="0.3">
      <c r="A3433" s="127" t="s">
        <v>3681</v>
      </c>
      <c r="B3433" s="135">
        <v>37</v>
      </c>
      <c r="C3433" s="127" t="s">
        <v>143</v>
      </c>
      <c r="D3433" s="135">
        <v>735</v>
      </c>
      <c r="E3433" s="127" t="s">
        <v>417</v>
      </c>
    </row>
    <row r="3434" spans="1:5" ht="15.75" thickBot="1" x14ac:dyDescent="0.3">
      <c r="A3434" s="127" t="s">
        <v>3681</v>
      </c>
      <c r="B3434" s="135">
        <v>37</v>
      </c>
      <c r="C3434" s="127" t="s">
        <v>143</v>
      </c>
      <c r="D3434" s="135">
        <v>759</v>
      </c>
      <c r="E3434" s="127" t="s">
        <v>436</v>
      </c>
    </row>
    <row r="3435" spans="1:5" ht="15.75" thickBot="1" x14ac:dyDescent="0.3">
      <c r="A3435" s="127" t="s">
        <v>3681</v>
      </c>
      <c r="B3435" s="135">
        <v>37</v>
      </c>
      <c r="C3435" s="127" t="s">
        <v>143</v>
      </c>
      <c r="D3435" s="135">
        <v>737</v>
      </c>
      <c r="E3435" s="127" t="s">
        <v>419</v>
      </c>
    </row>
    <row r="3436" spans="1:5" ht="15.75" thickBot="1" x14ac:dyDescent="0.3">
      <c r="A3436" s="127" t="s">
        <v>3681</v>
      </c>
      <c r="B3436" s="135">
        <v>37</v>
      </c>
      <c r="C3436" s="127" t="s">
        <v>143</v>
      </c>
      <c r="D3436" s="135">
        <v>754</v>
      </c>
      <c r="E3436" s="127" t="s">
        <v>431</v>
      </c>
    </row>
    <row r="3437" spans="1:5" ht="15.75" thickBot="1" x14ac:dyDescent="0.3">
      <c r="A3437" s="127" t="s">
        <v>3681</v>
      </c>
      <c r="B3437" s="135">
        <v>37</v>
      </c>
      <c r="C3437" s="127" t="s">
        <v>143</v>
      </c>
      <c r="D3437" s="135">
        <v>755</v>
      </c>
      <c r="E3437" s="127" t="s">
        <v>432</v>
      </c>
    </row>
    <row r="3438" spans="1:5" ht="15.75" thickBot="1" x14ac:dyDescent="0.3">
      <c r="A3438" s="127" t="s">
        <v>3681</v>
      </c>
      <c r="B3438" s="135">
        <v>31</v>
      </c>
      <c r="C3438" s="127" t="s">
        <v>144</v>
      </c>
      <c r="D3438" s="135">
        <v>760</v>
      </c>
      <c r="E3438" s="127" t="s">
        <v>380</v>
      </c>
    </row>
    <row r="3439" spans="1:5" ht="15.75" thickBot="1" x14ac:dyDescent="0.3">
      <c r="A3439" s="127" t="s">
        <v>3681</v>
      </c>
      <c r="B3439" s="135">
        <v>31</v>
      </c>
      <c r="C3439" s="127" t="s">
        <v>144</v>
      </c>
      <c r="D3439" s="135">
        <v>734</v>
      </c>
      <c r="E3439" s="127" t="s">
        <v>354</v>
      </c>
    </row>
    <row r="3440" spans="1:5" ht="15.75" thickBot="1" x14ac:dyDescent="0.3">
      <c r="A3440" s="127" t="s">
        <v>3681</v>
      </c>
      <c r="B3440" s="135">
        <v>31</v>
      </c>
      <c r="C3440" s="127" t="s">
        <v>144</v>
      </c>
      <c r="D3440" s="135">
        <v>770</v>
      </c>
      <c r="E3440" s="127" t="s">
        <v>381</v>
      </c>
    </row>
    <row r="3441" spans="1:5" ht="15.75" thickBot="1" x14ac:dyDescent="0.3">
      <c r="A3441" s="127" t="s">
        <v>3681</v>
      </c>
      <c r="B3441" s="135">
        <v>31</v>
      </c>
      <c r="C3441" s="127" t="s">
        <v>144</v>
      </c>
      <c r="D3441" s="135">
        <v>749</v>
      </c>
      <c r="E3441" s="127" t="s">
        <v>369</v>
      </c>
    </row>
    <row r="3442" spans="1:5" ht="15.75" thickBot="1" x14ac:dyDescent="0.3">
      <c r="A3442" s="127" t="s">
        <v>3681</v>
      </c>
      <c r="B3442" s="135">
        <v>31</v>
      </c>
      <c r="C3442" s="127" t="s">
        <v>144</v>
      </c>
      <c r="D3442" s="135">
        <v>754</v>
      </c>
      <c r="E3442" s="127" t="s">
        <v>374</v>
      </c>
    </row>
    <row r="3443" spans="1:5" ht="15.75" thickBot="1" x14ac:dyDescent="0.3">
      <c r="A3443" s="127" t="s">
        <v>3681</v>
      </c>
      <c r="B3443" s="135">
        <v>31</v>
      </c>
      <c r="C3443" s="127" t="s">
        <v>144</v>
      </c>
      <c r="D3443" s="135">
        <v>753</v>
      </c>
      <c r="E3443" s="127" t="s">
        <v>373</v>
      </c>
    </row>
    <row r="3444" spans="1:5" ht="15.75" thickBot="1" x14ac:dyDescent="0.3">
      <c r="A3444" s="127" t="s">
        <v>3681</v>
      </c>
      <c r="B3444" s="135">
        <v>31</v>
      </c>
      <c r="C3444" s="127" t="s">
        <v>144</v>
      </c>
      <c r="D3444" s="135">
        <v>759</v>
      </c>
      <c r="E3444" s="127" t="s">
        <v>379</v>
      </c>
    </row>
    <row r="3445" spans="1:5" ht="15.75" thickBot="1" x14ac:dyDescent="0.3">
      <c r="A3445" s="127" t="s">
        <v>3681</v>
      </c>
      <c r="B3445" s="135">
        <v>31</v>
      </c>
      <c r="C3445" s="127" t="s">
        <v>144</v>
      </c>
      <c r="D3445" s="135">
        <v>756</v>
      </c>
      <c r="E3445" s="127" t="s">
        <v>376</v>
      </c>
    </row>
    <row r="3446" spans="1:5" ht="15.75" thickBot="1" x14ac:dyDescent="0.3">
      <c r="A3446" s="127" t="s">
        <v>3681</v>
      </c>
      <c r="B3446" s="135">
        <v>31</v>
      </c>
      <c r="C3446" s="127" t="s">
        <v>144</v>
      </c>
      <c r="D3446" s="135">
        <v>755</v>
      </c>
      <c r="E3446" s="127" t="s">
        <v>375</v>
      </c>
    </row>
    <row r="3447" spans="1:5" ht="15.75" thickBot="1" x14ac:dyDescent="0.3">
      <c r="A3447" s="127" t="s">
        <v>3681</v>
      </c>
      <c r="B3447" s="135">
        <v>31</v>
      </c>
      <c r="C3447" s="127" t="s">
        <v>144</v>
      </c>
      <c r="D3447" s="135">
        <v>745</v>
      </c>
      <c r="E3447" s="127" t="s">
        <v>365</v>
      </c>
    </row>
    <row r="3448" spans="1:5" ht="15.75" thickBot="1" x14ac:dyDescent="0.3">
      <c r="A3448" s="127" t="s">
        <v>3681</v>
      </c>
      <c r="B3448" s="135">
        <v>31</v>
      </c>
      <c r="C3448" s="127" t="s">
        <v>144</v>
      </c>
      <c r="D3448" s="135">
        <v>758</v>
      </c>
      <c r="E3448" s="127" t="s">
        <v>378</v>
      </c>
    </row>
    <row r="3449" spans="1:5" ht="15.75" thickBot="1" x14ac:dyDescent="0.3">
      <c r="A3449" s="127" t="s">
        <v>3681</v>
      </c>
      <c r="B3449" s="135">
        <v>31</v>
      </c>
      <c r="C3449" s="127" t="s">
        <v>144</v>
      </c>
      <c r="D3449" s="135">
        <v>741</v>
      </c>
      <c r="E3449" s="127" t="s">
        <v>361</v>
      </c>
    </row>
    <row r="3450" spans="1:5" ht="15.75" thickBot="1" x14ac:dyDescent="0.3">
      <c r="A3450" s="127" t="s">
        <v>3681</v>
      </c>
      <c r="B3450" s="135">
        <v>31</v>
      </c>
      <c r="C3450" s="127" t="s">
        <v>144</v>
      </c>
      <c r="D3450" s="135">
        <v>738</v>
      </c>
      <c r="E3450" s="127" t="s">
        <v>358</v>
      </c>
    </row>
    <row r="3451" spans="1:5" ht="15.75" thickBot="1" x14ac:dyDescent="0.3">
      <c r="A3451" s="127" t="s">
        <v>3681</v>
      </c>
      <c r="B3451" s="135">
        <v>31</v>
      </c>
      <c r="C3451" s="127" t="s">
        <v>144</v>
      </c>
      <c r="D3451" s="135">
        <v>739</v>
      </c>
      <c r="E3451" s="127" t="s">
        <v>359</v>
      </c>
    </row>
    <row r="3452" spans="1:5" ht="15.75" thickBot="1" x14ac:dyDescent="0.3">
      <c r="A3452" s="127" t="s">
        <v>3681</v>
      </c>
      <c r="B3452" s="135">
        <v>31</v>
      </c>
      <c r="C3452" s="127" t="s">
        <v>144</v>
      </c>
      <c r="D3452" s="135">
        <v>752</v>
      </c>
      <c r="E3452" s="127" t="s">
        <v>372</v>
      </c>
    </row>
    <row r="3453" spans="1:5" ht="15.75" thickBot="1" x14ac:dyDescent="0.3">
      <c r="A3453" s="127" t="s">
        <v>3681</v>
      </c>
      <c r="B3453" s="135">
        <v>31</v>
      </c>
      <c r="C3453" s="127" t="s">
        <v>144</v>
      </c>
      <c r="D3453" s="135">
        <v>799</v>
      </c>
      <c r="E3453" s="127" t="s">
        <v>382</v>
      </c>
    </row>
    <row r="3454" spans="1:5" ht="15.75" thickBot="1" x14ac:dyDescent="0.3">
      <c r="A3454" s="127" t="s">
        <v>3681</v>
      </c>
      <c r="B3454" s="135">
        <v>31</v>
      </c>
      <c r="C3454" s="127" t="s">
        <v>144</v>
      </c>
      <c r="D3454" s="135">
        <v>746</v>
      </c>
      <c r="E3454" s="127" t="s">
        <v>366</v>
      </c>
    </row>
    <row r="3455" spans="1:5" ht="15.75" thickBot="1" x14ac:dyDescent="0.3">
      <c r="A3455" s="127" t="s">
        <v>3681</v>
      </c>
      <c r="B3455" s="135">
        <v>31</v>
      </c>
      <c r="C3455" s="127" t="s">
        <v>144</v>
      </c>
      <c r="D3455" s="135">
        <v>740</v>
      </c>
      <c r="E3455" s="127" t="s">
        <v>360</v>
      </c>
    </row>
    <row r="3456" spans="1:5" ht="15.75" thickBot="1" x14ac:dyDescent="0.3">
      <c r="A3456" s="127" t="s">
        <v>3681</v>
      </c>
      <c r="B3456" s="135">
        <v>31</v>
      </c>
      <c r="C3456" s="127" t="s">
        <v>144</v>
      </c>
      <c r="D3456" s="135">
        <v>747</v>
      </c>
      <c r="E3456" s="127" t="s">
        <v>367</v>
      </c>
    </row>
    <row r="3457" spans="1:5" ht="15.75" thickBot="1" x14ac:dyDescent="0.3">
      <c r="A3457" s="127" t="s">
        <v>3681</v>
      </c>
      <c r="B3457" s="135">
        <v>31</v>
      </c>
      <c r="C3457" s="127" t="s">
        <v>144</v>
      </c>
      <c r="D3457" s="135">
        <v>735</v>
      </c>
      <c r="E3457" s="127" t="s">
        <v>355</v>
      </c>
    </row>
    <row r="3458" spans="1:5" ht="15.75" thickBot="1" x14ac:dyDescent="0.3">
      <c r="A3458" s="127" t="s">
        <v>3681</v>
      </c>
      <c r="B3458" s="135">
        <v>31</v>
      </c>
      <c r="C3458" s="127" t="s">
        <v>144</v>
      </c>
      <c r="D3458" s="135">
        <v>743</v>
      </c>
      <c r="E3458" s="127" t="s">
        <v>363</v>
      </c>
    </row>
    <row r="3459" spans="1:5" ht="15.75" thickBot="1" x14ac:dyDescent="0.3">
      <c r="A3459" s="127" t="s">
        <v>3681</v>
      </c>
      <c r="B3459" s="135">
        <v>31</v>
      </c>
      <c r="C3459" s="127" t="s">
        <v>144</v>
      </c>
      <c r="D3459" s="135">
        <v>750</v>
      </c>
      <c r="E3459" s="127" t="s">
        <v>370</v>
      </c>
    </row>
    <row r="3460" spans="1:5" ht="15.75" thickBot="1" x14ac:dyDescent="0.3">
      <c r="A3460" s="127" t="s">
        <v>3681</v>
      </c>
      <c r="B3460" s="135">
        <v>31</v>
      </c>
      <c r="C3460" s="127" t="s">
        <v>144</v>
      </c>
      <c r="D3460" s="135">
        <v>751</v>
      </c>
      <c r="E3460" s="127" t="s">
        <v>371</v>
      </c>
    </row>
    <row r="3461" spans="1:5" ht="15.75" thickBot="1" x14ac:dyDescent="0.3">
      <c r="A3461" s="127" t="s">
        <v>3681</v>
      </c>
      <c r="B3461" s="135">
        <v>31</v>
      </c>
      <c r="C3461" s="127" t="s">
        <v>144</v>
      </c>
      <c r="D3461" s="135">
        <v>742</v>
      </c>
      <c r="E3461" s="127" t="s">
        <v>362</v>
      </c>
    </row>
    <row r="3462" spans="1:5" ht="15.75" thickBot="1" x14ac:dyDescent="0.3">
      <c r="A3462" s="127" t="s">
        <v>3681</v>
      </c>
      <c r="B3462" s="135">
        <v>31</v>
      </c>
      <c r="C3462" s="127" t="s">
        <v>144</v>
      </c>
      <c r="D3462" s="135">
        <v>744</v>
      </c>
      <c r="E3462" s="127" t="s">
        <v>364</v>
      </c>
    </row>
    <row r="3463" spans="1:5" ht="15.75" thickBot="1" x14ac:dyDescent="0.3">
      <c r="A3463" s="127" t="s">
        <v>3681</v>
      </c>
      <c r="B3463" s="135">
        <v>31</v>
      </c>
      <c r="C3463" s="127" t="s">
        <v>144</v>
      </c>
      <c r="D3463" s="135">
        <v>736</v>
      </c>
      <c r="E3463" s="127" t="s">
        <v>356</v>
      </c>
    </row>
    <row r="3464" spans="1:5" ht="15.75" thickBot="1" x14ac:dyDescent="0.3">
      <c r="A3464" s="127" t="s">
        <v>3681</v>
      </c>
      <c r="B3464" s="135">
        <v>31</v>
      </c>
      <c r="C3464" s="127" t="s">
        <v>144</v>
      </c>
      <c r="D3464" s="135">
        <v>748</v>
      </c>
      <c r="E3464" s="127" t="s">
        <v>368</v>
      </c>
    </row>
    <row r="3465" spans="1:5" ht="15.75" thickBot="1" x14ac:dyDescent="0.3">
      <c r="A3465" s="127" t="s">
        <v>3681</v>
      </c>
      <c r="B3465" s="135">
        <v>31</v>
      </c>
      <c r="C3465" s="127" t="s">
        <v>144</v>
      </c>
      <c r="D3465" s="135">
        <v>737</v>
      </c>
      <c r="E3465" s="127" t="s">
        <v>357</v>
      </c>
    </row>
    <row r="3466" spans="1:5" ht="15.75" thickBot="1" x14ac:dyDescent="0.3">
      <c r="A3466" s="127" t="s">
        <v>3681</v>
      </c>
      <c r="B3466" s="135">
        <v>31</v>
      </c>
      <c r="C3466" s="127" t="s">
        <v>144</v>
      </c>
      <c r="D3466" s="135">
        <v>757</v>
      </c>
      <c r="E3466" s="127" t="s">
        <v>377</v>
      </c>
    </row>
    <row r="3467" spans="1:5" ht="15.75" thickBot="1" x14ac:dyDescent="0.3">
      <c r="A3467" s="127" t="s">
        <v>3681</v>
      </c>
      <c r="B3467" s="135">
        <v>31</v>
      </c>
      <c r="C3467" s="127" t="s">
        <v>144</v>
      </c>
      <c r="D3467" s="135">
        <v>733</v>
      </c>
      <c r="E3467" s="127" t="s">
        <v>353</v>
      </c>
    </row>
    <row r="3468" spans="1:5" ht="15.75" thickBot="1" x14ac:dyDescent="0.3">
      <c r="A3468" s="127" t="s">
        <v>3681</v>
      </c>
      <c r="B3468" s="135">
        <v>42</v>
      </c>
      <c r="C3468" s="127" t="s">
        <v>145</v>
      </c>
      <c r="D3468" s="135">
        <v>738</v>
      </c>
      <c r="E3468" s="127" t="s">
        <v>442</v>
      </c>
    </row>
    <row r="3469" spans="1:5" ht="15.75" thickBot="1" x14ac:dyDescent="0.3">
      <c r="A3469" s="127" t="s">
        <v>3681</v>
      </c>
      <c r="B3469" s="135">
        <v>42</v>
      </c>
      <c r="C3469" s="127" t="s">
        <v>145</v>
      </c>
      <c r="D3469" s="135">
        <v>739</v>
      </c>
      <c r="E3469" s="127" t="s">
        <v>443</v>
      </c>
    </row>
    <row r="3470" spans="1:5" ht="15.75" thickBot="1" x14ac:dyDescent="0.3">
      <c r="A3470" s="127" t="s">
        <v>3681</v>
      </c>
      <c r="B3470" s="135">
        <v>42</v>
      </c>
      <c r="C3470" s="127" t="s">
        <v>145</v>
      </c>
      <c r="D3470" s="135">
        <v>737</v>
      </c>
      <c r="E3470" s="127" t="s">
        <v>441</v>
      </c>
    </row>
    <row r="3471" spans="1:5" ht="15.75" thickBot="1" x14ac:dyDescent="0.3">
      <c r="A3471" s="127" t="s">
        <v>3681</v>
      </c>
      <c r="B3471" s="135">
        <v>42</v>
      </c>
      <c r="C3471" s="127" t="s">
        <v>145</v>
      </c>
      <c r="D3471" s="135">
        <v>735</v>
      </c>
      <c r="E3471" s="127" t="s">
        <v>439</v>
      </c>
    </row>
    <row r="3472" spans="1:5" ht="15.75" thickBot="1" x14ac:dyDescent="0.3">
      <c r="A3472" s="127" t="s">
        <v>3681</v>
      </c>
      <c r="B3472" s="135">
        <v>42</v>
      </c>
      <c r="C3472" s="127" t="s">
        <v>145</v>
      </c>
      <c r="D3472" s="135">
        <v>736</v>
      </c>
      <c r="E3472" s="127" t="s">
        <v>440</v>
      </c>
    </row>
    <row r="3473" spans="1:5" ht="15.75" thickBot="1" x14ac:dyDescent="0.3">
      <c r="A3473" s="127" t="s">
        <v>3681</v>
      </c>
      <c r="B3473" s="135">
        <v>42</v>
      </c>
      <c r="C3473" s="127" t="s">
        <v>145</v>
      </c>
      <c r="D3473" s="135">
        <v>742</v>
      </c>
      <c r="E3473" s="127" t="s">
        <v>446</v>
      </c>
    </row>
    <row r="3474" spans="1:5" ht="15.75" thickBot="1" x14ac:dyDescent="0.3">
      <c r="A3474" s="127" t="s">
        <v>3681</v>
      </c>
      <c r="B3474" s="135">
        <v>42</v>
      </c>
      <c r="C3474" s="127" t="s">
        <v>145</v>
      </c>
      <c r="D3474" s="135">
        <v>743</v>
      </c>
      <c r="E3474" s="127" t="s">
        <v>447</v>
      </c>
    </row>
    <row r="3475" spans="1:5" ht="15.75" thickBot="1" x14ac:dyDescent="0.3">
      <c r="A3475" s="127" t="s">
        <v>3681</v>
      </c>
      <c r="B3475" s="135">
        <v>42</v>
      </c>
      <c r="C3475" s="127" t="s">
        <v>145</v>
      </c>
      <c r="D3475" s="135">
        <v>744</v>
      </c>
      <c r="E3475" s="127" t="s">
        <v>448</v>
      </c>
    </row>
    <row r="3476" spans="1:5" ht="15.75" thickBot="1" x14ac:dyDescent="0.3">
      <c r="A3476" s="127" t="s">
        <v>3681</v>
      </c>
      <c r="B3476" s="135">
        <v>42</v>
      </c>
      <c r="C3476" s="127" t="s">
        <v>145</v>
      </c>
      <c r="D3476" s="135">
        <v>740</v>
      </c>
      <c r="E3476" s="127" t="s">
        <v>444</v>
      </c>
    </row>
    <row r="3477" spans="1:5" ht="15.75" thickBot="1" x14ac:dyDescent="0.3">
      <c r="A3477" s="127" t="s">
        <v>3681</v>
      </c>
      <c r="B3477" s="135">
        <v>42</v>
      </c>
      <c r="C3477" s="127" t="s">
        <v>145</v>
      </c>
      <c r="D3477" s="135">
        <v>741</v>
      </c>
      <c r="E3477" s="127" t="s">
        <v>445</v>
      </c>
    </row>
    <row r="3478" spans="1:5" ht="15.75" thickBot="1" x14ac:dyDescent="0.3">
      <c r="A3478" s="127" t="s">
        <v>3681</v>
      </c>
      <c r="B3478" s="135">
        <v>42</v>
      </c>
      <c r="C3478" s="127" t="s">
        <v>145</v>
      </c>
      <c r="D3478" s="135">
        <v>746</v>
      </c>
      <c r="E3478" s="127" t="s">
        <v>450</v>
      </c>
    </row>
    <row r="3479" spans="1:5" ht="15.75" thickBot="1" x14ac:dyDescent="0.3">
      <c r="A3479" s="127" t="s">
        <v>3681</v>
      </c>
      <c r="B3479" s="135">
        <v>42</v>
      </c>
      <c r="C3479" s="127" t="s">
        <v>145</v>
      </c>
      <c r="D3479" s="135">
        <v>745</v>
      </c>
      <c r="E3479" s="127" t="s">
        <v>449</v>
      </c>
    </row>
    <row r="3480" spans="1:5" ht="15.75" thickBot="1" x14ac:dyDescent="0.3">
      <c r="A3480" s="127" t="s">
        <v>3681</v>
      </c>
      <c r="B3480" s="135">
        <v>72</v>
      </c>
      <c r="C3480" s="127" t="s">
        <v>146</v>
      </c>
      <c r="D3480" s="135">
        <v>736</v>
      </c>
      <c r="E3480" s="127" t="s">
        <v>534</v>
      </c>
    </row>
    <row r="3481" spans="1:5" ht="15.75" thickBot="1" x14ac:dyDescent="0.3">
      <c r="A3481" s="127" t="s">
        <v>3681</v>
      </c>
      <c r="B3481" s="135">
        <v>72</v>
      </c>
      <c r="C3481" s="127" t="s">
        <v>146</v>
      </c>
      <c r="D3481" s="135">
        <v>735</v>
      </c>
      <c r="E3481" s="127" t="s">
        <v>533</v>
      </c>
    </row>
    <row r="3482" spans="1:5" ht="15.75" thickBot="1" x14ac:dyDescent="0.3">
      <c r="A3482" s="127" t="s">
        <v>3681</v>
      </c>
      <c r="B3482" s="135">
        <v>72</v>
      </c>
      <c r="C3482" s="127" t="s">
        <v>146</v>
      </c>
      <c r="D3482" s="135">
        <v>737</v>
      </c>
      <c r="E3482" s="127" t="s">
        <v>535</v>
      </c>
    </row>
    <row r="3484" spans="1:5" x14ac:dyDescent="0.25">
      <c r="A3484" s="136">
        <v>1</v>
      </c>
    </row>
  </sheetData>
  <sheetProtection password="DEF7" sheet="1" objects="1" scenarios="1" formatCells="0" formatColumns="0" formatRows="0" autoFilter="0"/>
  <autoFilter ref="A1:E3482"/>
  <pageMargins left="0.511811024" right="0.511811024" top="0.78740157499999996" bottom="0.78740157499999996" header="0.31496062000000002" footer="0.31496062000000002"/>
  <pageSetup paperSize="9" orientation="portrait" verticalDpi="597"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0"/>
  <sheetViews>
    <sheetView topLeftCell="F1" workbookViewId="0">
      <selection activeCell="H3" sqref="H3"/>
    </sheetView>
  </sheetViews>
  <sheetFormatPr defaultRowHeight="15" x14ac:dyDescent="0.25"/>
  <cols>
    <col min="1" max="1" width="26.140625" style="120" hidden="1" customWidth="1"/>
    <col min="2" max="2" width="7.140625" style="120" hidden="1" customWidth="1"/>
    <col min="3" max="3" width="69.5703125" style="120" hidden="1" customWidth="1"/>
    <col min="4" max="5" width="7" style="120" hidden="1" customWidth="1"/>
    <col min="6" max="6" width="29" style="120" bestFit="1" customWidth="1"/>
    <col min="7" max="7" width="13.5703125" style="120" bestFit="1" customWidth="1"/>
    <col min="8" max="8" width="78.85546875" style="120" bestFit="1" customWidth="1"/>
    <col min="9" max="16384" width="9.140625" style="120"/>
  </cols>
  <sheetData>
    <row r="1" spans="1:8" ht="15.75" thickBot="1" x14ac:dyDescent="0.3">
      <c r="A1" s="118" t="s">
        <v>169</v>
      </c>
      <c r="B1" s="115" t="s">
        <v>3786</v>
      </c>
      <c r="C1" s="115" t="s">
        <v>177</v>
      </c>
      <c r="D1" s="115" t="s">
        <v>3787</v>
      </c>
      <c r="E1" s="115" t="s">
        <v>3788</v>
      </c>
      <c r="F1" s="118" t="s">
        <v>169</v>
      </c>
      <c r="G1" s="115" t="s">
        <v>3790</v>
      </c>
      <c r="H1" s="115" t="s">
        <v>177</v>
      </c>
    </row>
    <row r="2" spans="1:8" ht="15.75" thickBot="1" x14ac:dyDescent="0.3">
      <c r="A2" s="117" t="s">
        <v>3683</v>
      </c>
      <c r="B2" s="119">
        <v>2</v>
      </c>
      <c r="C2" s="119" t="s">
        <v>65</v>
      </c>
      <c r="D2" s="120">
        <v>1</v>
      </c>
      <c r="E2" s="120" t="str">
        <f>IF(A2=$F$2,B2,"")</f>
        <v/>
      </c>
      <c r="F2" s="120" t="str">
        <f>IF(Identificação!$B$5=0,"",Identificação!$B$5)</f>
        <v>Obras e Serviços de Engenharia</v>
      </c>
      <c r="G2" s="120">
        <f>IFERROR(SMALL($E$2:$E$250,D2),"")</f>
        <v>7</v>
      </c>
      <c r="H2" s="120" t="str">
        <f>IFERROR(VLOOKUP(G2,base!$C$2:$D$133,2,FALSE),"")</f>
        <v>serviços de engenharia/obras: resíduos sólidos</v>
      </c>
    </row>
    <row r="3" spans="1:8" ht="15.75" thickBot="1" x14ac:dyDescent="0.3">
      <c r="A3" s="117" t="s">
        <v>3684</v>
      </c>
      <c r="B3" s="119">
        <v>2</v>
      </c>
      <c r="C3" s="119" t="s">
        <v>65</v>
      </c>
      <c r="D3" s="120">
        <v>2</v>
      </c>
      <c r="E3" s="120" t="str">
        <f t="shared" ref="E3:E66" si="0">IF(A3=$F$2,B3,"")</f>
        <v/>
      </c>
      <c r="G3" s="120">
        <f t="shared" ref="G3:G66" si="1">IFERROR(SMALL($E$2:$E$250,D3),"")</f>
        <v>8</v>
      </c>
      <c r="H3" s="120" t="str">
        <f>IFERROR(VLOOKUP(G3,base!$C$2:$D$133,2,FALSE),"")</f>
        <v>serviços de engenharia/obras: edificações</v>
      </c>
    </row>
    <row r="4" spans="1:8" ht="15.75" thickBot="1" x14ac:dyDescent="0.3">
      <c r="A4" s="117" t="s">
        <v>3684</v>
      </c>
      <c r="B4" s="119">
        <v>3</v>
      </c>
      <c r="C4" s="119" t="s">
        <v>142</v>
      </c>
      <c r="D4" s="120">
        <v>3</v>
      </c>
      <c r="E4" s="120" t="str">
        <f t="shared" si="0"/>
        <v/>
      </c>
      <c r="G4" s="120">
        <f t="shared" si="1"/>
        <v>9</v>
      </c>
      <c r="H4" s="120" t="str">
        <f>IFERROR(VLOOKUP(G4,base!$C$2:$D$133,2,FALSE),"")</f>
        <v>serviços de engenharia/obras: rodovias, ferrovias e aeroportos</v>
      </c>
    </row>
    <row r="5" spans="1:8" ht="15.75" thickBot="1" x14ac:dyDescent="0.3">
      <c r="A5" s="117" t="s">
        <v>3681</v>
      </c>
      <c r="B5" s="119">
        <v>3</v>
      </c>
      <c r="C5" s="119" t="s">
        <v>142</v>
      </c>
      <c r="D5" s="120">
        <v>4</v>
      </c>
      <c r="E5" s="120" t="str">
        <f t="shared" si="0"/>
        <v/>
      </c>
      <c r="G5" s="120">
        <f t="shared" si="1"/>
        <v>10</v>
      </c>
      <c r="H5" s="120" t="str">
        <f>IFERROR(VLOOKUP(G5,base!$C$2:$D$133,2,FALSE),"")</f>
        <v>serviços de engenharia/obras: obras-de-arte-especiais</v>
      </c>
    </row>
    <row r="6" spans="1:8" ht="15.75" thickBot="1" x14ac:dyDescent="0.3">
      <c r="A6" s="117" t="s">
        <v>170</v>
      </c>
      <c r="B6" s="119">
        <v>7</v>
      </c>
      <c r="C6" s="119" t="s">
        <v>123</v>
      </c>
      <c r="D6" s="120">
        <v>5</v>
      </c>
      <c r="E6" s="120">
        <f t="shared" si="0"/>
        <v>7</v>
      </c>
      <c r="G6" s="120">
        <f t="shared" si="1"/>
        <v>11</v>
      </c>
      <c r="H6" s="120" t="str">
        <f>IFERROR(VLOOKUP(G6,base!$C$2:$D$133,2,FALSE),"")</f>
        <v>serviços de engenharia/obras: urbanização</v>
      </c>
    </row>
    <row r="7" spans="1:8" ht="15.75" thickBot="1" x14ac:dyDescent="0.3">
      <c r="A7" s="117" t="s">
        <v>170</v>
      </c>
      <c r="B7" s="119">
        <v>8</v>
      </c>
      <c r="C7" s="119" t="s">
        <v>118</v>
      </c>
      <c r="D7" s="120">
        <v>6</v>
      </c>
      <c r="E7" s="120">
        <f t="shared" si="0"/>
        <v>8</v>
      </c>
      <c r="G7" s="120">
        <f t="shared" si="1"/>
        <v>12</v>
      </c>
      <c r="H7" s="120" t="str">
        <f>IFERROR(VLOOKUP(G7,base!$C$2:$D$133,2,FALSE),"")</f>
        <v>serviços de engenharia/obras: infraestrutura de energia</v>
      </c>
    </row>
    <row r="8" spans="1:8" ht="15.75" thickBot="1" x14ac:dyDescent="0.3">
      <c r="A8" s="117" t="s">
        <v>170</v>
      </c>
      <c r="B8" s="119">
        <v>9</v>
      </c>
      <c r="C8" s="119" t="s">
        <v>124</v>
      </c>
      <c r="D8" s="120">
        <v>7</v>
      </c>
      <c r="E8" s="120">
        <f t="shared" si="0"/>
        <v>9</v>
      </c>
      <c r="G8" s="120">
        <f t="shared" si="1"/>
        <v>13</v>
      </c>
      <c r="H8" s="120" t="str">
        <f>IFERROR(VLOOKUP(G8,base!$C$2:$D$133,2,FALSE),"")</f>
        <v>serviços de engenharia/obras: saneamento</v>
      </c>
    </row>
    <row r="9" spans="1:8" ht="15.75" thickBot="1" x14ac:dyDescent="0.3">
      <c r="A9" s="117" t="s">
        <v>170</v>
      </c>
      <c r="B9" s="119">
        <v>10</v>
      </c>
      <c r="C9" s="119" t="s">
        <v>122</v>
      </c>
      <c r="D9" s="120">
        <v>8</v>
      </c>
      <c r="E9" s="120">
        <f t="shared" si="0"/>
        <v>10</v>
      </c>
      <c r="G9" s="120">
        <f t="shared" si="1"/>
        <v>14</v>
      </c>
      <c r="H9" s="120" t="str">
        <f>IFERROR(VLOOKUP(G9,base!$C$2:$D$133,2,FALSE),"")</f>
        <v>serviços de engenharia/obras: obras portuárias, marítimas e fluviais</v>
      </c>
    </row>
    <row r="10" spans="1:8" ht="15.75" thickBot="1" x14ac:dyDescent="0.3">
      <c r="A10" s="117" t="s">
        <v>170</v>
      </c>
      <c r="B10" s="119">
        <v>11</v>
      </c>
      <c r="C10" s="119" t="s">
        <v>128</v>
      </c>
      <c r="D10" s="120">
        <v>9</v>
      </c>
      <c r="E10" s="120">
        <f t="shared" si="0"/>
        <v>11</v>
      </c>
      <c r="G10" s="120">
        <f t="shared" si="1"/>
        <v>15</v>
      </c>
      <c r="H10" s="120" t="str">
        <f>IFERROR(VLOOKUP(G10,base!$C$2:$D$133,2,FALSE),"")</f>
        <v>serviços de engenharia/obras: serviços especializados para construção</v>
      </c>
    </row>
    <row r="11" spans="1:8" ht="15.75" thickBot="1" x14ac:dyDescent="0.3">
      <c r="A11" s="117" t="s">
        <v>170</v>
      </c>
      <c r="B11" s="119">
        <v>12</v>
      </c>
      <c r="C11" s="119" t="s">
        <v>119</v>
      </c>
      <c r="D11" s="120">
        <v>10</v>
      </c>
      <c r="E11" s="120">
        <f t="shared" si="0"/>
        <v>12</v>
      </c>
      <c r="G11" s="120">
        <f t="shared" si="1"/>
        <v>16</v>
      </c>
      <c r="H11" s="120" t="str">
        <f>IFERROR(VLOOKUP(G11,base!$C$2:$D$133,2,FALSE),"")</f>
        <v>serviços de engenharia/obras: inst. elétricas, hidráulicas e outras inst. em construções</v>
      </c>
    </row>
    <row r="12" spans="1:8" ht="15.75" thickBot="1" x14ac:dyDescent="0.3">
      <c r="A12" s="117" t="s">
        <v>170</v>
      </c>
      <c r="B12" s="119">
        <v>13</v>
      </c>
      <c r="C12" s="119" t="s">
        <v>125</v>
      </c>
      <c r="D12" s="120">
        <v>11</v>
      </c>
      <c r="E12" s="120">
        <f t="shared" si="0"/>
        <v>13</v>
      </c>
      <c r="G12" s="120">
        <f t="shared" si="1"/>
        <v>17</v>
      </c>
      <c r="H12" s="120" t="str">
        <f>IFERROR(VLOOKUP(G12,base!$C$2:$D$133,2,FALSE),"")</f>
        <v>serviços de engenharia/obras: serviços técnicos de engenharia e arquitetura</v>
      </c>
    </row>
    <row r="13" spans="1:8" ht="15.75" thickBot="1" x14ac:dyDescent="0.3">
      <c r="A13" s="117" t="s">
        <v>170</v>
      </c>
      <c r="B13" s="119">
        <v>14</v>
      </c>
      <c r="C13" s="119" t="s">
        <v>121</v>
      </c>
      <c r="D13" s="120">
        <v>12</v>
      </c>
      <c r="E13" s="120">
        <f t="shared" si="0"/>
        <v>14</v>
      </c>
      <c r="G13" s="120" t="str">
        <f t="shared" si="1"/>
        <v/>
      </c>
      <c r="H13" s="120" t="str">
        <f>IFERROR(VLOOKUP(G13,base!$C$2:$D$133,2,FALSE),"")</f>
        <v/>
      </c>
    </row>
    <row r="14" spans="1:8" ht="15.75" thickBot="1" x14ac:dyDescent="0.3">
      <c r="A14" s="117" t="s">
        <v>170</v>
      </c>
      <c r="B14" s="119">
        <v>15</v>
      </c>
      <c r="C14" s="119" t="s">
        <v>126</v>
      </c>
      <c r="D14" s="120">
        <v>13</v>
      </c>
      <c r="E14" s="120">
        <f t="shared" si="0"/>
        <v>15</v>
      </c>
      <c r="G14" s="120" t="str">
        <f t="shared" si="1"/>
        <v/>
      </c>
      <c r="H14" s="120" t="str">
        <f>IFERROR(VLOOKUP(G14,base!$C$2:$D$133,2,FALSE),"")</f>
        <v/>
      </c>
    </row>
    <row r="15" spans="1:8" ht="15.75" thickBot="1" x14ac:dyDescent="0.3">
      <c r="A15" s="117" t="s">
        <v>170</v>
      </c>
      <c r="B15" s="119">
        <v>16</v>
      </c>
      <c r="C15" s="119" t="s">
        <v>120</v>
      </c>
      <c r="D15" s="120">
        <v>14</v>
      </c>
      <c r="E15" s="120">
        <f t="shared" si="0"/>
        <v>16</v>
      </c>
      <c r="G15" s="120" t="str">
        <f t="shared" si="1"/>
        <v/>
      </c>
      <c r="H15" s="120" t="str">
        <f>IFERROR(VLOOKUP(G15,base!$C$2:$D$133,2,FALSE),"")</f>
        <v/>
      </c>
    </row>
    <row r="16" spans="1:8" ht="15.75" thickBot="1" x14ac:dyDescent="0.3">
      <c r="A16" s="117" t="s">
        <v>170</v>
      </c>
      <c r="B16" s="119">
        <v>17</v>
      </c>
      <c r="C16" s="119" t="s">
        <v>127</v>
      </c>
      <c r="D16" s="120">
        <v>15</v>
      </c>
      <c r="E16" s="120">
        <f t="shared" si="0"/>
        <v>17</v>
      </c>
      <c r="G16" s="120" t="str">
        <f t="shared" si="1"/>
        <v/>
      </c>
      <c r="H16" s="120" t="str">
        <f>IFERROR(VLOOKUP(G16,base!$C$2:$D$133,2,FALSE),"")</f>
        <v/>
      </c>
    </row>
    <row r="17" spans="1:8" ht="15.75" thickBot="1" x14ac:dyDescent="0.3">
      <c r="A17" s="117" t="s">
        <v>3681</v>
      </c>
      <c r="B17" s="119">
        <v>29</v>
      </c>
      <c r="C17" s="119" t="s">
        <v>116</v>
      </c>
      <c r="D17" s="120">
        <v>16</v>
      </c>
      <c r="E17" s="120" t="str">
        <f t="shared" si="0"/>
        <v/>
      </c>
      <c r="G17" s="120" t="str">
        <f t="shared" si="1"/>
        <v/>
      </c>
      <c r="H17" s="120" t="str">
        <f>IFERROR(VLOOKUP(G17,base!$C$2:$D$133,2,FALSE),"")</f>
        <v/>
      </c>
    </row>
    <row r="18" spans="1:8" ht="15.75" thickBot="1" x14ac:dyDescent="0.3">
      <c r="A18" s="117" t="s">
        <v>3681</v>
      </c>
      <c r="B18" s="119">
        <v>30</v>
      </c>
      <c r="C18" s="119" t="s">
        <v>117</v>
      </c>
      <c r="D18" s="120">
        <v>17</v>
      </c>
      <c r="E18" s="120" t="str">
        <f t="shared" si="0"/>
        <v/>
      </c>
      <c r="G18" s="120" t="str">
        <f t="shared" si="1"/>
        <v/>
      </c>
      <c r="H18" s="120" t="str">
        <f>IFERROR(VLOOKUP(G18,base!$C$2:$D$133,2,FALSE),"")</f>
        <v/>
      </c>
    </row>
    <row r="19" spans="1:8" ht="15.75" thickBot="1" x14ac:dyDescent="0.3">
      <c r="A19" s="117" t="s">
        <v>3684</v>
      </c>
      <c r="B19" s="119">
        <v>31</v>
      </c>
      <c r="C19" s="119" t="s">
        <v>144</v>
      </c>
      <c r="D19" s="120">
        <v>18</v>
      </c>
      <c r="E19" s="120" t="str">
        <f t="shared" si="0"/>
        <v/>
      </c>
      <c r="G19" s="120" t="str">
        <f t="shared" si="1"/>
        <v/>
      </c>
      <c r="H19" s="120" t="str">
        <f>IFERROR(VLOOKUP(G19,base!$C$2:$D$133,2,FALSE),"")</f>
        <v/>
      </c>
    </row>
    <row r="20" spans="1:8" ht="15.75" thickBot="1" x14ac:dyDescent="0.3">
      <c r="A20" s="117" t="s">
        <v>3681</v>
      </c>
      <c r="B20" s="119">
        <v>31</v>
      </c>
      <c r="C20" s="119" t="s">
        <v>144</v>
      </c>
      <c r="D20" s="120">
        <v>19</v>
      </c>
      <c r="E20" s="120" t="str">
        <f t="shared" si="0"/>
        <v/>
      </c>
      <c r="G20" s="120" t="str">
        <f t="shared" si="1"/>
        <v/>
      </c>
      <c r="H20" s="120" t="str">
        <f>IFERROR(VLOOKUP(G20,base!$C$2:$D$133,2,FALSE),"")</f>
        <v/>
      </c>
    </row>
    <row r="21" spans="1:8" ht="15.75" thickBot="1" x14ac:dyDescent="0.3">
      <c r="A21" s="117" t="s">
        <v>3683</v>
      </c>
      <c r="B21" s="119">
        <v>33</v>
      </c>
      <c r="C21" s="119" t="s">
        <v>94</v>
      </c>
      <c r="D21" s="120">
        <v>20</v>
      </c>
      <c r="E21" s="120" t="str">
        <f t="shared" si="0"/>
        <v/>
      </c>
      <c r="G21" s="120" t="str">
        <f t="shared" si="1"/>
        <v/>
      </c>
      <c r="H21" s="120" t="str">
        <f>IFERROR(VLOOKUP(G21,base!$C$2:$D$133,2,FALSE),"")</f>
        <v/>
      </c>
    </row>
    <row r="22" spans="1:8" ht="15.75" thickBot="1" x14ac:dyDescent="0.3">
      <c r="A22" s="117" t="s">
        <v>3683</v>
      </c>
      <c r="B22" s="119">
        <v>34</v>
      </c>
      <c r="C22" s="119" t="s">
        <v>96</v>
      </c>
      <c r="D22" s="120">
        <v>21</v>
      </c>
      <c r="E22" s="120" t="str">
        <f t="shared" si="0"/>
        <v/>
      </c>
      <c r="G22" s="120" t="str">
        <f t="shared" si="1"/>
        <v/>
      </c>
      <c r="H22" s="120" t="str">
        <f>IFERROR(VLOOKUP(G22,base!$C$2:$D$133,2,FALSE),"")</f>
        <v/>
      </c>
    </row>
    <row r="23" spans="1:8" ht="15.75" thickBot="1" x14ac:dyDescent="0.3">
      <c r="A23" s="117" t="s">
        <v>3684</v>
      </c>
      <c r="B23" s="119">
        <v>34</v>
      </c>
      <c r="C23" s="119" t="s">
        <v>96</v>
      </c>
      <c r="D23" s="120">
        <v>22</v>
      </c>
      <c r="E23" s="120" t="str">
        <f t="shared" si="0"/>
        <v/>
      </c>
      <c r="G23" s="120" t="str">
        <f t="shared" si="1"/>
        <v/>
      </c>
      <c r="H23" s="120" t="str">
        <f>IFERROR(VLOOKUP(G23,base!$C$2:$D$133,2,FALSE),"")</f>
        <v/>
      </c>
    </row>
    <row r="24" spans="1:8" ht="15.75" thickBot="1" x14ac:dyDescent="0.3">
      <c r="A24" s="117" t="s">
        <v>3683</v>
      </c>
      <c r="B24" s="119">
        <v>35</v>
      </c>
      <c r="C24" s="119" t="s">
        <v>50</v>
      </c>
      <c r="D24" s="120">
        <v>23</v>
      </c>
      <c r="E24" s="120" t="str">
        <f t="shared" si="0"/>
        <v/>
      </c>
      <c r="G24" s="120" t="str">
        <f t="shared" si="1"/>
        <v/>
      </c>
      <c r="H24" s="120" t="str">
        <f>IFERROR(VLOOKUP(G24,base!$C$2:$D$133,2,FALSE),"")</f>
        <v/>
      </c>
    </row>
    <row r="25" spans="1:8" ht="15.75" thickBot="1" x14ac:dyDescent="0.3">
      <c r="A25" s="117" t="s">
        <v>3684</v>
      </c>
      <c r="B25" s="119">
        <v>35</v>
      </c>
      <c r="C25" s="119" t="s">
        <v>50</v>
      </c>
      <c r="D25" s="120">
        <v>24</v>
      </c>
      <c r="E25" s="120" t="str">
        <f t="shared" si="0"/>
        <v/>
      </c>
      <c r="G25" s="120" t="str">
        <f t="shared" si="1"/>
        <v/>
      </c>
      <c r="H25" s="120" t="str">
        <f>IFERROR(VLOOKUP(G25,base!$C$2:$D$133,2,FALSE),"")</f>
        <v/>
      </c>
    </row>
    <row r="26" spans="1:8" ht="15.75" thickBot="1" x14ac:dyDescent="0.3">
      <c r="A26" s="117" t="s">
        <v>3684</v>
      </c>
      <c r="B26" s="119">
        <v>37</v>
      </c>
      <c r="C26" s="119" t="s">
        <v>143</v>
      </c>
      <c r="D26" s="120">
        <v>25</v>
      </c>
      <c r="E26" s="120" t="str">
        <f t="shared" si="0"/>
        <v/>
      </c>
      <c r="G26" s="120" t="str">
        <f t="shared" si="1"/>
        <v/>
      </c>
      <c r="H26" s="120" t="str">
        <f>IFERROR(VLOOKUP(G26,base!$C$2:$D$133,2,FALSE),"")</f>
        <v/>
      </c>
    </row>
    <row r="27" spans="1:8" ht="15.75" thickBot="1" x14ac:dyDescent="0.3">
      <c r="A27" s="117" t="s">
        <v>3681</v>
      </c>
      <c r="B27" s="119">
        <v>37</v>
      </c>
      <c r="C27" s="119" t="s">
        <v>143</v>
      </c>
      <c r="D27" s="120">
        <v>26</v>
      </c>
      <c r="E27" s="120" t="str">
        <f t="shared" si="0"/>
        <v/>
      </c>
      <c r="G27" s="120" t="str">
        <f t="shared" si="1"/>
        <v/>
      </c>
      <c r="H27" s="120" t="str">
        <f>IFERROR(VLOOKUP(G27,base!$C$2:$D$133,2,FALSE),"")</f>
        <v/>
      </c>
    </row>
    <row r="28" spans="1:8" ht="15.75" thickBot="1" x14ac:dyDescent="0.3">
      <c r="A28" s="117" t="s">
        <v>3684</v>
      </c>
      <c r="B28" s="119">
        <v>42</v>
      </c>
      <c r="C28" s="119" t="s">
        <v>145</v>
      </c>
      <c r="D28" s="120">
        <v>27</v>
      </c>
      <c r="E28" s="120" t="str">
        <f t="shared" si="0"/>
        <v/>
      </c>
      <c r="G28" s="120" t="str">
        <f t="shared" si="1"/>
        <v/>
      </c>
      <c r="H28" s="120" t="str">
        <f>IFERROR(VLOOKUP(G28,base!$C$2:$D$133,2,FALSE),"")</f>
        <v/>
      </c>
    </row>
    <row r="29" spans="1:8" ht="15.75" thickBot="1" x14ac:dyDescent="0.3">
      <c r="A29" s="117" t="s">
        <v>3681</v>
      </c>
      <c r="B29" s="119">
        <v>42</v>
      </c>
      <c r="C29" s="119" t="s">
        <v>145</v>
      </c>
      <c r="D29" s="120">
        <v>28</v>
      </c>
      <c r="E29" s="120" t="str">
        <f t="shared" si="0"/>
        <v/>
      </c>
      <c r="G29" s="120" t="str">
        <f t="shared" si="1"/>
        <v/>
      </c>
      <c r="H29" s="120" t="str">
        <f>IFERROR(VLOOKUP(G29,base!$C$2:$D$133,2,FALSE),"")</f>
        <v/>
      </c>
    </row>
    <row r="30" spans="1:8" ht="15.75" thickBot="1" x14ac:dyDescent="0.3">
      <c r="A30" s="117" t="s">
        <v>3684</v>
      </c>
      <c r="B30" s="119">
        <v>45</v>
      </c>
      <c r="C30" s="119" t="s">
        <v>130</v>
      </c>
      <c r="D30" s="120">
        <v>29</v>
      </c>
      <c r="E30" s="120" t="str">
        <f t="shared" si="0"/>
        <v/>
      </c>
      <c r="G30" s="120" t="str">
        <f t="shared" si="1"/>
        <v/>
      </c>
      <c r="H30" s="120" t="str">
        <f>IFERROR(VLOOKUP(G30,base!$C$2:$D$133,2,FALSE),"")</f>
        <v/>
      </c>
    </row>
    <row r="31" spans="1:8" ht="15.75" thickBot="1" x14ac:dyDescent="0.3">
      <c r="A31" s="117" t="s">
        <v>3681</v>
      </c>
      <c r="B31" s="119">
        <v>45</v>
      </c>
      <c r="C31" s="119" t="s">
        <v>130</v>
      </c>
      <c r="D31" s="120">
        <v>30</v>
      </c>
      <c r="E31" s="120" t="str">
        <f t="shared" si="0"/>
        <v/>
      </c>
      <c r="G31" s="120" t="str">
        <f t="shared" si="1"/>
        <v/>
      </c>
      <c r="H31" s="120" t="str">
        <f>IFERROR(VLOOKUP(G31,base!$C$2:$D$133,2,FALSE),"")</f>
        <v/>
      </c>
    </row>
    <row r="32" spans="1:8" ht="15.75" thickBot="1" x14ac:dyDescent="0.3">
      <c r="A32" s="117" t="s">
        <v>3684</v>
      </c>
      <c r="B32" s="119">
        <v>47</v>
      </c>
      <c r="C32" s="119" t="s">
        <v>141</v>
      </c>
      <c r="D32" s="120">
        <v>31</v>
      </c>
      <c r="E32" s="120" t="str">
        <f t="shared" si="0"/>
        <v/>
      </c>
      <c r="G32" s="120" t="str">
        <f t="shared" si="1"/>
        <v/>
      </c>
      <c r="H32" s="120" t="str">
        <f>IFERROR(VLOOKUP(G32,base!$C$2:$D$133,2,FALSE),"")</f>
        <v/>
      </c>
    </row>
    <row r="33" spans="1:8" ht="15.75" thickBot="1" x14ac:dyDescent="0.3">
      <c r="A33" s="117" t="s">
        <v>3681</v>
      </c>
      <c r="B33" s="119">
        <v>47</v>
      </c>
      <c r="C33" s="119" t="s">
        <v>141</v>
      </c>
      <c r="D33" s="120">
        <v>32</v>
      </c>
      <c r="E33" s="120" t="str">
        <f t="shared" si="0"/>
        <v/>
      </c>
      <c r="G33" s="120" t="str">
        <f t="shared" si="1"/>
        <v/>
      </c>
      <c r="H33" s="120" t="str">
        <f>IFERROR(VLOOKUP(G33,base!$C$2:$D$133,2,FALSE),"")</f>
        <v/>
      </c>
    </row>
    <row r="34" spans="1:8" ht="15.75" thickBot="1" x14ac:dyDescent="0.3">
      <c r="A34" s="117" t="s">
        <v>3684</v>
      </c>
      <c r="B34" s="119">
        <v>52</v>
      </c>
      <c r="C34" s="119" t="s">
        <v>136</v>
      </c>
      <c r="D34" s="120">
        <v>33</v>
      </c>
      <c r="E34" s="120" t="str">
        <f t="shared" si="0"/>
        <v/>
      </c>
      <c r="G34" s="120" t="str">
        <f t="shared" si="1"/>
        <v/>
      </c>
      <c r="H34" s="120" t="str">
        <f>IFERROR(VLOOKUP(G34,base!$C$2:$D$133,2,FALSE),"")</f>
        <v/>
      </c>
    </row>
    <row r="35" spans="1:8" ht="15.75" thickBot="1" x14ac:dyDescent="0.3">
      <c r="A35" s="117" t="s">
        <v>3681</v>
      </c>
      <c r="B35" s="119">
        <v>52</v>
      </c>
      <c r="C35" s="119" t="s">
        <v>136</v>
      </c>
      <c r="D35" s="120">
        <v>34</v>
      </c>
      <c r="E35" s="120" t="str">
        <f t="shared" si="0"/>
        <v/>
      </c>
      <c r="G35" s="120" t="str">
        <f t="shared" si="1"/>
        <v/>
      </c>
      <c r="H35" s="120" t="str">
        <f>IFERROR(VLOOKUP(G35,base!$C$2:$D$133,2,FALSE),"")</f>
        <v/>
      </c>
    </row>
    <row r="36" spans="1:8" ht="15.75" thickBot="1" x14ac:dyDescent="0.3">
      <c r="A36" s="117" t="s">
        <v>3684</v>
      </c>
      <c r="B36" s="119">
        <v>57</v>
      </c>
      <c r="C36" s="119" t="s">
        <v>137</v>
      </c>
      <c r="D36" s="120">
        <v>35</v>
      </c>
      <c r="E36" s="120" t="str">
        <f t="shared" si="0"/>
        <v/>
      </c>
      <c r="G36" s="120" t="str">
        <f t="shared" si="1"/>
        <v/>
      </c>
      <c r="H36" s="120" t="str">
        <f>IFERROR(VLOOKUP(G36,base!$C$2:$D$133,2,FALSE),"")</f>
        <v/>
      </c>
    </row>
    <row r="37" spans="1:8" ht="15.75" thickBot="1" x14ac:dyDescent="0.3">
      <c r="A37" s="117" t="s">
        <v>3681</v>
      </c>
      <c r="B37" s="119">
        <v>57</v>
      </c>
      <c r="C37" s="119" t="s">
        <v>137</v>
      </c>
      <c r="D37" s="120">
        <v>36</v>
      </c>
      <c r="E37" s="120" t="str">
        <f t="shared" si="0"/>
        <v/>
      </c>
      <c r="G37" s="120" t="str">
        <f t="shared" si="1"/>
        <v/>
      </c>
      <c r="H37" s="120" t="str">
        <f>IFERROR(VLOOKUP(G37,base!$C$2:$D$133,2,FALSE),"")</f>
        <v/>
      </c>
    </row>
    <row r="38" spans="1:8" ht="15.75" thickBot="1" x14ac:dyDescent="0.3">
      <c r="A38" s="117" t="s">
        <v>3684</v>
      </c>
      <c r="B38" s="119">
        <v>59</v>
      </c>
      <c r="C38" s="119" t="s">
        <v>140</v>
      </c>
      <c r="D38" s="120">
        <v>37</v>
      </c>
      <c r="E38" s="120" t="str">
        <f t="shared" si="0"/>
        <v/>
      </c>
      <c r="G38" s="120" t="str">
        <f t="shared" si="1"/>
        <v/>
      </c>
      <c r="H38" s="120" t="str">
        <f>IFERROR(VLOOKUP(G38,base!$C$2:$D$133,2,FALSE),"")</f>
        <v/>
      </c>
    </row>
    <row r="39" spans="1:8" ht="15.75" thickBot="1" x14ac:dyDescent="0.3">
      <c r="A39" s="117" t="s">
        <v>3681</v>
      </c>
      <c r="B39" s="119">
        <v>59</v>
      </c>
      <c r="C39" s="119" t="s">
        <v>140</v>
      </c>
      <c r="D39" s="120">
        <v>38</v>
      </c>
      <c r="E39" s="120" t="str">
        <f t="shared" si="0"/>
        <v/>
      </c>
      <c r="G39" s="120" t="str">
        <f t="shared" si="1"/>
        <v/>
      </c>
      <c r="H39" s="120" t="str">
        <f>IFERROR(VLOOKUP(G39,base!$C$2:$D$133,2,FALSE),"")</f>
        <v/>
      </c>
    </row>
    <row r="40" spans="1:8" ht="15.75" thickBot="1" x14ac:dyDescent="0.3">
      <c r="A40" s="117" t="s">
        <v>3684</v>
      </c>
      <c r="B40" s="119">
        <v>62</v>
      </c>
      <c r="C40" s="119" t="s">
        <v>135</v>
      </c>
      <c r="D40" s="120">
        <v>39</v>
      </c>
      <c r="E40" s="120" t="str">
        <f t="shared" si="0"/>
        <v/>
      </c>
      <c r="G40" s="120" t="str">
        <f t="shared" si="1"/>
        <v/>
      </c>
      <c r="H40" s="120" t="str">
        <f>IFERROR(VLOOKUP(G40,base!$C$2:$D$133,2,FALSE),"")</f>
        <v/>
      </c>
    </row>
    <row r="41" spans="1:8" ht="15.75" thickBot="1" x14ac:dyDescent="0.3">
      <c r="A41" s="117" t="s">
        <v>3681</v>
      </c>
      <c r="B41" s="119">
        <v>62</v>
      </c>
      <c r="C41" s="119" t="s">
        <v>135</v>
      </c>
      <c r="D41" s="120">
        <v>40</v>
      </c>
      <c r="E41" s="120" t="str">
        <f t="shared" si="0"/>
        <v/>
      </c>
      <c r="G41" s="120" t="str">
        <f t="shared" si="1"/>
        <v/>
      </c>
      <c r="H41" s="120" t="str">
        <f>IFERROR(VLOOKUP(G41,base!$C$2:$D$133,2,FALSE),"")</f>
        <v/>
      </c>
    </row>
    <row r="42" spans="1:8" ht="15.75" thickBot="1" x14ac:dyDescent="0.3">
      <c r="A42" s="117" t="s">
        <v>3685</v>
      </c>
      <c r="B42" s="119">
        <v>63</v>
      </c>
      <c r="C42" s="119" t="s">
        <v>134</v>
      </c>
      <c r="D42" s="120">
        <v>41</v>
      </c>
      <c r="E42" s="120" t="str">
        <f t="shared" si="0"/>
        <v/>
      </c>
      <c r="G42" s="120" t="str">
        <f t="shared" si="1"/>
        <v/>
      </c>
      <c r="H42" s="120" t="str">
        <f>IFERROR(VLOOKUP(G42,base!$C$2:$D$133,2,FALSE),"")</f>
        <v/>
      </c>
    </row>
    <row r="43" spans="1:8" ht="15.75" thickBot="1" x14ac:dyDescent="0.3">
      <c r="A43" s="117" t="s">
        <v>3683</v>
      </c>
      <c r="B43" s="119">
        <v>64</v>
      </c>
      <c r="C43" s="119" t="s">
        <v>31</v>
      </c>
      <c r="D43" s="120">
        <v>42</v>
      </c>
      <c r="E43" s="120" t="str">
        <f t="shared" si="0"/>
        <v/>
      </c>
      <c r="G43" s="120" t="str">
        <f t="shared" si="1"/>
        <v/>
      </c>
      <c r="H43" s="120" t="str">
        <f>IFERROR(VLOOKUP(G43,base!$C$2:$D$133,2,FALSE),"")</f>
        <v/>
      </c>
    </row>
    <row r="44" spans="1:8" ht="15.75" thickBot="1" x14ac:dyDescent="0.3">
      <c r="A44" s="117" t="s">
        <v>3684</v>
      </c>
      <c r="B44" s="119">
        <v>64</v>
      </c>
      <c r="C44" s="119" t="s">
        <v>31</v>
      </c>
      <c r="D44" s="120">
        <v>43</v>
      </c>
      <c r="E44" s="120" t="str">
        <f t="shared" si="0"/>
        <v/>
      </c>
      <c r="G44" s="120" t="str">
        <f t="shared" si="1"/>
        <v/>
      </c>
      <c r="H44" s="120" t="str">
        <f>IFERROR(VLOOKUP(G44,base!$C$2:$D$133,2,FALSE),"")</f>
        <v/>
      </c>
    </row>
    <row r="45" spans="1:8" ht="15.75" thickBot="1" x14ac:dyDescent="0.3">
      <c r="A45" s="117" t="s">
        <v>3683</v>
      </c>
      <c r="B45" s="119">
        <v>70</v>
      </c>
      <c r="C45" s="119" t="s">
        <v>90</v>
      </c>
      <c r="D45" s="120">
        <v>44</v>
      </c>
      <c r="E45" s="120" t="str">
        <f t="shared" si="0"/>
        <v/>
      </c>
      <c r="G45" s="120" t="str">
        <f t="shared" si="1"/>
        <v/>
      </c>
      <c r="H45" s="120" t="str">
        <f>IFERROR(VLOOKUP(G45,base!$C$2:$D$133,2,FALSE),"")</f>
        <v/>
      </c>
    </row>
    <row r="46" spans="1:8" ht="15.75" thickBot="1" x14ac:dyDescent="0.3">
      <c r="A46" s="117" t="s">
        <v>3684</v>
      </c>
      <c r="B46" s="119">
        <v>70</v>
      </c>
      <c r="C46" s="119" t="s">
        <v>90</v>
      </c>
      <c r="D46" s="120">
        <v>45</v>
      </c>
      <c r="E46" s="120" t="str">
        <f t="shared" si="0"/>
        <v/>
      </c>
      <c r="G46" s="120" t="str">
        <f t="shared" si="1"/>
        <v/>
      </c>
      <c r="H46" s="120" t="str">
        <f>IFERROR(VLOOKUP(G46,base!$C$2:$D$133,2,FALSE),"")</f>
        <v/>
      </c>
    </row>
    <row r="47" spans="1:8" ht="15.75" thickBot="1" x14ac:dyDescent="0.3">
      <c r="A47" s="117" t="s">
        <v>3684</v>
      </c>
      <c r="B47" s="119">
        <v>72</v>
      </c>
      <c r="C47" s="119" t="s">
        <v>146</v>
      </c>
      <c r="D47" s="120">
        <v>46</v>
      </c>
      <c r="E47" s="120" t="str">
        <f t="shared" si="0"/>
        <v/>
      </c>
      <c r="G47" s="120" t="str">
        <f t="shared" si="1"/>
        <v/>
      </c>
      <c r="H47" s="120" t="str">
        <f>IFERROR(VLOOKUP(G47,base!$C$2:$D$133,2,FALSE),"")</f>
        <v/>
      </c>
    </row>
    <row r="48" spans="1:8" ht="15.75" thickBot="1" x14ac:dyDescent="0.3">
      <c r="A48" s="117" t="s">
        <v>3681</v>
      </c>
      <c r="B48" s="119">
        <v>72</v>
      </c>
      <c r="C48" s="119" t="s">
        <v>146</v>
      </c>
      <c r="D48" s="120">
        <v>47</v>
      </c>
      <c r="E48" s="120" t="str">
        <f t="shared" si="0"/>
        <v/>
      </c>
      <c r="G48" s="120" t="str">
        <f t="shared" si="1"/>
        <v/>
      </c>
      <c r="H48" s="120" t="str">
        <f>IFERROR(VLOOKUP(G48,base!$C$2:$D$133,2,FALSE),"")</f>
        <v/>
      </c>
    </row>
    <row r="49" spans="1:8" ht="15.75" thickBot="1" x14ac:dyDescent="0.3">
      <c r="A49" s="117" t="s">
        <v>3684</v>
      </c>
      <c r="B49" s="119">
        <v>77</v>
      </c>
      <c r="C49" s="119" t="s">
        <v>111</v>
      </c>
      <c r="D49" s="120">
        <v>48</v>
      </c>
      <c r="E49" s="120" t="str">
        <f t="shared" si="0"/>
        <v/>
      </c>
      <c r="G49" s="120" t="str">
        <f t="shared" si="1"/>
        <v/>
      </c>
      <c r="H49" s="120" t="str">
        <f>IFERROR(VLOOKUP(G49,base!$C$2:$D$133,2,FALSE),"")</f>
        <v/>
      </c>
    </row>
    <row r="50" spans="1:8" ht="15.75" thickBot="1" x14ac:dyDescent="0.3">
      <c r="A50" s="117" t="s">
        <v>3681</v>
      </c>
      <c r="B50" s="119">
        <v>77</v>
      </c>
      <c r="C50" s="119" t="s">
        <v>111</v>
      </c>
      <c r="D50" s="120">
        <v>49</v>
      </c>
      <c r="E50" s="120" t="str">
        <f t="shared" si="0"/>
        <v/>
      </c>
      <c r="G50" s="120" t="str">
        <f t="shared" si="1"/>
        <v/>
      </c>
      <c r="H50" s="120" t="str">
        <f>IFERROR(VLOOKUP(G50,base!$C$2:$D$133,2,FALSE),"")</f>
        <v/>
      </c>
    </row>
    <row r="51" spans="1:8" ht="15.75" thickBot="1" x14ac:dyDescent="0.3">
      <c r="A51" s="117" t="s">
        <v>3684</v>
      </c>
      <c r="B51" s="119">
        <v>82</v>
      </c>
      <c r="C51" s="119" t="s">
        <v>131</v>
      </c>
      <c r="D51" s="120">
        <v>50</v>
      </c>
      <c r="E51" s="120" t="str">
        <f t="shared" si="0"/>
        <v/>
      </c>
      <c r="G51" s="120" t="str">
        <f t="shared" si="1"/>
        <v/>
      </c>
      <c r="H51" s="120" t="str">
        <f>IFERROR(VLOOKUP(G51,base!$C$2:$D$133,2,FALSE),"")</f>
        <v/>
      </c>
    </row>
    <row r="52" spans="1:8" ht="15.75" thickBot="1" x14ac:dyDescent="0.3">
      <c r="A52" s="117" t="s">
        <v>3681</v>
      </c>
      <c r="B52" s="119">
        <v>82</v>
      </c>
      <c r="C52" s="119" t="s">
        <v>131</v>
      </c>
      <c r="D52" s="120">
        <v>51</v>
      </c>
      <c r="E52" s="120" t="str">
        <f t="shared" si="0"/>
        <v/>
      </c>
      <c r="G52" s="120" t="str">
        <f t="shared" si="1"/>
        <v/>
      </c>
      <c r="H52" s="120" t="str">
        <f>IFERROR(VLOOKUP(G52,base!$C$2:$D$133,2,FALSE),"")</f>
        <v/>
      </c>
    </row>
    <row r="53" spans="1:8" ht="15.75" thickBot="1" x14ac:dyDescent="0.3">
      <c r="A53" s="117" t="s">
        <v>3684</v>
      </c>
      <c r="B53" s="119">
        <v>97</v>
      </c>
      <c r="C53" s="119" t="s">
        <v>113</v>
      </c>
      <c r="D53" s="120">
        <v>52</v>
      </c>
      <c r="E53" s="120" t="str">
        <f t="shared" si="0"/>
        <v/>
      </c>
      <c r="G53" s="120" t="str">
        <f t="shared" si="1"/>
        <v/>
      </c>
      <c r="H53" s="120" t="str">
        <f>IFERROR(VLOOKUP(G53,base!$C$2:$D$133,2,FALSE),"")</f>
        <v/>
      </c>
    </row>
    <row r="54" spans="1:8" ht="15.75" thickBot="1" x14ac:dyDescent="0.3">
      <c r="A54" s="117" t="s">
        <v>3681</v>
      </c>
      <c r="B54" s="119">
        <v>97</v>
      </c>
      <c r="C54" s="119" t="s">
        <v>113</v>
      </c>
      <c r="D54" s="120">
        <v>53</v>
      </c>
      <c r="E54" s="120" t="str">
        <f t="shared" si="0"/>
        <v/>
      </c>
      <c r="G54" s="120" t="str">
        <f t="shared" si="1"/>
        <v/>
      </c>
      <c r="H54" s="120" t="str">
        <f>IFERROR(VLOOKUP(G54,base!$C$2:$D$133,2,FALSE),"")</f>
        <v/>
      </c>
    </row>
    <row r="55" spans="1:8" ht="15.75" thickBot="1" x14ac:dyDescent="0.3">
      <c r="A55" s="117" t="s">
        <v>3683</v>
      </c>
      <c r="B55" s="119">
        <v>105</v>
      </c>
      <c r="C55" s="119" t="s">
        <v>88</v>
      </c>
      <c r="D55" s="120">
        <v>54</v>
      </c>
      <c r="E55" s="120" t="str">
        <f t="shared" si="0"/>
        <v/>
      </c>
      <c r="G55" s="120" t="str">
        <f t="shared" si="1"/>
        <v/>
      </c>
      <c r="H55" s="120" t="str">
        <f>IFERROR(VLOOKUP(G55,base!$C$2:$D$133,2,FALSE),"")</f>
        <v/>
      </c>
    </row>
    <row r="56" spans="1:8" ht="15.75" thickBot="1" x14ac:dyDescent="0.3">
      <c r="A56" s="117" t="s">
        <v>3684</v>
      </c>
      <c r="B56" s="119">
        <v>105</v>
      </c>
      <c r="C56" s="119" t="s">
        <v>88</v>
      </c>
      <c r="D56" s="120">
        <v>55</v>
      </c>
      <c r="E56" s="120" t="str">
        <f t="shared" si="0"/>
        <v/>
      </c>
      <c r="G56" s="120" t="str">
        <f t="shared" si="1"/>
        <v/>
      </c>
      <c r="H56" s="120" t="str">
        <f>IFERROR(VLOOKUP(G56,base!$C$2:$D$133,2,FALSE),"")</f>
        <v/>
      </c>
    </row>
    <row r="57" spans="1:8" ht="15.75" thickBot="1" x14ac:dyDescent="0.3">
      <c r="A57" s="117" t="s">
        <v>3684</v>
      </c>
      <c r="B57" s="119">
        <v>107</v>
      </c>
      <c r="C57" s="119" t="s">
        <v>139</v>
      </c>
      <c r="D57" s="120">
        <v>56</v>
      </c>
      <c r="E57" s="120" t="str">
        <f t="shared" si="0"/>
        <v/>
      </c>
      <c r="G57" s="120" t="str">
        <f t="shared" si="1"/>
        <v/>
      </c>
      <c r="H57" s="120" t="str">
        <f>IFERROR(VLOOKUP(G57,base!$C$2:$D$133,2,FALSE),"")</f>
        <v/>
      </c>
    </row>
    <row r="58" spans="1:8" ht="15.75" thickBot="1" x14ac:dyDescent="0.3">
      <c r="A58" s="117" t="s">
        <v>3681</v>
      </c>
      <c r="B58" s="119">
        <v>107</v>
      </c>
      <c r="C58" s="119" t="s">
        <v>139</v>
      </c>
      <c r="D58" s="120">
        <v>57</v>
      </c>
      <c r="E58" s="120" t="str">
        <f t="shared" si="0"/>
        <v/>
      </c>
      <c r="G58" s="120" t="str">
        <f t="shared" si="1"/>
        <v/>
      </c>
      <c r="H58" s="120" t="str">
        <f>IFERROR(VLOOKUP(G58,base!$C$2:$D$133,2,FALSE),"")</f>
        <v/>
      </c>
    </row>
    <row r="59" spans="1:8" ht="15.75" thickBot="1" x14ac:dyDescent="0.3">
      <c r="A59" s="117" t="s">
        <v>3684</v>
      </c>
      <c r="B59" s="119">
        <v>112</v>
      </c>
      <c r="C59" s="119" t="s">
        <v>115</v>
      </c>
      <c r="D59" s="120">
        <v>58</v>
      </c>
      <c r="E59" s="120" t="str">
        <f t="shared" si="0"/>
        <v/>
      </c>
      <c r="G59" s="120" t="str">
        <f t="shared" si="1"/>
        <v/>
      </c>
      <c r="H59" s="120" t="str">
        <f>IFERROR(VLOOKUP(G59,base!$C$2:$D$133,2,FALSE),"")</f>
        <v/>
      </c>
    </row>
    <row r="60" spans="1:8" ht="15.75" thickBot="1" x14ac:dyDescent="0.3">
      <c r="A60" s="117" t="s">
        <v>3681</v>
      </c>
      <c r="B60" s="119">
        <v>112</v>
      </c>
      <c r="C60" s="119" t="s">
        <v>115</v>
      </c>
      <c r="D60" s="120">
        <v>59</v>
      </c>
      <c r="E60" s="120" t="str">
        <f t="shared" si="0"/>
        <v/>
      </c>
      <c r="G60" s="120" t="str">
        <f t="shared" si="1"/>
        <v/>
      </c>
      <c r="H60" s="120" t="str">
        <f>IFERROR(VLOOKUP(G60,base!$C$2:$D$133,2,FALSE),"")</f>
        <v/>
      </c>
    </row>
    <row r="61" spans="1:8" ht="15.75" thickBot="1" x14ac:dyDescent="0.3">
      <c r="A61" s="117" t="s">
        <v>3684</v>
      </c>
      <c r="B61" s="119">
        <v>113</v>
      </c>
      <c r="C61" s="119" t="s">
        <v>114</v>
      </c>
      <c r="D61" s="120">
        <v>60</v>
      </c>
      <c r="E61" s="120" t="str">
        <f t="shared" si="0"/>
        <v/>
      </c>
      <c r="G61" s="120" t="str">
        <f t="shared" si="1"/>
        <v/>
      </c>
      <c r="H61" s="120" t="str">
        <f>IFERROR(VLOOKUP(G61,base!$C$2:$D$133,2,FALSE),"")</f>
        <v/>
      </c>
    </row>
    <row r="62" spans="1:8" ht="15.75" thickBot="1" x14ac:dyDescent="0.3">
      <c r="A62" s="117" t="s">
        <v>3681</v>
      </c>
      <c r="B62" s="119">
        <v>113</v>
      </c>
      <c r="C62" s="119" t="s">
        <v>114</v>
      </c>
      <c r="D62" s="120">
        <v>61</v>
      </c>
      <c r="E62" s="120" t="str">
        <f t="shared" si="0"/>
        <v/>
      </c>
      <c r="G62" s="120" t="str">
        <f t="shared" si="1"/>
        <v/>
      </c>
      <c r="H62" s="120" t="str">
        <f>IFERROR(VLOOKUP(G62,base!$C$2:$D$133,2,FALSE),"")</f>
        <v/>
      </c>
    </row>
    <row r="63" spans="1:8" ht="15.75" thickBot="1" x14ac:dyDescent="0.3">
      <c r="A63" s="117" t="s">
        <v>3684</v>
      </c>
      <c r="B63" s="119">
        <v>117</v>
      </c>
      <c r="C63" s="119" t="s">
        <v>132</v>
      </c>
      <c r="D63" s="120">
        <v>62</v>
      </c>
      <c r="E63" s="120" t="str">
        <f t="shared" si="0"/>
        <v/>
      </c>
      <c r="G63" s="120" t="str">
        <f t="shared" si="1"/>
        <v/>
      </c>
      <c r="H63" s="120" t="str">
        <f>IFERROR(VLOOKUP(G63,base!$C$2:$D$133,2,FALSE),"")</f>
        <v/>
      </c>
    </row>
    <row r="64" spans="1:8" ht="15.75" thickBot="1" x14ac:dyDescent="0.3">
      <c r="A64" s="117" t="s">
        <v>3681</v>
      </c>
      <c r="B64" s="119">
        <v>117</v>
      </c>
      <c r="C64" s="119" t="s">
        <v>132</v>
      </c>
      <c r="D64" s="120">
        <v>63</v>
      </c>
      <c r="E64" s="120" t="str">
        <f t="shared" si="0"/>
        <v/>
      </c>
      <c r="G64" s="120" t="str">
        <f t="shared" si="1"/>
        <v/>
      </c>
      <c r="H64" s="120" t="str">
        <f>IFERROR(VLOOKUP(G64,base!$C$2:$D$133,2,FALSE),"")</f>
        <v/>
      </c>
    </row>
    <row r="65" spans="1:8" ht="15.75" thickBot="1" x14ac:dyDescent="0.3">
      <c r="A65" s="117" t="s">
        <v>3683</v>
      </c>
      <c r="B65" s="119">
        <v>120</v>
      </c>
      <c r="C65" s="119" t="s">
        <v>107</v>
      </c>
      <c r="D65" s="120">
        <v>64</v>
      </c>
      <c r="E65" s="120" t="str">
        <f t="shared" si="0"/>
        <v/>
      </c>
      <c r="G65" s="120" t="str">
        <f t="shared" si="1"/>
        <v/>
      </c>
      <c r="H65" s="120" t="str">
        <f>IFERROR(VLOOKUP(G65,base!$C$2:$D$133,2,FALSE),"")</f>
        <v/>
      </c>
    </row>
    <row r="66" spans="1:8" ht="15.75" thickBot="1" x14ac:dyDescent="0.3">
      <c r="A66" s="117" t="s">
        <v>3684</v>
      </c>
      <c r="B66" s="119">
        <v>120</v>
      </c>
      <c r="C66" s="119" t="s">
        <v>107</v>
      </c>
      <c r="D66" s="120">
        <v>65</v>
      </c>
      <c r="E66" s="120" t="str">
        <f t="shared" si="0"/>
        <v/>
      </c>
      <c r="G66" s="120" t="str">
        <f t="shared" si="1"/>
        <v/>
      </c>
      <c r="H66" s="120" t="str">
        <f>IFERROR(VLOOKUP(G66,base!$C$2:$D$133,2,FALSE),"")</f>
        <v/>
      </c>
    </row>
    <row r="67" spans="1:8" ht="15.75" thickBot="1" x14ac:dyDescent="0.3">
      <c r="A67" s="117" t="s">
        <v>3684</v>
      </c>
      <c r="B67" s="119">
        <v>122</v>
      </c>
      <c r="C67" s="119" t="s">
        <v>129</v>
      </c>
      <c r="D67" s="120">
        <v>66</v>
      </c>
      <c r="E67" s="120" t="str">
        <f t="shared" ref="E67:E130" si="2">IF(A67=$F$2,B67,"")</f>
        <v/>
      </c>
      <c r="G67" s="120" t="str">
        <f t="shared" ref="G67:G130" si="3">IFERROR(SMALL($E$2:$E$250,D67),"")</f>
        <v/>
      </c>
      <c r="H67" s="120" t="str">
        <f>IFERROR(VLOOKUP(G67,base!$C$2:$D$133,2,FALSE),"")</f>
        <v/>
      </c>
    </row>
    <row r="68" spans="1:8" ht="15.75" thickBot="1" x14ac:dyDescent="0.3">
      <c r="A68" s="117" t="s">
        <v>3681</v>
      </c>
      <c r="B68" s="119">
        <v>122</v>
      </c>
      <c r="C68" s="119" t="s">
        <v>129</v>
      </c>
      <c r="D68" s="120">
        <v>67</v>
      </c>
      <c r="E68" s="120" t="str">
        <f t="shared" si="2"/>
        <v/>
      </c>
      <c r="G68" s="120" t="str">
        <f t="shared" si="3"/>
        <v/>
      </c>
      <c r="H68" s="120" t="str">
        <f>IFERROR(VLOOKUP(G68,base!$C$2:$D$133,2,FALSE),"")</f>
        <v/>
      </c>
    </row>
    <row r="69" spans="1:8" ht="15.75" thickBot="1" x14ac:dyDescent="0.3">
      <c r="A69" s="117" t="s">
        <v>3684</v>
      </c>
      <c r="B69" s="119">
        <v>127</v>
      </c>
      <c r="C69" s="119" t="s">
        <v>112</v>
      </c>
      <c r="D69" s="120">
        <v>68</v>
      </c>
      <c r="E69" s="120" t="str">
        <f t="shared" si="2"/>
        <v/>
      </c>
      <c r="G69" s="120" t="str">
        <f t="shared" si="3"/>
        <v/>
      </c>
      <c r="H69" s="120" t="str">
        <f>IFERROR(VLOOKUP(G69,base!$C$2:$D$133,2,FALSE),"")</f>
        <v/>
      </c>
    </row>
    <row r="70" spans="1:8" ht="15.75" thickBot="1" x14ac:dyDescent="0.3">
      <c r="A70" s="117" t="s">
        <v>3681</v>
      </c>
      <c r="B70" s="119">
        <v>127</v>
      </c>
      <c r="C70" s="119" t="s">
        <v>112</v>
      </c>
      <c r="D70" s="120">
        <v>69</v>
      </c>
      <c r="E70" s="120" t="str">
        <f t="shared" si="2"/>
        <v/>
      </c>
      <c r="G70" s="120" t="str">
        <f t="shared" si="3"/>
        <v/>
      </c>
      <c r="H70" s="120" t="str">
        <f>IFERROR(VLOOKUP(G70,base!$C$2:$D$133,2,FALSE),"")</f>
        <v/>
      </c>
    </row>
    <row r="71" spans="1:8" ht="15.75" thickBot="1" x14ac:dyDescent="0.3">
      <c r="A71" s="117" t="s">
        <v>3683</v>
      </c>
      <c r="B71" s="119">
        <v>140</v>
      </c>
      <c r="C71" s="119" t="s">
        <v>72</v>
      </c>
      <c r="D71" s="120">
        <v>70</v>
      </c>
      <c r="E71" s="120" t="str">
        <f t="shared" si="2"/>
        <v/>
      </c>
      <c r="G71" s="120" t="str">
        <f t="shared" si="3"/>
        <v/>
      </c>
      <c r="H71" s="120" t="str">
        <f>IFERROR(VLOOKUP(G71,base!$C$2:$D$133,2,FALSE),"")</f>
        <v/>
      </c>
    </row>
    <row r="72" spans="1:8" ht="15.75" thickBot="1" x14ac:dyDescent="0.3">
      <c r="A72" s="117" t="s">
        <v>3684</v>
      </c>
      <c r="B72" s="119">
        <v>140</v>
      </c>
      <c r="C72" s="119" t="s">
        <v>72</v>
      </c>
      <c r="D72" s="120">
        <v>71</v>
      </c>
      <c r="E72" s="120" t="str">
        <f t="shared" si="2"/>
        <v/>
      </c>
      <c r="G72" s="120" t="str">
        <f t="shared" si="3"/>
        <v/>
      </c>
      <c r="H72" s="120" t="str">
        <f>IFERROR(VLOOKUP(G72,base!$C$2:$D$133,2,FALSE),"")</f>
        <v/>
      </c>
    </row>
    <row r="73" spans="1:8" ht="15.75" thickBot="1" x14ac:dyDescent="0.3">
      <c r="A73" s="117" t="s">
        <v>3683</v>
      </c>
      <c r="B73" s="119">
        <v>150</v>
      </c>
      <c r="C73" s="119" t="s">
        <v>87</v>
      </c>
      <c r="D73" s="120">
        <v>72</v>
      </c>
      <c r="E73" s="120" t="str">
        <f t="shared" si="2"/>
        <v/>
      </c>
      <c r="G73" s="120" t="str">
        <f t="shared" si="3"/>
        <v/>
      </c>
      <c r="H73" s="120" t="str">
        <f>IFERROR(VLOOKUP(G73,base!$C$2:$D$133,2,FALSE),"")</f>
        <v/>
      </c>
    </row>
    <row r="74" spans="1:8" ht="15.75" thickBot="1" x14ac:dyDescent="0.3">
      <c r="A74" s="117" t="s">
        <v>3684</v>
      </c>
      <c r="B74" s="119">
        <v>150</v>
      </c>
      <c r="C74" s="119" t="s">
        <v>87</v>
      </c>
      <c r="D74" s="120">
        <v>73</v>
      </c>
      <c r="E74" s="120" t="str">
        <f t="shared" si="2"/>
        <v/>
      </c>
      <c r="G74" s="120" t="str">
        <f t="shared" si="3"/>
        <v/>
      </c>
      <c r="H74" s="120" t="str">
        <f>IFERROR(VLOOKUP(G74,base!$C$2:$D$133,2,FALSE),"")</f>
        <v/>
      </c>
    </row>
    <row r="75" spans="1:8" ht="15.75" thickBot="1" x14ac:dyDescent="0.3">
      <c r="A75" s="117" t="s">
        <v>3683</v>
      </c>
      <c r="B75" s="119">
        <v>160</v>
      </c>
      <c r="C75" s="119" t="s">
        <v>61</v>
      </c>
      <c r="D75" s="120">
        <v>74</v>
      </c>
      <c r="E75" s="120" t="str">
        <f t="shared" si="2"/>
        <v/>
      </c>
      <c r="G75" s="120" t="str">
        <f t="shared" si="3"/>
        <v/>
      </c>
      <c r="H75" s="120" t="str">
        <f>IFERROR(VLOOKUP(G75,base!$C$2:$D$133,2,FALSE),"")</f>
        <v/>
      </c>
    </row>
    <row r="76" spans="1:8" ht="15.75" thickBot="1" x14ac:dyDescent="0.3">
      <c r="A76" s="117" t="s">
        <v>3684</v>
      </c>
      <c r="B76" s="119">
        <v>160</v>
      </c>
      <c r="C76" s="119" t="s">
        <v>61</v>
      </c>
      <c r="D76" s="120">
        <v>75</v>
      </c>
      <c r="E76" s="120" t="str">
        <f t="shared" si="2"/>
        <v/>
      </c>
      <c r="G76" s="120" t="str">
        <f t="shared" si="3"/>
        <v/>
      </c>
      <c r="H76" s="120" t="str">
        <f>IFERROR(VLOOKUP(G76,base!$C$2:$D$133,2,FALSE),"")</f>
        <v/>
      </c>
    </row>
    <row r="77" spans="1:8" ht="15.75" thickBot="1" x14ac:dyDescent="0.3">
      <c r="A77" s="117" t="s">
        <v>3683</v>
      </c>
      <c r="B77" s="119">
        <v>185</v>
      </c>
      <c r="C77" s="119" t="s">
        <v>45</v>
      </c>
      <c r="D77" s="120">
        <v>76</v>
      </c>
      <c r="E77" s="120" t="str">
        <f t="shared" si="2"/>
        <v/>
      </c>
      <c r="G77" s="120" t="str">
        <f t="shared" si="3"/>
        <v/>
      </c>
      <c r="H77" s="120" t="str">
        <f>IFERROR(VLOOKUP(G77,base!$C$2:$D$133,2,FALSE),"")</f>
        <v/>
      </c>
    </row>
    <row r="78" spans="1:8" ht="15.75" thickBot="1" x14ac:dyDescent="0.3">
      <c r="A78" s="117" t="s">
        <v>3684</v>
      </c>
      <c r="B78" s="119">
        <v>185</v>
      </c>
      <c r="C78" s="119" t="s">
        <v>45</v>
      </c>
      <c r="D78" s="120">
        <v>77</v>
      </c>
      <c r="E78" s="120" t="str">
        <f t="shared" si="2"/>
        <v/>
      </c>
      <c r="G78" s="120" t="str">
        <f t="shared" si="3"/>
        <v/>
      </c>
      <c r="H78" s="120" t="str">
        <f>IFERROR(VLOOKUP(G78,base!$C$2:$D$133,2,FALSE),"")</f>
        <v/>
      </c>
    </row>
    <row r="79" spans="1:8" ht="15.75" thickBot="1" x14ac:dyDescent="0.3">
      <c r="A79" s="117" t="s">
        <v>3683</v>
      </c>
      <c r="B79" s="119">
        <v>205</v>
      </c>
      <c r="C79" s="119" t="s">
        <v>34</v>
      </c>
      <c r="D79" s="120">
        <v>78</v>
      </c>
      <c r="E79" s="120" t="str">
        <f t="shared" si="2"/>
        <v/>
      </c>
      <c r="G79" s="120" t="str">
        <f t="shared" si="3"/>
        <v/>
      </c>
      <c r="H79" s="120" t="str">
        <f>IFERROR(VLOOKUP(G79,base!$C$2:$D$133,2,FALSE),"")</f>
        <v/>
      </c>
    </row>
    <row r="80" spans="1:8" ht="15.75" thickBot="1" x14ac:dyDescent="0.3">
      <c r="A80" s="117" t="s">
        <v>3684</v>
      </c>
      <c r="B80" s="119">
        <v>205</v>
      </c>
      <c r="C80" s="119" t="s">
        <v>34</v>
      </c>
      <c r="D80" s="120">
        <v>79</v>
      </c>
      <c r="E80" s="120" t="str">
        <f t="shared" si="2"/>
        <v/>
      </c>
      <c r="G80" s="120" t="str">
        <f t="shared" si="3"/>
        <v/>
      </c>
      <c r="H80" s="120" t="str">
        <f>IFERROR(VLOOKUP(G80,base!$C$2:$D$133,2,FALSE),"")</f>
        <v/>
      </c>
    </row>
    <row r="81" spans="1:8" ht="15.75" thickBot="1" x14ac:dyDescent="0.3">
      <c r="A81" s="117" t="s">
        <v>3683</v>
      </c>
      <c r="B81" s="119">
        <v>215</v>
      </c>
      <c r="C81" s="119" t="s">
        <v>133</v>
      </c>
      <c r="D81" s="120">
        <v>80</v>
      </c>
      <c r="E81" s="120" t="str">
        <f t="shared" si="2"/>
        <v/>
      </c>
      <c r="G81" s="120" t="str">
        <f t="shared" si="3"/>
        <v/>
      </c>
      <c r="H81" s="120" t="str">
        <f>IFERROR(VLOOKUP(G81,base!$C$2:$D$133,2,FALSE),"")</f>
        <v/>
      </c>
    </row>
    <row r="82" spans="1:8" ht="15.75" thickBot="1" x14ac:dyDescent="0.3">
      <c r="A82" s="117" t="s">
        <v>3684</v>
      </c>
      <c r="B82" s="119">
        <v>215</v>
      </c>
      <c r="C82" s="119" t="s">
        <v>133</v>
      </c>
      <c r="D82" s="120">
        <v>81</v>
      </c>
      <c r="E82" s="120" t="str">
        <f t="shared" si="2"/>
        <v/>
      </c>
      <c r="G82" s="120" t="str">
        <f t="shared" si="3"/>
        <v/>
      </c>
      <c r="H82" s="120" t="str">
        <f>IFERROR(VLOOKUP(G82,base!$C$2:$D$133,2,FALSE),"")</f>
        <v/>
      </c>
    </row>
    <row r="83" spans="1:8" ht="15.75" thickBot="1" x14ac:dyDescent="0.3">
      <c r="A83" s="117" t="s">
        <v>3683</v>
      </c>
      <c r="B83" s="119">
        <v>245</v>
      </c>
      <c r="C83" s="119" t="s">
        <v>149</v>
      </c>
      <c r="D83" s="120">
        <v>82</v>
      </c>
      <c r="E83" s="120" t="str">
        <f t="shared" si="2"/>
        <v/>
      </c>
      <c r="G83" s="120" t="str">
        <f t="shared" si="3"/>
        <v/>
      </c>
      <c r="H83" s="120" t="str">
        <f>IFERROR(VLOOKUP(G83,base!$C$2:$D$133,2,FALSE),"")</f>
        <v/>
      </c>
    </row>
    <row r="84" spans="1:8" ht="15.75" thickBot="1" x14ac:dyDescent="0.3">
      <c r="A84" s="117" t="s">
        <v>3684</v>
      </c>
      <c r="B84" s="119">
        <v>245</v>
      </c>
      <c r="C84" s="119" t="s">
        <v>149</v>
      </c>
      <c r="D84" s="120">
        <v>83</v>
      </c>
      <c r="E84" s="120" t="str">
        <f t="shared" si="2"/>
        <v/>
      </c>
      <c r="G84" s="120" t="str">
        <f t="shared" si="3"/>
        <v/>
      </c>
      <c r="H84" s="120" t="str">
        <f>IFERROR(VLOOKUP(G84,base!$C$2:$D$133,2,FALSE),"")</f>
        <v/>
      </c>
    </row>
    <row r="85" spans="1:8" ht="15.75" thickBot="1" x14ac:dyDescent="0.3">
      <c r="A85" s="117" t="s">
        <v>3683</v>
      </c>
      <c r="B85" s="119">
        <v>250</v>
      </c>
      <c r="C85" s="119" t="s">
        <v>37</v>
      </c>
      <c r="D85" s="120">
        <v>84</v>
      </c>
      <c r="E85" s="120" t="str">
        <f t="shared" si="2"/>
        <v/>
      </c>
      <c r="G85" s="120" t="str">
        <f t="shared" si="3"/>
        <v/>
      </c>
      <c r="H85" s="120" t="str">
        <f>IFERROR(VLOOKUP(G85,base!$C$2:$D$133,2,FALSE),"")</f>
        <v/>
      </c>
    </row>
    <row r="86" spans="1:8" ht="15.75" thickBot="1" x14ac:dyDescent="0.3">
      <c r="A86" s="117" t="s">
        <v>3684</v>
      </c>
      <c r="B86" s="119">
        <v>250</v>
      </c>
      <c r="C86" s="119" t="s">
        <v>37</v>
      </c>
      <c r="D86" s="120">
        <v>85</v>
      </c>
      <c r="E86" s="120" t="str">
        <f t="shared" si="2"/>
        <v/>
      </c>
      <c r="G86" s="120" t="str">
        <f t="shared" si="3"/>
        <v/>
      </c>
      <c r="H86" s="120" t="str">
        <f>IFERROR(VLOOKUP(G86,base!$C$2:$D$133,2,FALSE),"")</f>
        <v/>
      </c>
    </row>
    <row r="87" spans="1:8" ht="15.75" thickBot="1" x14ac:dyDescent="0.3">
      <c r="A87" s="117" t="s">
        <v>3683</v>
      </c>
      <c r="B87" s="119">
        <v>255</v>
      </c>
      <c r="C87" s="119" t="s">
        <v>91</v>
      </c>
      <c r="D87" s="120">
        <v>86</v>
      </c>
      <c r="E87" s="120" t="str">
        <f t="shared" si="2"/>
        <v/>
      </c>
      <c r="G87" s="120" t="str">
        <f t="shared" si="3"/>
        <v/>
      </c>
      <c r="H87" s="120" t="str">
        <f>IFERROR(VLOOKUP(G87,base!$C$2:$D$133,2,FALSE),"")</f>
        <v/>
      </c>
    </row>
    <row r="88" spans="1:8" ht="15.75" thickBot="1" x14ac:dyDescent="0.3">
      <c r="A88" s="117" t="s">
        <v>3684</v>
      </c>
      <c r="B88" s="119">
        <v>255</v>
      </c>
      <c r="C88" s="119" t="s">
        <v>91</v>
      </c>
      <c r="D88" s="120">
        <v>87</v>
      </c>
      <c r="E88" s="120" t="str">
        <f t="shared" si="2"/>
        <v/>
      </c>
      <c r="G88" s="120" t="str">
        <f t="shared" si="3"/>
        <v/>
      </c>
      <c r="H88" s="120" t="str">
        <f>IFERROR(VLOOKUP(G88,base!$C$2:$D$133,2,FALSE),"")</f>
        <v/>
      </c>
    </row>
    <row r="89" spans="1:8" ht="15.75" thickBot="1" x14ac:dyDescent="0.3">
      <c r="A89" s="117" t="s">
        <v>3683</v>
      </c>
      <c r="B89" s="119">
        <v>260</v>
      </c>
      <c r="C89" s="119" t="s">
        <v>92</v>
      </c>
      <c r="D89" s="120">
        <v>88</v>
      </c>
      <c r="E89" s="120" t="str">
        <f t="shared" si="2"/>
        <v/>
      </c>
      <c r="G89" s="120" t="str">
        <f t="shared" si="3"/>
        <v/>
      </c>
      <c r="H89" s="120" t="str">
        <f>IFERROR(VLOOKUP(G89,base!$C$2:$D$133,2,FALSE),"")</f>
        <v/>
      </c>
    </row>
    <row r="90" spans="1:8" ht="15.75" thickBot="1" x14ac:dyDescent="0.3">
      <c r="A90" s="117" t="s">
        <v>3684</v>
      </c>
      <c r="B90" s="119">
        <v>260</v>
      </c>
      <c r="C90" s="119" t="s">
        <v>92</v>
      </c>
      <c r="D90" s="120">
        <v>89</v>
      </c>
      <c r="E90" s="120" t="str">
        <f t="shared" si="2"/>
        <v/>
      </c>
      <c r="G90" s="120" t="str">
        <f t="shared" si="3"/>
        <v/>
      </c>
      <c r="H90" s="120" t="str">
        <f>IFERROR(VLOOKUP(G90,base!$C$2:$D$133,2,FALSE),"")</f>
        <v/>
      </c>
    </row>
    <row r="91" spans="1:8" ht="15.75" thickBot="1" x14ac:dyDescent="0.3">
      <c r="A91" s="117" t="s">
        <v>3683</v>
      </c>
      <c r="B91" s="119">
        <v>270</v>
      </c>
      <c r="C91" s="119" t="s">
        <v>71</v>
      </c>
      <c r="D91" s="120">
        <v>90</v>
      </c>
      <c r="E91" s="120" t="str">
        <f t="shared" si="2"/>
        <v/>
      </c>
      <c r="G91" s="120" t="str">
        <f t="shared" si="3"/>
        <v/>
      </c>
      <c r="H91" s="120" t="str">
        <f>IFERROR(VLOOKUP(G91,base!$C$2:$D$133,2,FALSE),"")</f>
        <v/>
      </c>
    </row>
    <row r="92" spans="1:8" ht="15.75" thickBot="1" x14ac:dyDescent="0.3">
      <c r="A92" s="117" t="s">
        <v>3684</v>
      </c>
      <c r="B92" s="119">
        <v>270</v>
      </c>
      <c r="C92" s="119" t="s">
        <v>71</v>
      </c>
      <c r="D92" s="120">
        <v>91</v>
      </c>
      <c r="E92" s="120" t="str">
        <f t="shared" si="2"/>
        <v/>
      </c>
      <c r="G92" s="120" t="str">
        <f t="shared" si="3"/>
        <v/>
      </c>
      <c r="H92" s="120" t="str">
        <f>IFERROR(VLOOKUP(G92,base!$C$2:$D$133,2,FALSE),"")</f>
        <v/>
      </c>
    </row>
    <row r="93" spans="1:8" ht="15.75" thickBot="1" x14ac:dyDescent="0.3">
      <c r="A93" s="117" t="s">
        <v>3683</v>
      </c>
      <c r="B93" s="119">
        <v>285</v>
      </c>
      <c r="C93" s="119" t="s">
        <v>43</v>
      </c>
      <c r="D93" s="120">
        <v>92</v>
      </c>
      <c r="E93" s="120" t="str">
        <f t="shared" si="2"/>
        <v/>
      </c>
      <c r="G93" s="120" t="str">
        <f t="shared" si="3"/>
        <v/>
      </c>
      <c r="H93" s="120" t="str">
        <f>IFERROR(VLOOKUP(G93,base!$C$2:$D$133,2,FALSE),"")</f>
        <v/>
      </c>
    </row>
    <row r="94" spans="1:8" ht="15.75" thickBot="1" x14ac:dyDescent="0.3">
      <c r="A94" s="117" t="s">
        <v>3684</v>
      </c>
      <c r="B94" s="119">
        <v>285</v>
      </c>
      <c r="C94" s="119" t="s">
        <v>43</v>
      </c>
      <c r="D94" s="120">
        <v>93</v>
      </c>
      <c r="E94" s="120" t="str">
        <f t="shared" si="2"/>
        <v/>
      </c>
      <c r="G94" s="120" t="str">
        <f t="shared" si="3"/>
        <v/>
      </c>
      <c r="H94" s="120" t="str">
        <f>IFERROR(VLOOKUP(G94,base!$C$2:$D$133,2,FALSE),"")</f>
        <v/>
      </c>
    </row>
    <row r="95" spans="1:8" ht="15.75" thickBot="1" x14ac:dyDescent="0.3">
      <c r="A95" s="117" t="s">
        <v>3683</v>
      </c>
      <c r="B95" s="119">
        <v>290</v>
      </c>
      <c r="C95" s="119" t="s">
        <v>54</v>
      </c>
      <c r="D95" s="120">
        <v>94</v>
      </c>
      <c r="E95" s="120" t="str">
        <f t="shared" si="2"/>
        <v/>
      </c>
      <c r="G95" s="120" t="str">
        <f t="shared" si="3"/>
        <v/>
      </c>
      <c r="H95" s="120" t="str">
        <f>IFERROR(VLOOKUP(G95,base!$C$2:$D$133,2,FALSE),"")</f>
        <v/>
      </c>
    </row>
    <row r="96" spans="1:8" ht="15.75" thickBot="1" x14ac:dyDescent="0.3">
      <c r="A96" s="117" t="s">
        <v>3684</v>
      </c>
      <c r="B96" s="119">
        <v>290</v>
      </c>
      <c r="C96" s="119" t="s">
        <v>54</v>
      </c>
      <c r="D96" s="120">
        <v>95</v>
      </c>
      <c r="E96" s="120" t="str">
        <f t="shared" si="2"/>
        <v/>
      </c>
      <c r="G96" s="120" t="str">
        <f t="shared" si="3"/>
        <v/>
      </c>
      <c r="H96" s="120" t="str">
        <f>IFERROR(VLOOKUP(G96,base!$C$2:$D$133,2,FALSE),"")</f>
        <v/>
      </c>
    </row>
    <row r="97" spans="1:8" ht="15.75" thickBot="1" x14ac:dyDescent="0.3">
      <c r="A97" s="117" t="s">
        <v>3683</v>
      </c>
      <c r="B97" s="119">
        <v>295</v>
      </c>
      <c r="C97" s="119" t="s">
        <v>73</v>
      </c>
      <c r="D97" s="120">
        <v>96</v>
      </c>
      <c r="E97" s="120" t="str">
        <f t="shared" si="2"/>
        <v/>
      </c>
      <c r="G97" s="120" t="str">
        <f t="shared" si="3"/>
        <v/>
      </c>
      <c r="H97" s="120" t="str">
        <f>IFERROR(VLOOKUP(G97,base!$C$2:$D$133,2,FALSE),"")</f>
        <v/>
      </c>
    </row>
    <row r="98" spans="1:8" ht="15.75" thickBot="1" x14ac:dyDescent="0.3">
      <c r="A98" s="117" t="s">
        <v>3684</v>
      </c>
      <c r="B98" s="119">
        <v>295</v>
      </c>
      <c r="C98" s="119" t="s">
        <v>73</v>
      </c>
      <c r="D98" s="120">
        <v>97</v>
      </c>
      <c r="E98" s="120" t="str">
        <f t="shared" si="2"/>
        <v/>
      </c>
      <c r="G98" s="120" t="str">
        <f t="shared" si="3"/>
        <v/>
      </c>
      <c r="H98" s="120" t="str">
        <f>IFERROR(VLOOKUP(G98,base!$C$2:$D$133,2,FALSE),"")</f>
        <v/>
      </c>
    </row>
    <row r="99" spans="1:8" ht="15.75" thickBot="1" x14ac:dyDescent="0.3">
      <c r="A99" s="117" t="s">
        <v>3683</v>
      </c>
      <c r="B99" s="119">
        <v>320</v>
      </c>
      <c r="C99" s="119" t="s">
        <v>105</v>
      </c>
      <c r="D99" s="120">
        <v>98</v>
      </c>
      <c r="E99" s="120" t="str">
        <f t="shared" si="2"/>
        <v/>
      </c>
      <c r="G99" s="120" t="str">
        <f t="shared" si="3"/>
        <v/>
      </c>
      <c r="H99" s="120" t="str">
        <f>IFERROR(VLOOKUP(G99,base!$C$2:$D$133,2,FALSE),"")</f>
        <v/>
      </c>
    </row>
    <row r="100" spans="1:8" ht="15.75" thickBot="1" x14ac:dyDescent="0.3">
      <c r="A100" s="117" t="s">
        <v>3684</v>
      </c>
      <c r="B100" s="119">
        <v>320</v>
      </c>
      <c r="C100" s="119" t="s">
        <v>105</v>
      </c>
      <c r="D100" s="120">
        <v>99</v>
      </c>
      <c r="E100" s="120" t="str">
        <f t="shared" si="2"/>
        <v/>
      </c>
      <c r="G100" s="120" t="str">
        <f t="shared" si="3"/>
        <v/>
      </c>
      <c r="H100" s="120" t="str">
        <f>IFERROR(VLOOKUP(G100,base!$C$2:$D$133,2,FALSE),"")</f>
        <v/>
      </c>
    </row>
    <row r="101" spans="1:8" ht="15.75" thickBot="1" x14ac:dyDescent="0.3">
      <c r="A101" s="117" t="s">
        <v>3683</v>
      </c>
      <c r="B101" s="119">
        <v>345</v>
      </c>
      <c r="C101" s="119" t="s">
        <v>38</v>
      </c>
      <c r="D101" s="120">
        <v>100</v>
      </c>
      <c r="E101" s="120" t="str">
        <f t="shared" si="2"/>
        <v/>
      </c>
      <c r="G101" s="120" t="str">
        <f t="shared" si="3"/>
        <v/>
      </c>
      <c r="H101" s="120" t="str">
        <f>IFERROR(VLOOKUP(G101,base!$C$2:$D$133,2,FALSE),"")</f>
        <v/>
      </c>
    </row>
    <row r="102" spans="1:8" ht="15.75" thickBot="1" x14ac:dyDescent="0.3">
      <c r="A102" s="117" t="s">
        <v>3684</v>
      </c>
      <c r="B102" s="119">
        <v>345</v>
      </c>
      <c r="C102" s="119" t="s">
        <v>38</v>
      </c>
      <c r="D102" s="120">
        <v>101</v>
      </c>
      <c r="E102" s="120" t="str">
        <f t="shared" si="2"/>
        <v/>
      </c>
      <c r="G102" s="120" t="str">
        <f t="shared" si="3"/>
        <v/>
      </c>
      <c r="H102" s="120" t="str">
        <f>IFERROR(VLOOKUP(G102,base!$C$2:$D$133,2,FALSE),"")</f>
        <v/>
      </c>
    </row>
    <row r="103" spans="1:8" ht="15.75" thickBot="1" x14ac:dyDescent="0.3">
      <c r="A103" s="117" t="s">
        <v>3683</v>
      </c>
      <c r="B103" s="119">
        <v>350</v>
      </c>
      <c r="C103" s="119" t="s">
        <v>74</v>
      </c>
      <c r="D103" s="120">
        <v>102</v>
      </c>
      <c r="E103" s="120" t="str">
        <f t="shared" si="2"/>
        <v/>
      </c>
      <c r="G103" s="120" t="str">
        <f t="shared" si="3"/>
        <v/>
      </c>
      <c r="H103" s="120" t="str">
        <f>IFERROR(VLOOKUP(G103,base!$C$2:$D$133,2,FALSE),"")</f>
        <v/>
      </c>
    </row>
    <row r="104" spans="1:8" ht="15.75" thickBot="1" x14ac:dyDescent="0.3">
      <c r="A104" s="117" t="s">
        <v>3684</v>
      </c>
      <c r="B104" s="119">
        <v>350</v>
      </c>
      <c r="C104" s="119" t="s">
        <v>74</v>
      </c>
      <c r="D104" s="120">
        <v>103</v>
      </c>
      <c r="E104" s="120" t="str">
        <f t="shared" si="2"/>
        <v/>
      </c>
      <c r="G104" s="120" t="str">
        <f t="shared" si="3"/>
        <v/>
      </c>
      <c r="H104" s="120" t="str">
        <f>IFERROR(VLOOKUP(G104,base!$C$2:$D$133,2,FALSE),"")</f>
        <v/>
      </c>
    </row>
    <row r="105" spans="1:8" ht="15.75" thickBot="1" x14ac:dyDescent="0.3">
      <c r="A105" s="117" t="s">
        <v>3683</v>
      </c>
      <c r="B105" s="119">
        <v>360</v>
      </c>
      <c r="C105" s="119" t="s">
        <v>147</v>
      </c>
      <c r="D105" s="120">
        <v>104</v>
      </c>
      <c r="E105" s="120" t="str">
        <f t="shared" si="2"/>
        <v/>
      </c>
      <c r="G105" s="120" t="str">
        <f t="shared" si="3"/>
        <v/>
      </c>
      <c r="H105" s="120" t="str">
        <f>IFERROR(VLOOKUP(G105,base!$C$2:$D$133,2,FALSE),"")</f>
        <v/>
      </c>
    </row>
    <row r="106" spans="1:8" ht="15.75" thickBot="1" x14ac:dyDescent="0.3">
      <c r="A106" s="117" t="s">
        <v>3684</v>
      </c>
      <c r="B106" s="119">
        <v>360</v>
      </c>
      <c r="C106" s="119" t="s">
        <v>147</v>
      </c>
      <c r="D106" s="120">
        <v>105</v>
      </c>
      <c r="E106" s="120" t="str">
        <f t="shared" si="2"/>
        <v/>
      </c>
      <c r="G106" s="120" t="str">
        <f t="shared" si="3"/>
        <v/>
      </c>
      <c r="H106" s="120" t="str">
        <f>IFERROR(VLOOKUP(G106,base!$C$2:$D$133,2,FALSE),"")</f>
        <v/>
      </c>
    </row>
    <row r="107" spans="1:8" ht="15.75" thickBot="1" x14ac:dyDescent="0.3">
      <c r="A107" s="117" t="s">
        <v>3683</v>
      </c>
      <c r="B107" s="119">
        <v>380</v>
      </c>
      <c r="C107" s="119" t="s">
        <v>70</v>
      </c>
      <c r="D107" s="120">
        <v>106</v>
      </c>
      <c r="E107" s="120" t="str">
        <f t="shared" si="2"/>
        <v/>
      </c>
      <c r="G107" s="120" t="str">
        <f t="shared" si="3"/>
        <v/>
      </c>
      <c r="H107" s="120" t="str">
        <f>IFERROR(VLOOKUP(G107,base!$C$2:$D$133,2,FALSE),"")</f>
        <v/>
      </c>
    </row>
    <row r="108" spans="1:8" ht="15.75" thickBot="1" x14ac:dyDescent="0.3">
      <c r="A108" s="117" t="s">
        <v>3684</v>
      </c>
      <c r="B108" s="119">
        <v>380</v>
      </c>
      <c r="C108" s="119" t="s">
        <v>70</v>
      </c>
      <c r="D108" s="120">
        <v>107</v>
      </c>
      <c r="E108" s="120" t="str">
        <f t="shared" si="2"/>
        <v/>
      </c>
      <c r="G108" s="120" t="str">
        <f t="shared" si="3"/>
        <v/>
      </c>
      <c r="H108" s="120" t="str">
        <f>IFERROR(VLOOKUP(G108,base!$C$2:$D$133,2,FALSE),"")</f>
        <v/>
      </c>
    </row>
    <row r="109" spans="1:8" ht="15.75" thickBot="1" x14ac:dyDescent="0.3">
      <c r="A109" s="117" t="s">
        <v>3683</v>
      </c>
      <c r="B109" s="119">
        <v>390</v>
      </c>
      <c r="C109" s="119" t="s">
        <v>52</v>
      </c>
      <c r="D109" s="120">
        <v>108</v>
      </c>
      <c r="E109" s="120" t="str">
        <f t="shared" si="2"/>
        <v/>
      </c>
      <c r="G109" s="120" t="str">
        <f t="shared" si="3"/>
        <v/>
      </c>
      <c r="H109" s="120" t="str">
        <f>IFERROR(VLOOKUP(G109,base!$C$2:$D$133,2,FALSE),"")</f>
        <v/>
      </c>
    </row>
    <row r="110" spans="1:8" ht="15.75" thickBot="1" x14ac:dyDescent="0.3">
      <c r="A110" s="117" t="s">
        <v>3684</v>
      </c>
      <c r="B110" s="119">
        <v>390</v>
      </c>
      <c r="C110" s="119" t="s">
        <v>52</v>
      </c>
      <c r="D110" s="120">
        <v>109</v>
      </c>
      <c r="E110" s="120" t="str">
        <f t="shared" si="2"/>
        <v/>
      </c>
      <c r="G110" s="120" t="str">
        <f t="shared" si="3"/>
        <v/>
      </c>
      <c r="H110" s="120" t="str">
        <f>IFERROR(VLOOKUP(G110,base!$C$2:$D$133,2,FALSE),"")</f>
        <v/>
      </c>
    </row>
    <row r="111" spans="1:8" ht="15.75" thickBot="1" x14ac:dyDescent="0.3">
      <c r="A111" s="117" t="s">
        <v>3683</v>
      </c>
      <c r="B111" s="119">
        <v>395</v>
      </c>
      <c r="C111" s="119" t="s">
        <v>57</v>
      </c>
      <c r="D111" s="120">
        <v>110</v>
      </c>
      <c r="E111" s="120" t="str">
        <f t="shared" si="2"/>
        <v/>
      </c>
      <c r="G111" s="120" t="str">
        <f t="shared" si="3"/>
        <v/>
      </c>
      <c r="H111" s="120" t="str">
        <f>IFERROR(VLOOKUP(G111,base!$C$2:$D$133,2,FALSE),"")</f>
        <v/>
      </c>
    </row>
    <row r="112" spans="1:8" ht="15.75" thickBot="1" x14ac:dyDescent="0.3">
      <c r="A112" s="117" t="s">
        <v>3684</v>
      </c>
      <c r="B112" s="119">
        <v>395</v>
      </c>
      <c r="C112" s="119" t="s">
        <v>57</v>
      </c>
      <c r="D112" s="120">
        <v>111</v>
      </c>
      <c r="E112" s="120" t="str">
        <f t="shared" si="2"/>
        <v/>
      </c>
      <c r="G112" s="120" t="str">
        <f t="shared" si="3"/>
        <v/>
      </c>
      <c r="H112" s="120" t="str">
        <f>IFERROR(VLOOKUP(G112,base!$C$2:$D$133,2,FALSE),"")</f>
        <v/>
      </c>
    </row>
    <row r="113" spans="1:8" ht="15.75" thickBot="1" x14ac:dyDescent="0.3">
      <c r="A113" s="117" t="s">
        <v>3683</v>
      </c>
      <c r="B113" s="119">
        <v>397</v>
      </c>
      <c r="C113" s="119" t="s">
        <v>56</v>
      </c>
      <c r="D113" s="120">
        <v>112</v>
      </c>
      <c r="E113" s="120" t="str">
        <f t="shared" si="2"/>
        <v/>
      </c>
      <c r="G113" s="120" t="str">
        <f t="shared" si="3"/>
        <v/>
      </c>
      <c r="H113" s="120" t="str">
        <f>IFERROR(VLOOKUP(G113,base!$C$2:$D$133,2,FALSE),"")</f>
        <v/>
      </c>
    </row>
    <row r="114" spans="1:8" ht="15.75" thickBot="1" x14ac:dyDescent="0.3">
      <c r="A114" s="117" t="s">
        <v>3684</v>
      </c>
      <c r="B114" s="119">
        <v>397</v>
      </c>
      <c r="C114" s="119" t="s">
        <v>56</v>
      </c>
      <c r="D114" s="120">
        <v>113</v>
      </c>
      <c r="E114" s="120" t="str">
        <f t="shared" si="2"/>
        <v/>
      </c>
      <c r="G114" s="120" t="str">
        <f t="shared" si="3"/>
        <v/>
      </c>
      <c r="H114" s="120" t="str">
        <f>IFERROR(VLOOKUP(G114,base!$C$2:$D$133,2,FALSE),"")</f>
        <v/>
      </c>
    </row>
    <row r="115" spans="1:8" ht="15.75" thickBot="1" x14ac:dyDescent="0.3">
      <c r="A115" s="117" t="s">
        <v>3683</v>
      </c>
      <c r="B115" s="119">
        <v>400</v>
      </c>
      <c r="C115" s="119" t="s">
        <v>59</v>
      </c>
      <c r="D115" s="120">
        <v>114</v>
      </c>
      <c r="E115" s="120" t="str">
        <f t="shared" si="2"/>
        <v/>
      </c>
      <c r="G115" s="120" t="str">
        <f t="shared" si="3"/>
        <v/>
      </c>
      <c r="H115" s="120" t="str">
        <f>IFERROR(VLOOKUP(G115,base!$C$2:$D$133,2,FALSE),"")</f>
        <v/>
      </c>
    </row>
    <row r="116" spans="1:8" ht="15.75" thickBot="1" x14ac:dyDescent="0.3">
      <c r="A116" s="117" t="s">
        <v>3684</v>
      </c>
      <c r="B116" s="119">
        <v>400</v>
      </c>
      <c r="C116" s="119" t="s">
        <v>59</v>
      </c>
      <c r="D116" s="120">
        <v>115</v>
      </c>
      <c r="E116" s="120" t="str">
        <f t="shared" si="2"/>
        <v/>
      </c>
      <c r="G116" s="120" t="str">
        <f t="shared" si="3"/>
        <v/>
      </c>
      <c r="H116" s="120" t="str">
        <f>IFERROR(VLOOKUP(G116,base!$C$2:$D$133,2,FALSE),"")</f>
        <v/>
      </c>
    </row>
    <row r="117" spans="1:8" ht="15.75" thickBot="1" x14ac:dyDescent="0.3">
      <c r="A117" s="117" t="s">
        <v>3683</v>
      </c>
      <c r="B117" s="119">
        <v>405</v>
      </c>
      <c r="C117" s="119" t="s">
        <v>55</v>
      </c>
      <c r="D117" s="120">
        <v>116</v>
      </c>
      <c r="E117" s="120" t="str">
        <f t="shared" si="2"/>
        <v/>
      </c>
      <c r="G117" s="120" t="str">
        <f t="shared" si="3"/>
        <v/>
      </c>
      <c r="H117" s="120" t="str">
        <f>IFERROR(VLOOKUP(G117,base!$C$2:$D$133,2,FALSE),"")</f>
        <v/>
      </c>
    </row>
    <row r="118" spans="1:8" ht="15.75" thickBot="1" x14ac:dyDescent="0.3">
      <c r="A118" s="117" t="s">
        <v>3684</v>
      </c>
      <c r="B118" s="119">
        <v>405</v>
      </c>
      <c r="C118" s="119" t="s">
        <v>55</v>
      </c>
      <c r="D118" s="120">
        <v>117</v>
      </c>
      <c r="E118" s="120" t="str">
        <f t="shared" si="2"/>
        <v/>
      </c>
      <c r="G118" s="120" t="str">
        <f t="shared" si="3"/>
        <v/>
      </c>
      <c r="H118" s="120" t="str">
        <f>IFERROR(VLOOKUP(G118,base!$C$2:$D$133,2,FALSE),"")</f>
        <v/>
      </c>
    </row>
    <row r="119" spans="1:8" ht="15.75" thickBot="1" x14ac:dyDescent="0.3">
      <c r="A119" s="117" t="s">
        <v>3683</v>
      </c>
      <c r="B119" s="119">
        <v>410</v>
      </c>
      <c r="C119" s="119" t="s">
        <v>49</v>
      </c>
      <c r="D119" s="120">
        <v>118</v>
      </c>
      <c r="E119" s="120" t="str">
        <f t="shared" si="2"/>
        <v/>
      </c>
      <c r="G119" s="120" t="str">
        <f t="shared" si="3"/>
        <v/>
      </c>
      <c r="H119" s="120" t="str">
        <f>IFERROR(VLOOKUP(G119,base!$C$2:$D$133,2,FALSE),"")</f>
        <v/>
      </c>
    </row>
    <row r="120" spans="1:8" ht="15.75" thickBot="1" x14ac:dyDescent="0.3">
      <c r="A120" s="117" t="s">
        <v>3684</v>
      </c>
      <c r="B120" s="119">
        <v>410</v>
      </c>
      <c r="C120" s="119" t="s">
        <v>49</v>
      </c>
      <c r="D120" s="120">
        <v>119</v>
      </c>
      <c r="E120" s="120" t="str">
        <f t="shared" si="2"/>
        <v/>
      </c>
      <c r="G120" s="120" t="str">
        <f t="shared" si="3"/>
        <v/>
      </c>
      <c r="H120" s="120" t="str">
        <f>IFERROR(VLOOKUP(G120,base!$C$2:$D$133,2,FALSE),"")</f>
        <v/>
      </c>
    </row>
    <row r="121" spans="1:8" ht="15.75" thickBot="1" x14ac:dyDescent="0.3">
      <c r="A121" s="117" t="s">
        <v>3683</v>
      </c>
      <c r="B121" s="119">
        <v>420</v>
      </c>
      <c r="C121" s="119" t="s">
        <v>40</v>
      </c>
      <c r="D121" s="120">
        <v>120</v>
      </c>
      <c r="E121" s="120" t="str">
        <f t="shared" si="2"/>
        <v/>
      </c>
      <c r="G121" s="120" t="str">
        <f t="shared" si="3"/>
        <v/>
      </c>
      <c r="H121" s="120" t="str">
        <f>IFERROR(VLOOKUP(G121,base!$C$2:$D$133,2,FALSE),"")</f>
        <v/>
      </c>
    </row>
    <row r="122" spans="1:8" ht="15.75" thickBot="1" x14ac:dyDescent="0.3">
      <c r="A122" s="117" t="s">
        <v>3684</v>
      </c>
      <c r="B122" s="119">
        <v>420</v>
      </c>
      <c r="C122" s="119" t="s">
        <v>40</v>
      </c>
      <c r="D122" s="120">
        <v>121</v>
      </c>
      <c r="E122" s="120" t="str">
        <f t="shared" si="2"/>
        <v/>
      </c>
      <c r="G122" s="120" t="str">
        <f t="shared" si="3"/>
        <v/>
      </c>
      <c r="H122" s="120" t="str">
        <f>IFERROR(VLOOKUP(G122,base!$C$2:$D$133,2,FALSE),"")</f>
        <v/>
      </c>
    </row>
    <row r="123" spans="1:8" ht="15.75" thickBot="1" x14ac:dyDescent="0.3">
      <c r="A123" s="117" t="s">
        <v>3683</v>
      </c>
      <c r="B123" s="119">
        <v>428</v>
      </c>
      <c r="C123" s="119" t="s">
        <v>48</v>
      </c>
      <c r="D123" s="120">
        <v>122</v>
      </c>
      <c r="E123" s="120" t="str">
        <f t="shared" si="2"/>
        <v/>
      </c>
      <c r="G123" s="120" t="str">
        <f t="shared" si="3"/>
        <v/>
      </c>
      <c r="H123" s="120" t="str">
        <f>IFERROR(VLOOKUP(G123,base!$C$2:$D$133,2,FALSE),"")</f>
        <v/>
      </c>
    </row>
    <row r="124" spans="1:8" ht="15.75" thickBot="1" x14ac:dyDescent="0.3">
      <c r="A124" s="117" t="s">
        <v>3684</v>
      </c>
      <c r="B124" s="119">
        <v>428</v>
      </c>
      <c r="C124" s="119" t="s">
        <v>48</v>
      </c>
      <c r="D124" s="120">
        <v>123</v>
      </c>
      <c r="E124" s="120" t="str">
        <f t="shared" si="2"/>
        <v/>
      </c>
      <c r="G124" s="120" t="str">
        <f t="shared" si="3"/>
        <v/>
      </c>
      <c r="H124" s="120" t="str">
        <f>IFERROR(VLOOKUP(G124,base!$C$2:$D$133,2,FALSE),"")</f>
        <v/>
      </c>
    </row>
    <row r="125" spans="1:8" ht="15.75" thickBot="1" x14ac:dyDescent="0.3">
      <c r="A125" s="117" t="s">
        <v>3683</v>
      </c>
      <c r="B125" s="119">
        <v>435</v>
      </c>
      <c r="C125" s="119" t="s">
        <v>58</v>
      </c>
      <c r="D125" s="120">
        <v>124</v>
      </c>
      <c r="E125" s="120" t="str">
        <f t="shared" si="2"/>
        <v/>
      </c>
      <c r="G125" s="120" t="str">
        <f t="shared" si="3"/>
        <v/>
      </c>
      <c r="H125" s="120" t="str">
        <f>IFERROR(VLOOKUP(G125,base!$C$2:$D$133,2,FALSE),"")</f>
        <v/>
      </c>
    </row>
    <row r="126" spans="1:8" ht="15.75" thickBot="1" x14ac:dyDescent="0.3">
      <c r="A126" s="117" t="s">
        <v>3684</v>
      </c>
      <c r="B126" s="119">
        <v>435</v>
      </c>
      <c r="C126" s="119" t="s">
        <v>58</v>
      </c>
      <c r="D126" s="120">
        <v>125</v>
      </c>
      <c r="E126" s="120" t="str">
        <f t="shared" si="2"/>
        <v/>
      </c>
      <c r="G126" s="120" t="str">
        <f t="shared" si="3"/>
        <v/>
      </c>
      <c r="H126" s="120" t="str">
        <f>IFERROR(VLOOKUP(G126,base!$C$2:$D$133,2,FALSE),"")</f>
        <v/>
      </c>
    </row>
    <row r="127" spans="1:8" ht="15.75" thickBot="1" x14ac:dyDescent="0.3">
      <c r="A127" s="117" t="s">
        <v>3683</v>
      </c>
      <c r="B127" s="119">
        <v>440</v>
      </c>
      <c r="C127" s="119" t="s">
        <v>84</v>
      </c>
      <c r="D127" s="120">
        <v>126</v>
      </c>
      <c r="E127" s="120" t="str">
        <f t="shared" si="2"/>
        <v/>
      </c>
      <c r="G127" s="120" t="str">
        <f t="shared" si="3"/>
        <v/>
      </c>
      <c r="H127" s="120" t="str">
        <f>IFERROR(VLOOKUP(G127,base!$C$2:$D$133,2,FALSE),"")</f>
        <v/>
      </c>
    </row>
    <row r="128" spans="1:8" ht="15.75" thickBot="1" x14ac:dyDescent="0.3">
      <c r="A128" s="117" t="s">
        <v>3684</v>
      </c>
      <c r="B128" s="119">
        <v>440</v>
      </c>
      <c r="C128" s="119" t="s">
        <v>84</v>
      </c>
      <c r="D128" s="120">
        <v>127</v>
      </c>
      <c r="E128" s="120" t="str">
        <f t="shared" si="2"/>
        <v/>
      </c>
      <c r="G128" s="120" t="str">
        <f t="shared" si="3"/>
        <v/>
      </c>
      <c r="H128" s="120" t="str">
        <f>IFERROR(VLOOKUP(G128,base!$C$2:$D$133,2,FALSE),"")</f>
        <v/>
      </c>
    </row>
    <row r="129" spans="1:8" ht="15.75" thickBot="1" x14ac:dyDescent="0.3">
      <c r="A129" s="117" t="s">
        <v>3683</v>
      </c>
      <c r="B129" s="119">
        <v>445</v>
      </c>
      <c r="C129" s="119" t="s">
        <v>47</v>
      </c>
      <c r="D129" s="120">
        <v>128</v>
      </c>
      <c r="E129" s="120" t="str">
        <f t="shared" si="2"/>
        <v/>
      </c>
      <c r="G129" s="120" t="str">
        <f t="shared" si="3"/>
        <v/>
      </c>
      <c r="H129" s="120" t="str">
        <f>IFERROR(VLOOKUP(G129,base!$C$2:$D$133,2,FALSE),"")</f>
        <v/>
      </c>
    </row>
    <row r="130" spans="1:8" ht="15.75" thickBot="1" x14ac:dyDescent="0.3">
      <c r="A130" s="117" t="s">
        <v>3684</v>
      </c>
      <c r="B130" s="119">
        <v>445</v>
      </c>
      <c r="C130" s="119" t="s">
        <v>47</v>
      </c>
      <c r="D130" s="120">
        <v>129</v>
      </c>
      <c r="E130" s="120" t="str">
        <f t="shared" si="2"/>
        <v/>
      </c>
      <c r="G130" s="120" t="str">
        <f t="shared" si="3"/>
        <v/>
      </c>
      <c r="H130" s="120" t="str">
        <f>IFERROR(VLOOKUP(G130,base!$C$2:$D$133,2,FALSE),"")</f>
        <v/>
      </c>
    </row>
    <row r="131" spans="1:8" ht="15.75" thickBot="1" x14ac:dyDescent="0.3">
      <c r="A131" s="117" t="s">
        <v>3683</v>
      </c>
      <c r="B131" s="119">
        <v>450</v>
      </c>
      <c r="C131" s="119" t="s">
        <v>85</v>
      </c>
      <c r="D131" s="120">
        <v>130</v>
      </c>
      <c r="E131" s="120" t="str">
        <f t="shared" ref="E131:E194" si="4">IF(A131=$F$2,B131,"")</f>
        <v/>
      </c>
      <c r="G131" s="120" t="str">
        <f t="shared" ref="G131:G194" si="5">IFERROR(SMALL($E$2:$E$250,D131),"")</f>
        <v/>
      </c>
      <c r="H131" s="120" t="str">
        <f>IFERROR(VLOOKUP(G131,base!$C$2:$D$133,2,FALSE),"")</f>
        <v/>
      </c>
    </row>
    <row r="132" spans="1:8" ht="15.75" thickBot="1" x14ac:dyDescent="0.3">
      <c r="A132" s="117" t="s">
        <v>3684</v>
      </c>
      <c r="B132" s="119">
        <v>450</v>
      </c>
      <c r="C132" s="119" t="s">
        <v>85</v>
      </c>
      <c r="D132" s="120">
        <v>131</v>
      </c>
      <c r="E132" s="120" t="str">
        <f t="shared" si="4"/>
        <v/>
      </c>
      <c r="G132" s="120" t="str">
        <f t="shared" si="5"/>
        <v/>
      </c>
      <c r="H132" s="120" t="str">
        <f>IFERROR(VLOOKUP(G132,base!$C$2:$D$133,2,FALSE),"")</f>
        <v/>
      </c>
    </row>
    <row r="133" spans="1:8" ht="15.75" thickBot="1" x14ac:dyDescent="0.3">
      <c r="A133" s="117" t="s">
        <v>3683</v>
      </c>
      <c r="B133" s="119">
        <v>452</v>
      </c>
      <c r="C133" s="119" t="s">
        <v>32</v>
      </c>
      <c r="D133" s="120">
        <v>132</v>
      </c>
      <c r="E133" s="120" t="str">
        <f t="shared" si="4"/>
        <v/>
      </c>
      <c r="G133" s="120" t="str">
        <f t="shared" si="5"/>
        <v/>
      </c>
      <c r="H133" s="120" t="str">
        <f>IFERROR(VLOOKUP(G133,base!$C$2:$D$133,2,FALSE),"")</f>
        <v/>
      </c>
    </row>
    <row r="134" spans="1:8" ht="15.75" thickBot="1" x14ac:dyDescent="0.3">
      <c r="A134" s="117" t="s">
        <v>3684</v>
      </c>
      <c r="B134" s="119">
        <v>452</v>
      </c>
      <c r="C134" s="119" t="s">
        <v>32</v>
      </c>
      <c r="D134" s="120">
        <v>133</v>
      </c>
      <c r="E134" s="120" t="str">
        <f t="shared" si="4"/>
        <v/>
      </c>
      <c r="G134" s="120" t="str">
        <f t="shared" si="5"/>
        <v/>
      </c>
      <c r="H134" s="120" t="str">
        <f>IFERROR(VLOOKUP(G134,base!$C$2:$D$133,2,FALSE),"")</f>
        <v/>
      </c>
    </row>
    <row r="135" spans="1:8" ht="15.75" thickBot="1" x14ac:dyDescent="0.3">
      <c r="A135" s="117" t="s">
        <v>3683</v>
      </c>
      <c r="B135" s="119">
        <v>460</v>
      </c>
      <c r="C135" s="119" t="s">
        <v>89</v>
      </c>
      <c r="D135" s="120">
        <v>134</v>
      </c>
      <c r="E135" s="120" t="str">
        <f t="shared" si="4"/>
        <v/>
      </c>
      <c r="G135" s="120" t="str">
        <f t="shared" si="5"/>
        <v/>
      </c>
      <c r="H135" s="120" t="str">
        <f>IFERROR(VLOOKUP(G135,base!$C$2:$D$133,2,FALSE),"")</f>
        <v/>
      </c>
    </row>
    <row r="136" spans="1:8" ht="15.75" thickBot="1" x14ac:dyDescent="0.3">
      <c r="A136" s="117" t="s">
        <v>3684</v>
      </c>
      <c r="B136" s="119">
        <v>460</v>
      </c>
      <c r="C136" s="119" t="s">
        <v>89</v>
      </c>
      <c r="D136" s="120">
        <v>135</v>
      </c>
      <c r="E136" s="120" t="str">
        <f t="shared" si="4"/>
        <v/>
      </c>
      <c r="G136" s="120" t="str">
        <f t="shared" si="5"/>
        <v/>
      </c>
      <c r="H136" s="120" t="str">
        <f>IFERROR(VLOOKUP(G136,base!$C$2:$D$133,2,FALSE),"")</f>
        <v/>
      </c>
    </row>
    <row r="137" spans="1:8" ht="15.75" thickBot="1" x14ac:dyDescent="0.3">
      <c r="A137" s="117" t="s">
        <v>3683</v>
      </c>
      <c r="B137" s="119">
        <v>461</v>
      </c>
      <c r="C137" s="119" t="s">
        <v>98</v>
      </c>
      <c r="D137" s="120">
        <v>136</v>
      </c>
      <c r="E137" s="120" t="str">
        <f t="shared" si="4"/>
        <v/>
      </c>
      <c r="G137" s="120" t="str">
        <f t="shared" si="5"/>
        <v/>
      </c>
      <c r="H137" s="120" t="str">
        <f>IFERROR(VLOOKUP(G137,base!$C$2:$D$133,2,FALSE),"")</f>
        <v/>
      </c>
    </row>
    <row r="138" spans="1:8" ht="15.75" thickBot="1" x14ac:dyDescent="0.3">
      <c r="A138" s="117" t="s">
        <v>3684</v>
      </c>
      <c r="B138" s="119">
        <v>461</v>
      </c>
      <c r="C138" s="119" t="s">
        <v>98</v>
      </c>
      <c r="D138" s="120">
        <v>137</v>
      </c>
      <c r="E138" s="120" t="str">
        <f t="shared" si="4"/>
        <v/>
      </c>
      <c r="G138" s="120" t="str">
        <f t="shared" si="5"/>
        <v/>
      </c>
      <c r="H138" s="120" t="str">
        <f>IFERROR(VLOOKUP(G138,base!$C$2:$D$133,2,FALSE),"")</f>
        <v/>
      </c>
    </row>
    <row r="139" spans="1:8" ht="15.75" thickBot="1" x14ac:dyDescent="0.3">
      <c r="A139" s="117" t="s">
        <v>3683</v>
      </c>
      <c r="B139" s="119">
        <v>463</v>
      </c>
      <c r="C139" s="119" t="s">
        <v>99</v>
      </c>
      <c r="D139" s="120">
        <v>138</v>
      </c>
      <c r="E139" s="120" t="str">
        <f t="shared" si="4"/>
        <v/>
      </c>
      <c r="G139" s="120" t="str">
        <f t="shared" si="5"/>
        <v/>
      </c>
      <c r="H139" s="120" t="str">
        <f>IFERROR(VLOOKUP(G139,base!$C$2:$D$133,2,FALSE),"")</f>
        <v/>
      </c>
    </row>
    <row r="140" spans="1:8" ht="15.75" thickBot="1" x14ac:dyDescent="0.3">
      <c r="A140" s="117" t="s">
        <v>3684</v>
      </c>
      <c r="B140" s="119">
        <v>463</v>
      </c>
      <c r="C140" s="119" t="s">
        <v>99</v>
      </c>
      <c r="D140" s="120">
        <v>139</v>
      </c>
      <c r="E140" s="120" t="str">
        <f t="shared" si="4"/>
        <v/>
      </c>
      <c r="G140" s="120" t="str">
        <f t="shared" si="5"/>
        <v/>
      </c>
      <c r="H140" s="120" t="str">
        <f>IFERROR(VLOOKUP(G140,base!$C$2:$D$133,2,FALSE),"")</f>
        <v/>
      </c>
    </row>
    <row r="141" spans="1:8" ht="15.75" thickBot="1" x14ac:dyDescent="0.3">
      <c r="A141" s="117" t="s">
        <v>3683</v>
      </c>
      <c r="B141" s="119">
        <v>465</v>
      </c>
      <c r="C141" s="119" t="s">
        <v>64</v>
      </c>
      <c r="D141" s="120">
        <v>140</v>
      </c>
      <c r="E141" s="120" t="str">
        <f t="shared" si="4"/>
        <v/>
      </c>
      <c r="G141" s="120" t="str">
        <f t="shared" si="5"/>
        <v/>
      </c>
      <c r="H141" s="120" t="str">
        <f>IFERROR(VLOOKUP(G141,base!$C$2:$D$133,2,FALSE),"")</f>
        <v/>
      </c>
    </row>
    <row r="142" spans="1:8" ht="15.75" thickBot="1" x14ac:dyDescent="0.3">
      <c r="A142" s="117" t="s">
        <v>3684</v>
      </c>
      <c r="B142" s="119">
        <v>465</v>
      </c>
      <c r="C142" s="119" t="s">
        <v>64</v>
      </c>
      <c r="D142" s="120">
        <v>141</v>
      </c>
      <c r="E142" s="120" t="str">
        <f t="shared" si="4"/>
        <v/>
      </c>
      <c r="G142" s="120" t="str">
        <f t="shared" si="5"/>
        <v/>
      </c>
      <c r="H142" s="120" t="str">
        <f>IFERROR(VLOOKUP(G142,base!$C$2:$D$133,2,FALSE),"")</f>
        <v/>
      </c>
    </row>
    <row r="143" spans="1:8" ht="15.75" thickBot="1" x14ac:dyDescent="0.3">
      <c r="A143" s="117" t="s">
        <v>3683</v>
      </c>
      <c r="B143" s="119">
        <v>475</v>
      </c>
      <c r="C143" s="119" t="s">
        <v>67</v>
      </c>
      <c r="D143" s="120">
        <v>142</v>
      </c>
      <c r="E143" s="120" t="str">
        <f t="shared" si="4"/>
        <v/>
      </c>
      <c r="G143" s="120" t="str">
        <f t="shared" si="5"/>
        <v/>
      </c>
      <c r="H143" s="120" t="str">
        <f>IFERROR(VLOOKUP(G143,base!$C$2:$D$133,2,FALSE),"")</f>
        <v/>
      </c>
    </row>
    <row r="144" spans="1:8" ht="15.75" thickBot="1" x14ac:dyDescent="0.3">
      <c r="A144" s="117" t="s">
        <v>3684</v>
      </c>
      <c r="B144" s="119">
        <v>475</v>
      </c>
      <c r="C144" s="119" t="s">
        <v>67</v>
      </c>
      <c r="D144" s="120">
        <v>143</v>
      </c>
      <c r="E144" s="120" t="str">
        <f t="shared" si="4"/>
        <v/>
      </c>
      <c r="G144" s="120" t="str">
        <f t="shared" si="5"/>
        <v/>
      </c>
      <c r="H144" s="120" t="str">
        <f>IFERROR(VLOOKUP(G144,base!$C$2:$D$133,2,FALSE),"")</f>
        <v/>
      </c>
    </row>
    <row r="145" spans="1:8" ht="15.75" thickBot="1" x14ac:dyDescent="0.3">
      <c r="A145" s="117" t="s">
        <v>3683</v>
      </c>
      <c r="B145" s="119">
        <v>480</v>
      </c>
      <c r="C145" s="119" t="s">
        <v>83</v>
      </c>
      <c r="D145" s="120">
        <v>144</v>
      </c>
      <c r="E145" s="120" t="str">
        <f t="shared" si="4"/>
        <v/>
      </c>
      <c r="G145" s="120" t="str">
        <f t="shared" si="5"/>
        <v/>
      </c>
      <c r="H145" s="120" t="str">
        <f>IFERROR(VLOOKUP(G145,base!$C$2:$D$133,2,FALSE),"")</f>
        <v/>
      </c>
    </row>
    <row r="146" spans="1:8" ht="15.75" thickBot="1" x14ac:dyDescent="0.3">
      <c r="A146" s="117" t="s">
        <v>3684</v>
      </c>
      <c r="B146" s="119">
        <v>480</v>
      </c>
      <c r="C146" s="119" t="s">
        <v>83</v>
      </c>
      <c r="D146" s="120">
        <v>145</v>
      </c>
      <c r="E146" s="120" t="str">
        <f t="shared" si="4"/>
        <v/>
      </c>
      <c r="G146" s="120" t="str">
        <f t="shared" si="5"/>
        <v/>
      </c>
      <c r="H146" s="120" t="str">
        <f>IFERROR(VLOOKUP(G146,base!$C$2:$D$133,2,FALSE),"")</f>
        <v/>
      </c>
    </row>
    <row r="147" spans="1:8" ht="15.75" thickBot="1" x14ac:dyDescent="0.3">
      <c r="A147" s="117" t="s">
        <v>3683</v>
      </c>
      <c r="B147" s="119">
        <v>495</v>
      </c>
      <c r="C147" s="119" t="s">
        <v>150</v>
      </c>
      <c r="D147" s="120">
        <v>146</v>
      </c>
      <c r="E147" s="120" t="str">
        <f t="shared" si="4"/>
        <v/>
      </c>
      <c r="G147" s="120" t="str">
        <f t="shared" si="5"/>
        <v/>
      </c>
      <c r="H147" s="120" t="str">
        <f>IFERROR(VLOOKUP(G147,base!$C$2:$D$133,2,FALSE),"")</f>
        <v/>
      </c>
    </row>
    <row r="148" spans="1:8" ht="15.75" thickBot="1" x14ac:dyDescent="0.3">
      <c r="A148" s="117" t="s">
        <v>3684</v>
      </c>
      <c r="B148" s="119">
        <v>495</v>
      </c>
      <c r="C148" s="119" t="s">
        <v>150</v>
      </c>
      <c r="D148" s="120">
        <v>147</v>
      </c>
      <c r="E148" s="120" t="str">
        <f t="shared" si="4"/>
        <v/>
      </c>
      <c r="G148" s="120" t="str">
        <f t="shared" si="5"/>
        <v/>
      </c>
      <c r="H148" s="120" t="str">
        <f>IFERROR(VLOOKUP(G148,base!$C$2:$D$133,2,FALSE),"")</f>
        <v/>
      </c>
    </row>
    <row r="149" spans="1:8" ht="15.75" thickBot="1" x14ac:dyDescent="0.3">
      <c r="A149" s="117" t="s">
        <v>3683</v>
      </c>
      <c r="B149" s="119">
        <v>505</v>
      </c>
      <c r="C149" s="119" t="s">
        <v>93</v>
      </c>
      <c r="D149" s="120">
        <v>148</v>
      </c>
      <c r="E149" s="120" t="str">
        <f t="shared" si="4"/>
        <v/>
      </c>
      <c r="G149" s="120" t="str">
        <f t="shared" si="5"/>
        <v/>
      </c>
      <c r="H149" s="120" t="str">
        <f>IFERROR(VLOOKUP(G149,base!$C$2:$D$133,2,FALSE),"")</f>
        <v/>
      </c>
    </row>
    <row r="150" spans="1:8" ht="15.75" thickBot="1" x14ac:dyDescent="0.3">
      <c r="A150" s="117" t="s">
        <v>3684</v>
      </c>
      <c r="B150" s="119">
        <v>505</v>
      </c>
      <c r="C150" s="119" t="s">
        <v>93</v>
      </c>
      <c r="D150" s="120">
        <v>149</v>
      </c>
      <c r="E150" s="120" t="str">
        <f t="shared" si="4"/>
        <v/>
      </c>
      <c r="G150" s="120" t="str">
        <f t="shared" si="5"/>
        <v/>
      </c>
      <c r="H150" s="120" t="str">
        <f>IFERROR(VLOOKUP(G150,base!$C$2:$D$133,2,FALSE),"")</f>
        <v/>
      </c>
    </row>
    <row r="151" spans="1:8" ht="15.75" thickBot="1" x14ac:dyDescent="0.3">
      <c r="A151" s="117" t="s">
        <v>3683</v>
      </c>
      <c r="B151" s="119">
        <v>510</v>
      </c>
      <c r="C151" s="119" t="s">
        <v>106</v>
      </c>
      <c r="D151" s="120">
        <v>150</v>
      </c>
      <c r="E151" s="120" t="str">
        <f t="shared" si="4"/>
        <v/>
      </c>
      <c r="G151" s="120" t="str">
        <f t="shared" si="5"/>
        <v/>
      </c>
      <c r="H151" s="120" t="str">
        <f>IFERROR(VLOOKUP(G151,base!$C$2:$D$133,2,FALSE),"")</f>
        <v/>
      </c>
    </row>
    <row r="152" spans="1:8" ht="15.75" thickBot="1" x14ac:dyDescent="0.3">
      <c r="A152" s="117" t="s">
        <v>3684</v>
      </c>
      <c r="B152" s="119">
        <v>510</v>
      </c>
      <c r="C152" s="119" t="s">
        <v>106</v>
      </c>
      <c r="D152" s="120">
        <v>151</v>
      </c>
      <c r="E152" s="120" t="str">
        <f t="shared" si="4"/>
        <v/>
      </c>
      <c r="G152" s="120" t="str">
        <f t="shared" si="5"/>
        <v/>
      </c>
      <c r="H152" s="120" t="str">
        <f>IFERROR(VLOOKUP(G152,base!$C$2:$D$133,2,FALSE),"")</f>
        <v/>
      </c>
    </row>
    <row r="153" spans="1:8" ht="15.75" thickBot="1" x14ac:dyDescent="0.3">
      <c r="A153" s="117" t="s">
        <v>3683</v>
      </c>
      <c r="B153" s="119">
        <v>515</v>
      </c>
      <c r="C153" s="119" t="s">
        <v>60</v>
      </c>
      <c r="D153" s="120">
        <v>152</v>
      </c>
      <c r="E153" s="120" t="str">
        <f t="shared" si="4"/>
        <v/>
      </c>
      <c r="G153" s="120" t="str">
        <f t="shared" si="5"/>
        <v/>
      </c>
      <c r="H153" s="120" t="str">
        <f>IFERROR(VLOOKUP(G153,base!$C$2:$D$133,2,FALSE),"")</f>
        <v/>
      </c>
    </row>
    <row r="154" spans="1:8" ht="15.75" thickBot="1" x14ac:dyDescent="0.3">
      <c r="A154" s="117" t="s">
        <v>3684</v>
      </c>
      <c r="B154" s="119">
        <v>515</v>
      </c>
      <c r="C154" s="119" t="s">
        <v>60</v>
      </c>
      <c r="D154" s="120">
        <v>153</v>
      </c>
      <c r="E154" s="120" t="str">
        <f t="shared" si="4"/>
        <v/>
      </c>
      <c r="G154" s="120" t="str">
        <f t="shared" si="5"/>
        <v/>
      </c>
      <c r="H154" s="120" t="str">
        <f>IFERROR(VLOOKUP(G154,base!$C$2:$D$133,2,FALSE),"")</f>
        <v/>
      </c>
    </row>
    <row r="155" spans="1:8" ht="15.75" thickBot="1" x14ac:dyDescent="0.3">
      <c r="A155" s="117" t="s">
        <v>3683</v>
      </c>
      <c r="B155" s="119">
        <v>535</v>
      </c>
      <c r="C155" s="119" t="s">
        <v>35</v>
      </c>
      <c r="D155" s="120">
        <v>154</v>
      </c>
      <c r="E155" s="120" t="str">
        <f t="shared" si="4"/>
        <v/>
      </c>
      <c r="G155" s="120" t="str">
        <f t="shared" si="5"/>
        <v/>
      </c>
      <c r="H155" s="120" t="str">
        <f>IFERROR(VLOOKUP(G155,base!$C$2:$D$133,2,FALSE),"")</f>
        <v/>
      </c>
    </row>
    <row r="156" spans="1:8" ht="15.75" thickBot="1" x14ac:dyDescent="0.3">
      <c r="A156" s="117" t="s">
        <v>3684</v>
      </c>
      <c r="B156" s="119">
        <v>535</v>
      </c>
      <c r="C156" s="119" t="s">
        <v>35</v>
      </c>
      <c r="D156" s="120">
        <v>155</v>
      </c>
      <c r="E156" s="120" t="str">
        <f t="shared" si="4"/>
        <v/>
      </c>
      <c r="G156" s="120" t="str">
        <f t="shared" si="5"/>
        <v/>
      </c>
      <c r="H156" s="120" t="str">
        <f>IFERROR(VLOOKUP(G156,base!$C$2:$D$133,2,FALSE),"")</f>
        <v/>
      </c>
    </row>
    <row r="157" spans="1:8" ht="15.75" thickBot="1" x14ac:dyDescent="0.3">
      <c r="A157" s="117" t="s">
        <v>3683</v>
      </c>
      <c r="B157" s="119">
        <v>540</v>
      </c>
      <c r="C157" s="119" t="s">
        <v>68</v>
      </c>
      <c r="D157" s="120">
        <v>156</v>
      </c>
      <c r="E157" s="120" t="str">
        <f t="shared" si="4"/>
        <v/>
      </c>
      <c r="G157" s="120" t="str">
        <f t="shared" si="5"/>
        <v/>
      </c>
      <c r="H157" s="120" t="str">
        <f>IFERROR(VLOOKUP(G157,base!$C$2:$D$133,2,FALSE),"")</f>
        <v/>
      </c>
    </row>
    <row r="158" spans="1:8" ht="15.75" thickBot="1" x14ac:dyDescent="0.3">
      <c r="A158" s="117" t="s">
        <v>3684</v>
      </c>
      <c r="B158" s="119">
        <v>540</v>
      </c>
      <c r="C158" s="119" t="s">
        <v>68</v>
      </c>
      <c r="D158" s="120">
        <v>157</v>
      </c>
      <c r="E158" s="120" t="str">
        <f t="shared" si="4"/>
        <v/>
      </c>
      <c r="G158" s="120" t="str">
        <f t="shared" si="5"/>
        <v/>
      </c>
      <c r="H158" s="120" t="str">
        <f>IFERROR(VLOOKUP(G158,base!$C$2:$D$133,2,FALSE),"")</f>
        <v/>
      </c>
    </row>
    <row r="159" spans="1:8" ht="15.75" thickBot="1" x14ac:dyDescent="0.3">
      <c r="A159" s="117" t="s">
        <v>3683</v>
      </c>
      <c r="B159" s="119">
        <v>548</v>
      </c>
      <c r="C159" s="119" t="s">
        <v>76</v>
      </c>
      <c r="D159" s="120">
        <v>158</v>
      </c>
      <c r="E159" s="120" t="str">
        <f t="shared" si="4"/>
        <v/>
      </c>
      <c r="G159" s="120" t="str">
        <f t="shared" si="5"/>
        <v/>
      </c>
      <c r="H159" s="120" t="str">
        <f>IFERROR(VLOOKUP(G159,base!$C$2:$D$133,2,FALSE),"")</f>
        <v/>
      </c>
    </row>
    <row r="160" spans="1:8" ht="15.75" thickBot="1" x14ac:dyDescent="0.3">
      <c r="A160" s="117" t="s">
        <v>3684</v>
      </c>
      <c r="B160" s="119">
        <v>548</v>
      </c>
      <c r="C160" s="119" t="s">
        <v>76</v>
      </c>
      <c r="D160" s="120">
        <v>159</v>
      </c>
      <c r="E160" s="120" t="str">
        <f t="shared" si="4"/>
        <v/>
      </c>
      <c r="G160" s="120" t="str">
        <f t="shared" si="5"/>
        <v/>
      </c>
      <c r="H160" s="120" t="str">
        <f>IFERROR(VLOOKUP(G160,base!$C$2:$D$133,2,FALSE),"")</f>
        <v/>
      </c>
    </row>
    <row r="161" spans="1:8" ht="15.75" thickBot="1" x14ac:dyDescent="0.3">
      <c r="A161" s="117" t="s">
        <v>3683</v>
      </c>
      <c r="B161" s="119">
        <v>550</v>
      </c>
      <c r="C161" s="119" t="s">
        <v>77</v>
      </c>
      <c r="D161" s="120">
        <v>160</v>
      </c>
      <c r="E161" s="120" t="str">
        <f t="shared" si="4"/>
        <v/>
      </c>
      <c r="G161" s="120" t="str">
        <f t="shared" si="5"/>
        <v/>
      </c>
      <c r="H161" s="120" t="str">
        <f>IFERROR(VLOOKUP(G161,base!$C$2:$D$133,2,FALSE),"")</f>
        <v/>
      </c>
    </row>
    <row r="162" spans="1:8" ht="15.75" thickBot="1" x14ac:dyDescent="0.3">
      <c r="A162" s="117" t="s">
        <v>3684</v>
      </c>
      <c r="B162" s="119">
        <v>550</v>
      </c>
      <c r="C162" s="119" t="s">
        <v>77</v>
      </c>
      <c r="D162" s="120">
        <v>161</v>
      </c>
      <c r="E162" s="120" t="str">
        <f t="shared" si="4"/>
        <v/>
      </c>
      <c r="G162" s="120" t="str">
        <f t="shared" si="5"/>
        <v/>
      </c>
      <c r="H162" s="120" t="str">
        <f>IFERROR(VLOOKUP(G162,base!$C$2:$D$133,2,FALSE),"")</f>
        <v/>
      </c>
    </row>
    <row r="163" spans="1:8" ht="15.75" thickBot="1" x14ac:dyDescent="0.3">
      <c r="A163" s="117" t="s">
        <v>3683</v>
      </c>
      <c r="B163" s="119">
        <v>555</v>
      </c>
      <c r="C163" s="119" t="s">
        <v>80</v>
      </c>
      <c r="D163" s="120">
        <v>162</v>
      </c>
      <c r="E163" s="120" t="str">
        <f t="shared" si="4"/>
        <v/>
      </c>
      <c r="G163" s="120" t="str">
        <f t="shared" si="5"/>
        <v/>
      </c>
      <c r="H163" s="120" t="str">
        <f>IFERROR(VLOOKUP(G163,base!$C$2:$D$133,2,FALSE),"")</f>
        <v/>
      </c>
    </row>
    <row r="164" spans="1:8" ht="15.75" thickBot="1" x14ac:dyDescent="0.3">
      <c r="A164" s="117" t="s">
        <v>3684</v>
      </c>
      <c r="B164" s="119">
        <v>555</v>
      </c>
      <c r="C164" s="119" t="s">
        <v>80</v>
      </c>
      <c r="D164" s="120">
        <v>163</v>
      </c>
      <c r="E164" s="120" t="str">
        <f t="shared" si="4"/>
        <v/>
      </c>
      <c r="G164" s="120" t="str">
        <f t="shared" si="5"/>
        <v/>
      </c>
      <c r="H164" s="120" t="str">
        <f>IFERROR(VLOOKUP(G164,base!$C$2:$D$133,2,FALSE),"")</f>
        <v/>
      </c>
    </row>
    <row r="165" spans="1:8" ht="15.75" thickBot="1" x14ac:dyDescent="0.3">
      <c r="A165" s="117" t="s">
        <v>3683</v>
      </c>
      <c r="B165" s="119">
        <v>565</v>
      </c>
      <c r="C165" s="119" t="s">
        <v>53</v>
      </c>
      <c r="D165" s="120">
        <v>164</v>
      </c>
      <c r="E165" s="120" t="str">
        <f t="shared" si="4"/>
        <v/>
      </c>
      <c r="G165" s="120" t="str">
        <f t="shared" si="5"/>
        <v/>
      </c>
      <c r="H165" s="120" t="str">
        <f>IFERROR(VLOOKUP(G165,base!$C$2:$D$133,2,FALSE),"")</f>
        <v/>
      </c>
    </row>
    <row r="166" spans="1:8" ht="15.75" thickBot="1" x14ac:dyDescent="0.3">
      <c r="A166" s="117" t="s">
        <v>3684</v>
      </c>
      <c r="B166" s="119">
        <v>565</v>
      </c>
      <c r="C166" s="119" t="s">
        <v>53</v>
      </c>
      <c r="D166" s="120">
        <v>165</v>
      </c>
      <c r="E166" s="120" t="str">
        <f t="shared" si="4"/>
        <v/>
      </c>
      <c r="G166" s="120" t="str">
        <f t="shared" si="5"/>
        <v/>
      </c>
      <c r="H166" s="120" t="str">
        <f>IFERROR(VLOOKUP(G166,base!$C$2:$D$133,2,FALSE),"")</f>
        <v/>
      </c>
    </row>
    <row r="167" spans="1:8" ht="15.75" thickBot="1" x14ac:dyDescent="0.3">
      <c r="A167" s="117" t="s">
        <v>3683</v>
      </c>
      <c r="B167" s="119">
        <v>580</v>
      </c>
      <c r="C167" s="119" t="s">
        <v>79</v>
      </c>
      <c r="D167" s="120">
        <v>166</v>
      </c>
      <c r="E167" s="120" t="str">
        <f t="shared" si="4"/>
        <v/>
      </c>
      <c r="G167" s="120" t="str">
        <f t="shared" si="5"/>
        <v/>
      </c>
      <c r="H167" s="120" t="str">
        <f>IFERROR(VLOOKUP(G167,base!$C$2:$D$133,2,FALSE),"")</f>
        <v/>
      </c>
    </row>
    <row r="168" spans="1:8" ht="15.75" thickBot="1" x14ac:dyDescent="0.3">
      <c r="A168" s="117" t="s">
        <v>3684</v>
      </c>
      <c r="B168" s="119">
        <v>580</v>
      </c>
      <c r="C168" s="119" t="s">
        <v>79</v>
      </c>
      <c r="D168" s="120">
        <v>167</v>
      </c>
      <c r="E168" s="120" t="str">
        <f t="shared" si="4"/>
        <v/>
      </c>
      <c r="G168" s="120" t="str">
        <f t="shared" si="5"/>
        <v/>
      </c>
      <c r="H168" s="120" t="str">
        <f>IFERROR(VLOOKUP(G168,base!$C$2:$D$133,2,FALSE),"")</f>
        <v/>
      </c>
    </row>
    <row r="169" spans="1:8" ht="15.75" thickBot="1" x14ac:dyDescent="0.3">
      <c r="A169" s="117" t="s">
        <v>3683</v>
      </c>
      <c r="B169" s="119">
        <v>593</v>
      </c>
      <c r="C169" s="119" t="s">
        <v>44</v>
      </c>
      <c r="D169" s="120">
        <v>168</v>
      </c>
      <c r="E169" s="120" t="str">
        <f t="shared" si="4"/>
        <v/>
      </c>
      <c r="G169" s="120" t="str">
        <f t="shared" si="5"/>
        <v/>
      </c>
      <c r="H169" s="120" t="str">
        <f>IFERROR(VLOOKUP(G169,base!$C$2:$D$133,2,FALSE),"")</f>
        <v/>
      </c>
    </row>
    <row r="170" spans="1:8" ht="15.75" thickBot="1" x14ac:dyDescent="0.3">
      <c r="A170" s="117" t="s">
        <v>3684</v>
      </c>
      <c r="B170" s="119">
        <v>593</v>
      </c>
      <c r="C170" s="119" t="s">
        <v>44</v>
      </c>
      <c r="D170" s="120">
        <v>169</v>
      </c>
      <c r="E170" s="120" t="str">
        <f t="shared" si="4"/>
        <v/>
      </c>
      <c r="G170" s="120" t="str">
        <f t="shared" si="5"/>
        <v/>
      </c>
      <c r="H170" s="120" t="str">
        <f>IFERROR(VLOOKUP(G170,base!$C$2:$D$133,2,FALSE),"")</f>
        <v/>
      </c>
    </row>
    <row r="171" spans="1:8" ht="15.75" thickBot="1" x14ac:dyDescent="0.3">
      <c r="A171" s="117" t="s">
        <v>3683</v>
      </c>
      <c r="B171" s="119">
        <v>595</v>
      </c>
      <c r="C171" s="119" t="s">
        <v>148</v>
      </c>
      <c r="D171" s="120">
        <v>170</v>
      </c>
      <c r="E171" s="120" t="str">
        <f t="shared" si="4"/>
        <v/>
      </c>
      <c r="G171" s="120" t="str">
        <f t="shared" si="5"/>
        <v/>
      </c>
      <c r="H171" s="120" t="str">
        <f>IFERROR(VLOOKUP(G171,base!$C$2:$D$133,2,FALSE),"")</f>
        <v/>
      </c>
    </row>
    <row r="172" spans="1:8" ht="15.75" thickBot="1" x14ac:dyDescent="0.3">
      <c r="A172" s="117" t="s">
        <v>3684</v>
      </c>
      <c r="B172" s="119">
        <v>595</v>
      </c>
      <c r="C172" s="119" t="s">
        <v>148</v>
      </c>
      <c r="D172" s="120">
        <v>171</v>
      </c>
      <c r="E172" s="120" t="str">
        <f t="shared" si="4"/>
        <v/>
      </c>
      <c r="G172" s="120" t="str">
        <f t="shared" si="5"/>
        <v/>
      </c>
      <c r="H172" s="120" t="str">
        <f>IFERROR(VLOOKUP(G172,base!$C$2:$D$133,2,FALSE),"")</f>
        <v/>
      </c>
    </row>
    <row r="173" spans="1:8" ht="15.75" thickBot="1" x14ac:dyDescent="0.3">
      <c r="A173" s="117" t="s">
        <v>3683</v>
      </c>
      <c r="B173" s="119">
        <v>600</v>
      </c>
      <c r="C173" s="119" t="s">
        <v>82</v>
      </c>
      <c r="D173" s="120">
        <v>172</v>
      </c>
      <c r="E173" s="120" t="str">
        <f t="shared" si="4"/>
        <v/>
      </c>
      <c r="G173" s="120" t="str">
        <f t="shared" si="5"/>
        <v/>
      </c>
      <c r="H173" s="120" t="str">
        <f>IFERROR(VLOOKUP(G173,base!$C$2:$D$133,2,FALSE),"")</f>
        <v/>
      </c>
    </row>
    <row r="174" spans="1:8" ht="15.75" thickBot="1" x14ac:dyDescent="0.3">
      <c r="A174" s="117" t="s">
        <v>3684</v>
      </c>
      <c r="B174" s="119">
        <v>600</v>
      </c>
      <c r="C174" s="119" t="s">
        <v>82</v>
      </c>
      <c r="D174" s="120">
        <v>173</v>
      </c>
      <c r="E174" s="120" t="str">
        <f t="shared" si="4"/>
        <v/>
      </c>
      <c r="G174" s="120" t="str">
        <f t="shared" si="5"/>
        <v/>
      </c>
      <c r="H174" s="120" t="str">
        <f>IFERROR(VLOOKUP(G174,base!$C$2:$D$133,2,FALSE),"")</f>
        <v/>
      </c>
    </row>
    <row r="175" spans="1:8" ht="15.75" thickBot="1" x14ac:dyDescent="0.3">
      <c r="A175" s="117" t="s">
        <v>3683</v>
      </c>
      <c r="B175" s="119">
        <v>685</v>
      </c>
      <c r="C175" s="119" t="s">
        <v>78</v>
      </c>
      <c r="D175" s="120">
        <v>174</v>
      </c>
      <c r="E175" s="120" t="str">
        <f t="shared" si="4"/>
        <v/>
      </c>
      <c r="G175" s="120" t="str">
        <f t="shared" si="5"/>
        <v/>
      </c>
      <c r="H175" s="120" t="str">
        <f>IFERROR(VLOOKUP(G175,base!$C$2:$D$133,2,FALSE),"")</f>
        <v/>
      </c>
    </row>
    <row r="176" spans="1:8" ht="15.75" thickBot="1" x14ac:dyDescent="0.3">
      <c r="A176" s="117" t="s">
        <v>3684</v>
      </c>
      <c r="B176" s="119">
        <v>685</v>
      </c>
      <c r="C176" s="119" t="s">
        <v>78</v>
      </c>
      <c r="D176" s="120">
        <v>175</v>
      </c>
      <c r="E176" s="120" t="str">
        <f t="shared" si="4"/>
        <v/>
      </c>
      <c r="G176" s="120" t="str">
        <f t="shared" si="5"/>
        <v/>
      </c>
      <c r="H176" s="120" t="str">
        <f>IFERROR(VLOOKUP(G176,base!$C$2:$D$133,2,FALSE),"")</f>
        <v/>
      </c>
    </row>
    <row r="177" spans="1:8" ht="15.75" thickBot="1" x14ac:dyDescent="0.3">
      <c r="A177" s="117" t="s">
        <v>3683</v>
      </c>
      <c r="B177" s="119">
        <v>736</v>
      </c>
      <c r="C177" s="119" t="s">
        <v>3789</v>
      </c>
      <c r="D177" s="120">
        <v>176</v>
      </c>
      <c r="E177" s="120" t="str">
        <f t="shared" si="4"/>
        <v/>
      </c>
      <c r="G177" s="120" t="str">
        <f t="shared" si="5"/>
        <v/>
      </c>
      <c r="H177" s="120" t="str">
        <f>IFERROR(VLOOKUP(G177,base!$C$2:$D$133,2,FALSE),"")</f>
        <v/>
      </c>
    </row>
    <row r="178" spans="1:8" ht="15.75" thickBot="1" x14ac:dyDescent="0.3">
      <c r="A178" s="117" t="s">
        <v>3684</v>
      </c>
      <c r="B178" s="119">
        <v>736</v>
      </c>
      <c r="C178" s="119" t="s">
        <v>3789</v>
      </c>
      <c r="D178" s="120">
        <v>177</v>
      </c>
      <c r="E178" s="120" t="str">
        <f t="shared" si="4"/>
        <v/>
      </c>
      <c r="G178" s="120" t="str">
        <f t="shared" si="5"/>
        <v/>
      </c>
      <c r="H178" s="120" t="str">
        <f>IFERROR(VLOOKUP(G178,base!$C$2:$D$133,2,FALSE),"")</f>
        <v/>
      </c>
    </row>
    <row r="179" spans="1:8" ht="15.75" thickBot="1" x14ac:dyDescent="0.3">
      <c r="A179" s="117" t="s">
        <v>3683</v>
      </c>
      <c r="B179" s="119">
        <v>745</v>
      </c>
      <c r="C179" s="119" t="s">
        <v>108</v>
      </c>
      <c r="D179" s="120">
        <v>178</v>
      </c>
      <c r="E179" s="120" t="str">
        <f t="shared" si="4"/>
        <v/>
      </c>
      <c r="G179" s="120" t="str">
        <f t="shared" si="5"/>
        <v/>
      </c>
      <c r="H179" s="120" t="str">
        <f>IFERROR(VLOOKUP(G179,base!$C$2:$D$133,2,FALSE),"")</f>
        <v/>
      </c>
    </row>
    <row r="180" spans="1:8" ht="15.75" thickBot="1" x14ac:dyDescent="0.3">
      <c r="A180" s="117" t="s">
        <v>3684</v>
      </c>
      <c r="B180" s="119">
        <v>745</v>
      </c>
      <c r="C180" s="119" t="s">
        <v>108</v>
      </c>
      <c r="D180" s="120">
        <v>179</v>
      </c>
      <c r="E180" s="120" t="str">
        <f t="shared" si="4"/>
        <v/>
      </c>
      <c r="G180" s="120" t="str">
        <f t="shared" si="5"/>
        <v/>
      </c>
      <c r="H180" s="120" t="str">
        <f>IFERROR(VLOOKUP(G180,base!$C$2:$D$133,2,FALSE),"")</f>
        <v/>
      </c>
    </row>
    <row r="181" spans="1:8" ht="15.75" thickBot="1" x14ac:dyDescent="0.3">
      <c r="A181" s="117" t="s">
        <v>3683</v>
      </c>
      <c r="B181" s="119">
        <v>748</v>
      </c>
      <c r="C181" s="119" t="s">
        <v>81</v>
      </c>
      <c r="D181" s="120">
        <v>180</v>
      </c>
      <c r="E181" s="120" t="str">
        <f t="shared" si="4"/>
        <v/>
      </c>
      <c r="G181" s="120" t="str">
        <f t="shared" si="5"/>
        <v/>
      </c>
      <c r="H181" s="120" t="str">
        <f>IFERROR(VLOOKUP(G181,base!$C$2:$D$133,2,FALSE),"")</f>
        <v/>
      </c>
    </row>
    <row r="182" spans="1:8" ht="15.75" thickBot="1" x14ac:dyDescent="0.3">
      <c r="A182" s="117" t="s">
        <v>3684</v>
      </c>
      <c r="B182" s="119">
        <v>748</v>
      </c>
      <c r="C182" s="119" t="s">
        <v>81</v>
      </c>
      <c r="D182" s="120">
        <v>181</v>
      </c>
      <c r="E182" s="120" t="str">
        <f t="shared" si="4"/>
        <v/>
      </c>
      <c r="G182" s="120" t="str">
        <f t="shared" si="5"/>
        <v/>
      </c>
      <c r="H182" s="120" t="str">
        <f>IFERROR(VLOOKUP(G182,base!$C$2:$D$133,2,FALSE),"")</f>
        <v/>
      </c>
    </row>
    <row r="183" spans="1:8" ht="15.75" thickBot="1" x14ac:dyDescent="0.3">
      <c r="A183" s="117" t="s">
        <v>3683</v>
      </c>
      <c r="B183" s="119">
        <v>750</v>
      </c>
      <c r="C183" s="119" t="s">
        <v>97</v>
      </c>
      <c r="D183" s="120">
        <v>182</v>
      </c>
      <c r="E183" s="120" t="str">
        <f t="shared" si="4"/>
        <v/>
      </c>
      <c r="G183" s="120" t="str">
        <f t="shared" si="5"/>
        <v/>
      </c>
      <c r="H183" s="120" t="str">
        <f>IFERROR(VLOOKUP(G183,base!$C$2:$D$133,2,FALSE),"")</f>
        <v/>
      </c>
    </row>
    <row r="184" spans="1:8" ht="15.75" thickBot="1" x14ac:dyDescent="0.3">
      <c r="A184" s="117" t="s">
        <v>3684</v>
      </c>
      <c r="B184" s="119">
        <v>750</v>
      </c>
      <c r="C184" s="119" t="s">
        <v>97</v>
      </c>
      <c r="D184" s="120">
        <v>183</v>
      </c>
      <c r="E184" s="120" t="str">
        <f t="shared" si="4"/>
        <v/>
      </c>
      <c r="G184" s="120" t="str">
        <f t="shared" si="5"/>
        <v/>
      </c>
      <c r="H184" s="120" t="str">
        <f>IFERROR(VLOOKUP(G184,base!$C$2:$D$133,2,FALSE),"")</f>
        <v/>
      </c>
    </row>
    <row r="185" spans="1:8" ht="15.75" thickBot="1" x14ac:dyDescent="0.3">
      <c r="A185" s="117" t="s">
        <v>3683</v>
      </c>
      <c r="B185" s="119">
        <v>754</v>
      </c>
      <c r="C185" s="119" t="s">
        <v>51</v>
      </c>
      <c r="D185" s="120">
        <v>184</v>
      </c>
      <c r="E185" s="120" t="str">
        <f t="shared" si="4"/>
        <v/>
      </c>
      <c r="G185" s="120" t="str">
        <f t="shared" si="5"/>
        <v/>
      </c>
      <c r="H185" s="120" t="str">
        <f>IFERROR(VLOOKUP(G185,base!$C$2:$D$133,2,FALSE),"")</f>
        <v/>
      </c>
    </row>
    <row r="186" spans="1:8" ht="15.75" thickBot="1" x14ac:dyDescent="0.3">
      <c r="A186" s="117" t="s">
        <v>3684</v>
      </c>
      <c r="B186" s="119">
        <v>754</v>
      </c>
      <c r="C186" s="119" t="s">
        <v>51</v>
      </c>
      <c r="D186" s="120">
        <v>185</v>
      </c>
      <c r="E186" s="120" t="str">
        <f t="shared" si="4"/>
        <v/>
      </c>
      <c r="G186" s="120" t="str">
        <f t="shared" si="5"/>
        <v/>
      </c>
      <c r="H186" s="120" t="str">
        <f>IFERROR(VLOOKUP(G186,base!$C$2:$D$133,2,FALSE),"")</f>
        <v/>
      </c>
    </row>
    <row r="187" spans="1:8" ht="15.75" thickBot="1" x14ac:dyDescent="0.3">
      <c r="A187" s="117" t="s">
        <v>3683</v>
      </c>
      <c r="B187" s="119">
        <v>757</v>
      </c>
      <c r="C187" s="119" t="s">
        <v>39</v>
      </c>
      <c r="D187" s="120">
        <v>186</v>
      </c>
      <c r="E187" s="120" t="str">
        <f t="shared" si="4"/>
        <v/>
      </c>
      <c r="G187" s="120" t="str">
        <f t="shared" si="5"/>
        <v/>
      </c>
      <c r="H187" s="120" t="str">
        <f>IFERROR(VLOOKUP(G187,base!$C$2:$D$133,2,FALSE),"")</f>
        <v/>
      </c>
    </row>
    <row r="188" spans="1:8" ht="15.75" thickBot="1" x14ac:dyDescent="0.3">
      <c r="A188" s="117" t="s">
        <v>3684</v>
      </c>
      <c r="B188" s="119">
        <v>757</v>
      </c>
      <c r="C188" s="119" t="s">
        <v>39</v>
      </c>
      <c r="D188" s="120">
        <v>187</v>
      </c>
      <c r="E188" s="120" t="str">
        <f t="shared" si="4"/>
        <v/>
      </c>
      <c r="G188" s="120" t="str">
        <f t="shared" si="5"/>
        <v/>
      </c>
      <c r="H188" s="120" t="str">
        <f>IFERROR(VLOOKUP(G188,base!$C$2:$D$133,2,FALSE),"")</f>
        <v/>
      </c>
    </row>
    <row r="189" spans="1:8" ht="15.75" thickBot="1" x14ac:dyDescent="0.3">
      <c r="A189" s="117" t="s">
        <v>3683</v>
      </c>
      <c r="B189" s="119">
        <v>758</v>
      </c>
      <c r="C189" s="119" t="s">
        <v>36</v>
      </c>
      <c r="D189" s="120">
        <v>188</v>
      </c>
      <c r="E189" s="120" t="str">
        <f t="shared" si="4"/>
        <v/>
      </c>
      <c r="G189" s="120" t="str">
        <f t="shared" si="5"/>
        <v/>
      </c>
      <c r="H189" s="120" t="str">
        <f>IFERROR(VLOOKUP(G189,base!$C$2:$D$133,2,FALSE),"")</f>
        <v/>
      </c>
    </row>
    <row r="190" spans="1:8" ht="15.75" thickBot="1" x14ac:dyDescent="0.3">
      <c r="A190" s="117" t="s">
        <v>3684</v>
      </c>
      <c r="B190" s="119">
        <v>758</v>
      </c>
      <c r="C190" s="119" t="s">
        <v>36</v>
      </c>
      <c r="D190" s="120">
        <v>189</v>
      </c>
      <c r="E190" s="120" t="str">
        <f t="shared" si="4"/>
        <v/>
      </c>
      <c r="G190" s="120" t="str">
        <f t="shared" si="5"/>
        <v/>
      </c>
      <c r="H190" s="120" t="str">
        <f>IFERROR(VLOOKUP(G190,base!$C$2:$D$133,2,FALSE),"")</f>
        <v/>
      </c>
    </row>
    <row r="191" spans="1:8" ht="15.75" thickBot="1" x14ac:dyDescent="0.3">
      <c r="A191" s="117" t="s">
        <v>3683</v>
      </c>
      <c r="B191" s="119">
        <v>760</v>
      </c>
      <c r="C191" s="119" t="s">
        <v>33</v>
      </c>
      <c r="D191" s="120">
        <v>190</v>
      </c>
      <c r="E191" s="120" t="str">
        <f t="shared" si="4"/>
        <v/>
      </c>
      <c r="G191" s="120" t="str">
        <f t="shared" si="5"/>
        <v/>
      </c>
      <c r="H191" s="120" t="str">
        <f>IFERROR(VLOOKUP(G191,base!$C$2:$D$133,2,FALSE),"")</f>
        <v/>
      </c>
    </row>
    <row r="192" spans="1:8" ht="15.75" thickBot="1" x14ac:dyDescent="0.3">
      <c r="A192" s="117" t="s">
        <v>3684</v>
      </c>
      <c r="B192" s="119">
        <v>760</v>
      </c>
      <c r="C192" s="119" t="s">
        <v>33</v>
      </c>
      <c r="D192" s="120">
        <v>191</v>
      </c>
      <c r="E192" s="120" t="str">
        <f t="shared" si="4"/>
        <v/>
      </c>
      <c r="G192" s="120" t="str">
        <f t="shared" si="5"/>
        <v/>
      </c>
      <c r="H192" s="120" t="str">
        <f>IFERROR(VLOOKUP(G192,base!$C$2:$D$133,2,FALSE),"")</f>
        <v/>
      </c>
    </row>
    <row r="193" spans="1:8" ht="15.75" thickBot="1" x14ac:dyDescent="0.3">
      <c r="A193" s="117" t="s">
        <v>3683</v>
      </c>
      <c r="B193" s="119">
        <v>773</v>
      </c>
      <c r="C193" s="119" t="s">
        <v>23</v>
      </c>
      <c r="D193" s="120">
        <v>192</v>
      </c>
      <c r="E193" s="120" t="str">
        <f t="shared" si="4"/>
        <v/>
      </c>
      <c r="G193" s="120" t="str">
        <f t="shared" si="5"/>
        <v/>
      </c>
      <c r="H193" s="120" t="str">
        <f>IFERROR(VLOOKUP(G193,base!$C$2:$D$133,2,FALSE),"")</f>
        <v/>
      </c>
    </row>
    <row r="194" spans="1:8" ht="15.75" thickBot="1" x14ac:dyDescent="0.3">
      <c r="A194" s="117" t="s">
        <v>3684</v>
      </c>
      <c r="B194" s="119">
        <v>773</v>
      </c>
      <c r="C194" s="119" t="s">
        <v>23</v>
      </c>
      <c r="D194" s="120">
        <v>193</v>
      </c>
      <c r="E194" s="120" t="str">
        <f t="shared" si="4"/>
        <v/>
      </c>
      <c r="G194" s="120" t="str">
        <f t="shared" si="5"/>
        <v/>
      </c>
      <c r="H194" s="120" t="str">
        <f>IFERROR(VLOOKUP(G194,base!$C$2:$D$133,2,FALSE),"")</f>
        <v/>
      </c>
    </row>
    <row r="195" spans="1:8" ht="15.75" thickBot="1" x14ac:dyDescent="0.3">
      <c r="A195" s="117" t="s">
        <v>3683</v>
      </c>
      <c r="B195" s="119">
        <v>775</v>
      </c>
      <c r="C195" s="119" t="s">
        <v>22</v>
      </c>
      <c r="D195" s="120">
        <v>194</v>
      </c>
      <c r="E195" s="120" t="str">
        <f t="shared" ref="E195:E250" si="6">IF(A195=$F$2,B195,"")</f>
        <v/>
      </c>
      <c r="G195" s="120" t="str">
        <f t="shared" ref="G195:G250" si="7">IFERROR(SMALL($E$2:$E$250,D195),"")</f>
        <v/>
      </c>
      <c r="H195" s="120" t="str">
        <f>IFERROR(VLOOKUP(G195,base!$C$2:$D$133,2,FALSE),"")</f>
        <v/>
      </c>
    </row>
    <row r="196" spans="1:8" ht="15.75" thickBot="1" x14ac:dyDescent="0.3">
      <c r="A196" s="117" t="s">
        <v>3684</v>
      </c>
      <c r="B196" s="119">
        <v>775</v>
      </c>
      <c r="C196" s="119" t="s">
        <v>22</v>
      </c>
      <c r="D196" s="120">
        <v>195</v>
      </c>
      <c r="E196" s="120" t="str">
        <f t="shared" si="6"/>
        <v/>
      </c>
      <c r="G196" s="120" t="str">
        <f t="shared" si="7"/>
        <v/>
      </c>
      <c r="H196" s="120" t="str">
        <f>IFERROR(VLOOKUP(G196,base!$C$2:$D$133,2,FALSE),"")</f>
        <v/>
      </c>
    </row>
    <row r="197" spans="1:8" ht="15.75" thickBot="1" x14ac:dyDescent="0.3">
      <c r="A197" s="117" t="s">
        <v>3683</v>
      </c>
      <c r="B197" s="119">
        <v>779</v>
      </c>
      <c r="C197" s="119" t="s">
        <v>29</v>
      </c>
      <c r="D197" s="120">
        <v>196</v>
      </c>
      <c r="E197" s="120" t="str">
        <f t="shared" si="6"/>
        <v/>
      </c>
      <c r="G197" s="120" t="str">
        <f t="shared" si="7"/>
        <v/>
      </c>
      <c r="H197" s="120" t="str">
        <f>IFERROR(VLOOKUP(G197,base!$C$2:$D$133,2,FALSE),"")</f>
        <v/>
      </c>
    </row>
    <row r="198" spans="1:8" ht="15.75" thickBot="1" x14ac:dyDescent="0.3">
      <c r="A198" s="117" t="s">
        <v>3684</v>
      </c>
      <c r="B198" s="119">
        <v>779</v>
      </c>
      <c r="C198" s="119" t="s">
        <v>29</v>
      </c>
      <c r="D198" s="120">
        <v>197</v>
      </c>
      <c r="E198" s="120" t="str">
        <f t="shared" si="6"/>
        <v/>
      </c>
      <c r="G198" s="120" t="str">
        <f t="shared" si="7"/>
        <v/>
      </c>
      <c r="H198" s="120" t="str">
        <f>IFERROR(VLOOKUP(G198,base!$C$2:$D$133,2,FALSE),"")</f>
        <v/>
      </c>
    </row>
    <row r="199" spans="1:8" ht="15.75" thickBot="1" x14ac:dyDescent="0.3">
      <c r="A199" s="117" t="s">
        <v>3683</v>
      </c>
      <c r="B199" s="119">
        <v>784</v>
      </c>
      <c r="C199" s="119" t="s">
        <v>24</v>
      </c>
      <c r="D199" s="120">
        <v>198</v>
      </c>
      <c r="E199" s="120" t="str">
        <f t="shared" si="6"/>
        <v/>
      </c>
      <c r="G199" s="120" t="str">
        <f t="shared" si="7"/>
        <v/>
      </c>
      <c r="H199" s="120" t="str">
        <f>IFERROR(VLOOKUP(G199,base!$C$2:$D$133,2,FALSE),"")</f>
        <v/>
      </c>
    </row>
    <row r="200" spans="1:8" ht="15.75" thickBot="1" x14ac:dyDescent="0.3">
      <c r="A200" s="117" t="s">
        <v>3684</v>
      </c>
      <c r="B200" s="119">
        <v>784</v>
      </c>
      <c r="C200" s="119" t="s">
        <v>24</v>
      </c>
      <c r="D200" s="120">
        <v>199</v>
      </c>
      <c r="E200" s="120" t="str">
        <f t="shared" si="6"/>
        <v/>
      </c>
      <c r="G200" s="120" t="str">
        <f t="shared" si="7"/>
        <v/>
      </c>
      <c r="H200" s="120" t="str">
        <f>IFERROR(VLOOKUP(G200,base!$C$2:$D$133,2,FALSE),"")</f>
        <v/>
      </c>
    </row>
    <row r="201" spans="1:8" ht="15.75" thickBot="1" x14ac:dyDescent="0.3">
      <c r="A201" s="117" t="s">
        <v>3683</v>
      </c>
      <c r="B201" s="119">
        <v>788</v>
      </c>
      <c r="C201" s="119" t="s">
        <v>21</v>
      </c>
      <c r="D201" s="120">
        <v>200</v>
      </c>
      <c r="E201" s="120" t="str">
        <f t="shared" si="6"/>
        <v/>
      </c>
      <c r="G201" s="120" t="str">
        <f t="shared" si="7"/>
        <v/>
      </c>
      <c r="H201" s="120" t="str">
        <f>IFERROR(VLOOKUP(G201,base!$C$2:$D$133,2,FALSE),"")</f>
        <v/>
      </c>
    </row>
    <row r="202" spans="1:8" ht="15.75" thickBot="1" x14ac:dyDescent="0.3">
      <c r="A202" s="117" t="s">
        <v>3684</v>
      </c>
      <c r="B202" s="119">
        <v>788</v>
      </c>
      <c r="C202" s="119" t="s">
        <v>21</v>
      </c>
      <c r="D202" s="120">
        <v>201</v>
      </c>
      <c r="E202" s="120" t="str">
        <f t="shared" si="6"/>
        <v/>
      </c>
      <c r="G202" s="120" t="str">
        <f t="shared" si="7"/>
        <v/>
      </c>
      <c r="H202" s="120" t="str">
        <f>IFERROR(VLOOKUP(G202,base!$C$2:$D$133,2,FALSE),"")</f>
        <v/>
      </c>
    </row>
    <row r="203" spans="1:8" ht="15.75" thickBot="1" x14ac:dyDescent="0.3">
      <c r="A203" s="117" t="s">
        <v>3683</v>
      </c>
      <c r="B203" s="119">
        <v>792</v>
      </c>
      <c r="C203" s="119" t="s">
        <v>26</v>
      </c>
      <c r="D203" s="120">
        <v>202</v>
      </c>
      <c r="E203" s="120" t="str">
        <f t="shared" si="6"/>
        <v/>
      </c>
      <c r="G203" s="120" t="str">
        <f t="shared" si="7"/>
        <v/>
      </c>
      <c r="H203" s="120" t="str">
        <f>IFERROR(VLOOKUP(G203,base!$C$2:$D$133,2,FALSE),"")</f>
        <v/>
      </c>
    </row>
    <row r="204" spans="1:8" ht="15.75" thickBot="1" x14ac:dyDescent="0.3">
      <c r="A204" s="117" t="s">
        <v>3684</v>
      </c>
      <c r="B204" s="119">
        <v>792</v>
      </c>
      <c r="C204" s="119" t="s">
        <v>26</v>
      </c>
      <c r="D204" s="120">
        <v>203</v>
      </c>
      <c r="E204" s="120" t="str">
        <f t="shared" si="6"/>
        <v/>
      </c>
      <c r="G204" s="120" t="str">
        <f t="shared" si="7"/>
        <v/>
      </c>
      <c r="H204" s="120" t="str">
        <f>IFERROR(VLOOKUP(G204,base!$C$2:$D$133,2,FALSE),"")</f>
        <v/>
      </c>
    </row>
    <row r="205" spans="1:8" ht="15.75" thickBot="1" x14ac:dyDescent="0.3">
      <c r="A205" s="117" t="s">
        <v>3683</v>
      </c>
      <c r="B205" s="119">
        <v>796</v>
      </c>
      <c r="C205" s="119" t="s">
        <v>25</v>
      </c>
      <c r="D205" s="120">
        <v>204</v>
      </c>
      <c r="E205" s="120" t="str">
        <f t="shared" si="6"/>
        <v/>
      </c>
      <c r="G205" s="120" t="str">
        <f t="shared" si="7"/>
        <v/>
      </c>
      <c r="H205" s="120" t="str">
        <f>IFERROR(VLOOKUP(G205,base!$C$2:$D$133,2,FALSE),"")</f>
        <v/>
      </c>
    </row>
    <row r="206" spans="1:8" ht="15.75" thickBot="1" x14ac:dyDescent="0.3">
      <c r="A206" s="117" t="s">
        <v>3684</v>
      </c>
      <c r="B206" s="119">
        <v>796</v>
      </c>
      <c r="C206" s="119" t="s">
        <v>25</v>
      </c>
      <c r="D206" s="120">
        <v>205</v>
      </c>
      <c r="E206" s="120" t="str">
        <f t="shared" si="6"/>
        <v/>
      </c>
      <c r="G206" s="120" t="str">
        <f t="shared" si="7"/>
        <v/>
      </c>
      <c r="H206" s="120" t="str">
        <f>IFERROR(VLOOKUP(G206,base!$C$2:$D$133,2,FALSE),"")</f>
        <v/>
      </c>
    </row>
    <row r="207" spans="1:8" ht="15.75" thickBot="1" x14ac:dyDescent="0.3">
      <c r="A207" s="117" t="s">
        <v>3683</v>
      </c>
      <c r="B207" s="119">
        <v>802</v>
      </c>
      <c r="C207" s="119" t="s">
        <v>27</v>
      </c>
      <c r="D207" s="120">
        <v>206</v>
      </c>
      <c r="E207" s="120" t="str">
        <f t="shared" si="6"/>
        <v/>
      </c>
      <c r="G207" s="120" t="str">
        <f t="shared" si="7"/>
        <v/>
      </c>
      <c r="H207" s="120" t="str">
        <f>IFERROR(VLOOKUP(G207,base!$C$2:$D$133,2,FALSE),"")</f>
        <v/>
      </c>
    </row>
    <row r="208" spans="1:8" ht="15.75" thickBot="1" x14ac:dyDescent="0.3">
      <c r="A208" s="117" t="s">
        <v>3684</v>
      </c>
      <c r="B208" s="119">
        <v>802</v>
      </c>
      <c r="C208" s="119" t="s">
        <v>27</v>
      </c>
      <c r="D208" s="120">
        <v>207</v>
      </c>
      <c r="E208" s="120" t="str">
        <f t="shared" si="6"/>
        <v/>
      </c>
      <c r="G208" s="120" t="str">
        <f t="shared" si="7"/>
        <v/>
      </c>
      <c r="H208" s="120" t="str">
        <f>IFERROR(VLOOKUP(G208,base!$C$2:$D$133,2,FALSE),"")</f>
        <v/>
      </c>
    </row>
    <row r="209" spans="1:8" ht="15.75" thickBot="1" x14ac:dyDescent="0.3">
      <c r="A209" s="117" t="s">
        <v>3683</v>
      </c>
      <c r="B209" s="119">
        <v>803</v>
      </c>
      <c r="C209" s="119" t="s">
        <v>28</v>
      </c>
      <c r="D209" s="120">
        <v>208</v>
      </c>
      <c r="E209" s="120" t="str">
        <f t="shared" si="6"/>
        <v/>
      </c>
      <c r="G209" s="120" t="str">
        <f t="shared" si="7"/>
        <v/>
      </c>
      <c r="H209" s="120" t="str">
        <f>IFERROR(VLOOKUP(G209,base!$C$2:$D$133,2,FALSE),"")</f>
        <v/>
      </c>
    </row>
    <row r="210" spans="1:8" ht="15.75" thickBot="1" x14ac:dyDescent="0.3">
      <c r="A210" s="117" t="s">
        <v>3684</v>
      </c>
      <c r="B210" s="119">
        <v>803</v>
      </c>
      <c r="C210" s="119" t="s">
        <v>28</v>
      </c>
      <c r="D210" s="120">
        <v>209</v>
      </c>
      <c r="E210" s="120" t="str">
        <f t="shared" si="6"/>
        <v/>
      </c>
      <c r="G210" s="120" t="str">
        <f t="shared" si="7"/>
        <v/>
      </c>
      <c r="H210" s="120" t="str">
        <f>IFERROR(VLOOKUP(G210,base!$C$2:$D$133,2,FALSE),"")</f>
        <v/>
      </c>
    </row>
    <row r="211" spans="1:8" ht="15.75" thickBot="1" x14ac:dyDescent="0.3">
      <c r="A211" s="117" t="s">
        <v>3683</v>
      </c>
      <c r="B211" s="119">
        <v>805</v>
      </c>
      <c r="C211" s="119" t="s">
        <v>46</v>
      </c>
      <c r="D211" s="120">
        <v>210</v>
      </c>
      <c r="E211" s="120" t="str">
        <f t="shared" si="6"/>
        <v/>
      </c>
      <c r="G211" s="120" t="str">
        <f t="shared" si="7"/>
        <v/>
      </c>
      <c r="H211" s="120" t="str">
        <f>IFERROR(VLOOKUP(G211,base!$C$2:$D$133,2,FALSE),"")</f>
        <v/>
      </c>
    </row>
    <row r="212" spans="1:8" ht="15.75" thickBot="1" x14ac:dyDescent="0.3">
      <c r="A212" s="117" t="s">
        <v>3684</v>
      </c>
      <c r="B212" s="119">
        <v>805</v>
      </c>
      <c r="C212" s="119" t="s">
        <v>46</v>
      </c>
      <c r="D212" s="120">
        <v>211</v>
      </c>
      <c r="E212" s="120" t="str">
        <f t="shared" si="6"/>
        <v/>
      </c>
      <c r="G212" s="120" t="str">
        <f t="shared" si="7"/>
        <v/>
      </c>
      <c r="H212" s="120" t="str">
        <f>IFERROR(VLOOKUP(G212,base!$C$2:$D$133,2,FALSE),"")</f>
        <v/>
      </c>
    </row>
    <row r="213" spans="1:8" ht="15.75" thickBot="1" x14ac:dyDescent="0.3">
      <c r="A213" s="117" t="s">
        <v>3683</v>
      </c>
      <c r="B213" s="119">
        <v>820</v>
      </c>
      <c r="C213" s="119" t="s">
        <v>66</v>
      </c>
      <c r="D213" s="120">
        <v>212</v>
      </c>
      <c r="E213" s="120" t="str">
        <f t="shared" si="6"/>
        <v/>
      </c>
      <c r="G213" s="120" t="str">
        <f t="shared" si="7"/>
        <v/>
      </c>
      <c r="H213" s="120" t="str">
        <f>IFERROR(VLOOKUP(G213,base!$C$2:$D$133,2,FALSE),"")</f>
        <v/>
      </c>
    </row>
    <row r="214" spans="1:8" ht="15.75" thickBot="1" x14ac:dyDescent="0.3">
      <c r="A214" s="117" t="s">
        <v>3684</v>
      </c>
      <c r="B214" s="119">
        <v>820</v>
      </c>
      <c r="C214" s="119" t="s">
        <v>66</v>
      </c>
      <c r="D214" s="120">
        <v>213</v>
      </c>
      <c r="E214" s="120" t="str">
        <f t="shared" si="6"/>
        <v/>
      </c>
      <c r="G214" s="120" t="str">
        <f t="shared" si="7"/>
        <v/>
      </c>
      <c r="H214" s="120" t="str">
        <f>IFERROR(VLOOKUP(G214,base!$C$2:$D$133,2,FALSE),"")</f>
        <v/>
      </c>
    </row>
    <row r="215" spans="1:8" ht="15.75" thickBot="1" x14ac:dyDescent="0.3">
      <c r="A215" s="117" t="s">
        <v>3683</v>
      </c>
      <c r="B215" s="119">
        <v>830</v>
      </c>
      <c r="C215" s="119" t="s">
        <v>69</v>
      </c>
      <c r="D215" s="120">
        <v>214</v>
      </c>
      <c r="E215" s="120" t="str">
        <f t="shared" si="6"/>
        <v/>
      </c>
      <c r="G215" s="120" t="str">
        <f t="shared" si="7"/>
        <v/>
      </c>
      <c r="H215" s="120" t="str">
        <f>IFERROR(VLOOKUP(G215,base!$C$2:$D$133,2,FALSE),"")</f>
        <v/>
      </c>
    </row>
    <row r="216" spans="1:8" ht="15.75" thickBot="1" x14ac:dyDescent="0.3">
      <c r="A216" s="117" t="s">
        <v>3684</v>
      </c>
      <c r="B216" s="119">
        <v>830</v>
      </c>
      <c r="C216" s="119" t="s">
        <v>69</v>
      </c>
      <c r="D216" s="120">
        <v>215</v>
      </c>
      <c r="E216" s="120" t="str">
        <f t="shared" si="6"/>
        <v/>
      </c>
      <c r="G216" s="120" t="str">
        <f t="shared" si="7"/>
        <v/>
      </c>
      <c r="H216" s="120" t="str">
        <f>IFERROR(VLOOKUP(G216,base!$C$2:$D$133,2,FALSE),"")</f>
        <v/>
      </c>
    </row>
    <row r="217" spans="1:8" ht="15.75" thickBot="1" x14ac:dyDescent="0.3">
      <c r="A217" s="117" t="s">
        <v>3683</v>
      </c>
      <c r="B217" s="119">
        <v>855</v>
      </c>
      <c r="C217" s="119" t="s">
        <v>42</v>
      </c>
      <c r="D217" s="120">
        <v>216</v>
      </c>
      <c r="E217" s="120" t="str">
        <f t="shared" si="6"/>
        <v/>
      </c>
      <c r="G217" s="120" t="str">
        <f t="shared" si="7"/>
        <v/>
      </c>
      <c r="H217" s="120" t="str">
        <f>IFERROR(VLOOKUP(G217,base!$C$2:$D$133,2,FALSE),"")</f>
        <v/>
      </c>
    </row>
    <row r="218" spans="1:8" ht="15.75" thickBot="1" x14ac:dyDescent="0.3">
      <c r="A218" s="117" t="s">
        <v>3684</v>
      </c>
      <c r="B218" s="119">
        <v>855</v>
      </c>
      <c r="C218" s="119" t="s">
        <v>42</v>
      </c>
      <c r="D218" s="120">
        <v>217</v>
      </c>
      <c r="E218" s="120" t="str">
        <f t="shared" si="6"/>
        <v/>
      </c>
      <c r="G218" s="120" t="str">
        <f t="shared" si="7"/>
        <v/>
      </c>
      <c r="H218" s="120" t="str">
        <f>IFERROR(VLOOKUP(G218,base!$C$2:$D$133,2,FALSE),"")</f>
        <v/>
      </c>
    </row>
    <row r="219" spans="1:8" ht="15.75" thickBot="1" x14ac:dyDescent="0.3">
      <c r="A219" s="117" t="s">
        <v>3683</v>
      </c>
      <c r="B219" s="119">
        <v>870</v>
      </c>
      <c r="C219" s="119" t="s">
        <v>62</v>
      </c>
      <c r="D219" s="120">
        <v>218</v>
      </c>
      <c r="E219" s="120" t="str">
        <f t="shared" si="6"/>
        <v/>
      </c>
      <c r="G219" s="120" t="str">
        <f t="shared" si="7"/>
        <v/>
      </c>
      <c r="H219" s="120" t="str">
        <f>IFERROR(VLOOKUP(G219,base!$C$2:$D$133,2,FALSE),"")</f>
        <v/>
      </c>
    </row>
    <row r="220" spans="1:8" ht="15.75" thickBot="1" x14ac:dyDescent="0.3">
      <c r="A220" s="117" t="s">
        <v>3684</v>
      </c>
      <c r="B220" s="119">
        <v>870</v>
      </c>
      <c r="C220" s="119" t="s">
        <v>62</v>
      </c>
      <c r="D220" s="120">
        <v>219</v>
      </c>
      <c r="E220" s="120" t="str">
        <f t="shared" si="6"/>
        <v/>
      </c>
      <c r="G220" s="120" t="str">
        <f t="shared" si="7"/>
        <v/>
      </c>
      <c r="H220" s="120" t="str">
        <f>IFERROR(VLOOKUP(G220,base!$C$2:$D$133,2,FALSE),"")</f>
        <v/>
      </c>
    </row>
    <row r="221" spans="1:8" ht="15.75" thickBot="1" x14ac:dyDescent="0.3">
      <c r="A221" s="117" t="s">
        <v>3683</v>
      </c>
      <c r="B221" s="119">
        <v>880</v>
      </c>
      <c r="C221" s="119" t="s">
        <v>100</v>
      </c>
      <c r="D221" s="120">
        <v>220</v>
      </c>
      <c r="E221" s="120" t="str">
        <f t="shared" si="6"/>
        <v/>
      </c>
      <c r="G221" s="120" t="str">
        <f t="shared" si="7"/>
        <v/>
      </c>
      <c r="H221" s="120" t="str">
        <f>IFERROR(VLOOKUP(G221,base!$C$2:$D$133,2,FALSE),"")</f>
        <v/>
      </c>
    </row>
    <row r="222" spans="1:8" ht="15.75" thickBot="1" x14ac:dyDescent="0.3">
      <c r="A222" s="117" t="s">
        <v>3684</v>
      </c>
      <c r="B222" s="119">
        <v>880</v>
      </c>
      <c r="C222" s="119" t="s">
        <v>100</v>
      </c>
      <c r="D222" s="120">
        <v>221</v>
      </c>
      <c r="E222" s="120" t="str">
        <f t="shared" si="6"/>
        <v/>
      </c>
      <c r="G222" s="120" t="str">
        <f t="shared" si="7"/>
        <v/>
      </c>
      <c r="H222" s="120" t="str">
        <f>IFERROR(VLOOKUP(G222,base!$C$2:$D$133,2,FALSE),"")</f>
        <v/>
      </c>
    </row>
    <row r="223" spans="1:8" ht="15.75" thickBot="1" x14ac:dyDescent="0.3">
      <c r="A223" s="117" t="s">
        <v>3683</v>
      </c>
      <c r="B223" s="119">
        <v>882</v>
      </c>
      <c r="C223" s="119" t="s">
        <v>104</v>
      </c>
      <c r="D223" s="120">
        <v>222</v>
      </c>
      <c r="E223" s="120" t="str">
        <f t="shared" si="6"/>
        <v/>
      </c>
      <c r="G223" s="120" t="str">
        <f t="shared" si="7"/>
        <v/>
      </c>
      <c r="H223" s="120" t="str">
        <f>IFERROR(VLOOKUP(G223,base!$C$2:$D$133,2,FALSE),"")</f>
        <v/>
      </c>
    </row>
    <row r="224" spans="1:8" ht="15.75" thickBot="1" x14ac:dyDescent="0.3">
      <c r="A224" s="117" t="s">
        <v>3684</v>
      </c>
      <c r="B224" s="119">
        <v>882</v>
      </c>
      <c r="C224" s="119" t="s">
        <v>104</v>
      </c>
      <c r="D224" s="120">
        <v>223</v>
      </c>
      <c r="E224" s="120" t="str">
        <f t="shared" si="6"/>
        <v/>
      </c>
      <c r="G224" s="120" t="str">
        <f t="shared" si="7"/>
        <v/>
      </c>
      <c r="H224" s="120" t="str">
        <f>IFERROR(VLOOKUP(G224,base!$C$2:$D$133,2,FALSE),"")</f>
        <v/>
      </c>
    </row>
    <row r="225" spans="1:8" ht="15.75" thickBot="1" x14ac:dyDescent="0.3">
      <c r="A225" s="117" t="s">
        <v>3683</v>
      </c>
      <c r="B225" s="119">
        <v>884</v>
      </c>
      <c r="C225" s="119" t="s">
        <v>102</v>
      </c>
      <c r="D225" s="120">
        <v>224</v>
      </c>
      <c r="E225" s="120" t="str">
        <f t="shared" si="6"/>
        <v/>
      </c>
      <c r="G225" s="120" t="str">
        <f t="shared" si="7"/>
        <v/>
      </c>
      <c r="H225" s="120" t="str">
        <f>IFERROR(VLOOKUP(G225,base!$C$2:$D$133,2,FALSE),"")</f>
        <v/>
      </c>
    </row>
    <row r="226" spans="1:8" ht="15.75" thickBot="1" x14ac:dyDescent="0.3">
      <c r="A226" s="117" t="s">
        <v>3684</v>
      </c>
      <c r="B226" s="119">
        <v>884</v>
      </c>
      <c r="C226" s="119" t="s">
        <v>102</v>
      </c>
      <c r="D226" s="120">
        <v>225</v>
      </c>
      <c r="E226" s="120" t="str">
        <f t="shared" si="6"/>
        <v/>
      </c>
      <c r="G226" s="120" t="str">
        <f t="shared" si="7"/>
        <v/>
      </c>
      <c r="H226" s="120" t="str">
        <f>IFERROR(VLOOKUP(G226,base!$C$2:$D$133,2,FALSE),"")</f>
        <v/>
      </c>
    </row>
    <row r="227" spans="1:8" ht="15.75" thickBot="1" x14ac:dyDescent="0.3">
      <c r="A227" s="117" t="s">
        <v>3683</v>
      </c>
      <c r="B227" s="119">
        <v>886</v>
      </c>
      <c r="C227" s="119" t="s">
        <v>101</v>
      </c>
      <c r="D227" s="120">
        <v>226</v>
      </c>
      <c r="E227" s="120" t="str">
        <f t="shared" si="6"/>
        <v/>
      </c>
      <c r="G227" s="120" t="str">
        <f t="shared" si="7"/>
        <v/>
      </c>
      <c r="H227" s="120" t="str">
        <f>IFERROR(VLOOKUP(G227,base!$C$2:$D$133,2,FALSE),"")</f>
        <v/>
      </c>
    </row>
    <row r="228" spans="1:8" ht="15.75" thickBot="1" x14ac:dyDescent="0.3">
      <c r="A228" s="117" t="s">
        <v>3684</v>
      </c>
      <c r="B228" s="119">
        <v>886</v>
      </c>
      <c r="C228" s="119" t="s">
        <v>101</v>
      </c>
      <c r="D228" s="120">
        <v>227</v>
      </c>
      <c r="E228" s="120" t="str">
        <f t="shared" si="6"/>
        <v/>
      </c>
      <c r="G228" s="120" t="str">
        <f t="shared" si="7"/>
        <v/>
      </c>
      <c r="H228" s="120" t="str">
        <f>IFERROR(VLOOKUP(G228,base!$C$2:$D$133,2,FALSE),"")</f>
        <v/>
      </c>
    </row>
    <row r="229" spans="1:8" ht="15.75" thickBot="1" x14ac:dyDescent="0.3">
      <c r="A229" s="117" t="s">
        <v>3683</v>
      </c>
      <c r="B229" s="119">
        <v>888</v>
      </c>
      <c r="C229" s="119" t="s">
        <v>103</v>
      </c>
      <c r="D229" s="120">
        <v>228</v>
      </c>
      <c r="E229" s="120" t="str">
        <f t="shared" si="6"/>
        <v/>
      </c>
      <c r="G229" s="120" t="str">
        <f t="shared" si="7"/>
        <v/>
      </c>
      <c r="H229" s="120" t="str">
        <f>IFERROR(VLOOKUP(G229,base!$C$2:$D$133,2,FALSE),"")</f>
        <v/>
      </c>
    </row>
    <row r="230" spans="1:8" ht="15.75" thickBot="1" x14ac:dyDescent="0.3">
      <c r="A230" s="117" t="s">
        <v>3684</v>
      </c>
      <c r="B230" s="119">
        <v>888</v>
      </c>
      <c r="C230" s="119" t="s">
        <v>103</v>
      </c>
      <c r="D230" s="120">
        <v>229</v>
      </c>
      <c r="E230" s="120" t="str">
        <f t="shared" si="6"/>
        <v/>
      </c>
      <c r="G230" s="120" t="str">
        <f t="shared" si="7"/>
        <v/>
      </c>
      <c r="H230" s="120" t="str">
        <f>IFERROR(VLOOKUP(G230,base!$C$2:$D$133,2,FALSE),"")</f>
        <v/>
      </c>
    </row>
    <row r="231" spans="1:8" ht="15.75" thickBot="1" x14ac:dyDescent="0.3">
      <c r="A231" s="117" t="s">
        <v>3683</v>
      </c>
      <c r="B231" s="119">
        <v>890</v>
      </c>
      <c r="C231" s="119" t="s">
        <v>95</v>
      </c>
      <c r="D231" s="120">
        <v>230</v>
      </c>
      <c r="E231" s="120" t="str">
        <f t="shared" si="6"/>
        <v/>
      </c>
      <c r="G231" s="120" t="str">
        <f t="shared" si="7"/>
        <v/>
      </c>
      <c r="H231" s="120" t="str">
        <f>IFERROR(VLOOKUP(G231,base!$C$2:$D$133,2,FALSE),"")</f>
        <v/>
      </c>
    </row>
    <row r="232" spans="1:8" ht="15.75" thickBot="1" x14ac:dyDescent="0.3">
      <c r="A232" s="117" t="s">
        <v>3684</v>
      </c>
      <c r="B232" s="119">
        <v>890</v>
      </c>
      <c r="C232" s="119" t="s">
        <v>95</v>
      </c>
      <c r="D232" s="120">
        <v>231</v>
      </c>
      <c r="E232" s="120" t="str">
        <f t="shared" si="6"/>
        <v/>
      </c>
      <c r="G232" s="120" t="str">
        <f t="shared" si="7"/>
        <v/>
      </c>
      <c r="H232" s="120" t="str">
        <f>IFERROR(VLOOKUP(G232,base!$C$2:$D$133,2,FALSE),"")</f>
        <v/>
      </c>
    </row>
    <row r="233" spans="1:8" ht="15.75" thickBot="1" x14ac:dyDescent="0.3">
      <c r="A233" s="117" t="s">
        <v>3684</v>
      </c>
      <c r="B233" s="119">
        <v>905</v>
      </c>
      <c r="C233" s="119" t="s">
        <v>138</v>
      </c>
      <c r="D233" s="120">
        <v>232</v>
      </c>
      <c r="E233" s="120" t="str">
        <f t="shared" si="6"/>
        <v/>
      </c>
      <c r="G233" s="120" t="str">
        <f t="shared" si="7"/>
        <v/>
      </c>
      <c r="H233" s="120" t="str">
        <f>IFERROR(VLOOKUP(G233,base!$C$2:$D$133,2,FALSE),"")</f>
        <v/>
      </c>
    </row>
    <row r="234" spans="1:8" ht="15.75" thickBot="1" x14ac:dyDescent="0.3">
      <c r="A234" s="117" t="s">
        <v>3681</v>
      </c>
      <c r="B234" s="119">
        <v>905</v>
      </c>
      <c r="C234" s="119" t="s">
        <v>138</v>
      </c>
      <c r="D234" s="120">
        <v>233</v>
      </c>
      <c r="E234" s="120" t="str">
        <f t="shared" si="6"/>
        <v/>
      </c>
      <c r="G234" s="120" t="str">
        <f t="shared" si="7"/>
        <v/>
      </c>
      <c r="H234" s="120" t="str">
        <f>IFERROR(VLOOKUP(G234,base!$C$2:$D$133,2,FALSE),"")</f>
        <v/>
      </c>
    </row>
    <row r="235" spans="1:8" ht="15.75" thickBot="1" x14ac:dyDescent="0.3">
      <c r="A235" s="117" t="s">
        <v>3683</v>
      </c>
      <c r="B235" s="119">
        <v>910</v>
      </c>
      <c r="C235" s="119" t="s">
        <v>63</v>
      </c>
      <c r="D235" s="120">
        <v>234</v>
      </c>
      <c r="E235" s="120" t="str">
        <f t="shared" si="6"/>
        <v/>
      </c>
      <c r="G235" s="120" t="str">
        <f t="shared" si="7"/>
        <v/>
      </c>
      <c r="H235" s="120" t="str">
        <f>IFERROR(VLOOKUP(G235,base!$C$2:$D$133,2,FALSE),"")</f>
        <v/>
      </c>
    </row>
    <row r="236" spans="1:8" ht="15.75" thickBot="1" x14ac:dyDescent="0.3">
      <c r="A236" s="117" t="s">
        <v>3684</v>
      </c>
      <c r="B236" s="119">
        <v>910</v>
      </c>
      <c r="C236" s="119" t="s">
        <v>63</v>
      </c>
      <c r="D236" s="120">
        <v>235</v>
      </c>
      <c r="E236" s="120" t="str">
        <f t="shared" si="6"/>
        <v/>
      </c>
      <c r="G236" s="120" t="str">
        <f t="shared" si="7"/>
        <v/>
      </c>
      <c r="H236" s="120" t="str">
        <f>IFERROR(VLOOKUP(G236,base!$C$2:$D$133,2,FALSE),"")</f>
        <v/>
      </c>
    </row>
    <row r="237" spans="1:8" ht="15.75" thickBot="1" x14ac:dyDescent="0.3">
      <c r="A237" s="117" t="s">
        <v>3683</v>
      </c>
      <c r="B237" s="119">
        <v>930</v>
      </c>
      <c r="C237" s="119" t="s">
        <v>75</v>
      </c>
      <c r="D237" s="120">
        <v>236</v>
      </c>
      <c r="E237" s="120" t="str">
        <f t="shared" si="6"/>
        <v/>
      </c>
      <c r="G237" s="120" t="str">
        <f t="shared" si="7"/>
        <v/>
      </c>
      <c r="H237" s="120" t="str">
        <f>IFERROR(VLOOKUP(G237,base!$C$2:$D$133,2,FALSE),"")</f>
        <v/>
      </c>
    </row>
    <row r="238" spans="1:8" ht="15.75" thickBot="1" x14ac:dyDescent="0.3">
      <c r="A238" s="117" t="s">
        <v>3684</v>
      </c>
      <c r="B238" s="119">
        <v>930</v>
      </c>
      <c r="C238" s="119" t="s">
        <v>75</v>
      </c>
      <c r="D238" s="120">
        <v>237</v>
      </c>
      <c r="E238" s="120" t="str">
        <f t="shared" si="6"/>
        <v/>
      </c>
      <c r="G238" s="120" t="str">
        <f t="shared" si="7"/>
        <v/>
      </c>
      <c r="H238" s="120" t="str">
        <f>IFERROR(VLOOKUP(G238,base!$C$2:$D$133,2,FALSE),"")</f>
        <v/>
      </c>
    </row>
    <row r="239" spans="1:8" ht="15.75" thickBot="1" x14ac:dyDescent="0.3">
      <c r="A239" s="117" t="s">
        <v>3683</v>
      </c>
      <c r="B239" s="119">
        <v>950</v>
      </c>
      <c r="C239" s="119" t="s">
        <v>30</v>
      </c>
      <c r="D239" s="120">
        <v>238</v>
      </c>
      <c r="E239" s="120" t="str">
        <f t="shared" si="6"/>
        <v/>
      </c>
      <c r="G239" s="120" t="str">
        <f t="shared" si="7"/>
        <v/>
      </c>
      <c r="H239" s="120" t="str">
        <f>IFERROR(VLOOKUP(G239,base!$C$2:$D$133,2,FALSE),"")</f>
        <v/>
      </c>
    </row>
    <row r="240" spans="1:8" ht="15.75" thickBot="1" x14ac:dyDescent="0.3">
      <c r="A240" s="117" t="s">
        <v>3684</v>
      </c>
      <c r="B240" s="119">
        <v>950</v>
      </c>
      <c r="C240" s="119" t="s">
        <v>30</v>
      </c>
      <c r="D240" s="120">
        <v>239</v>
      </c>
      <c r="E240" s="120" t="str">
        <f t="shared" si="6"/>
        <v/>
      </c>
      <c r="G240" s="120" t="str">
        <f t="shared" si="7"/>
        <v/>
      </c>
      <c r="H240" s="120" t="str">
        <f>IFERROR(VLOOKUP(G240,base!$C$2:$D$133,2,FALSE),"")</f>
        <v/>
      </c>
    </row>
    <row r="241" spans="1:8" ht="15.75" thickBot="1" x14ac:dyDescent="0.3">
      <c r="A241" s="117" t="s">
        <v>3683</v>
      </c>
      <c r="B241" s="119">
        <v>960</v>
      </c>
      <c r="C241" s="119" t="s">
        <v>86</v>
      </c>
      <c r="D241" s="120">
        <v>240</v>
      </c>
      <c r="E241" s="120" t="str">
        <f t="shared" si="6"/>
        <v/>
      </c>
      <c r="G241" s="120" t="str">
        <f t="shared" si="7"/>
        <v/>
      </c>
      <c r="H241" s="120" t="str">
        <f>IFERROR(VLOOKUP(G241,base!$C$2:$D$133,2,FALSE),"")</f>
        <v/>
      </c>
    </row>
    <row r="242" spans="1:8" ht="15.75" thickBot="1" x14ac:dyDescent="0.3">
      <c r="A242" s="117" t="s">
        <v>3684</v>
      </c>
      <c r="B242" s="119">
        <v>960</v>
      </c>
      <c r="C242" s="119" t="s">
        <v>86</v>
      </c>
      <c r="D242" s="120">
        <v>241</v>
      </c>
      <c r="E242" s="120" t="str">
        <f t="shared" si="6"/>
        <v/>
      </c>
      <c r="G242" s="120" t="str">
        <f t="shared" si="7"/>
        <v/>
      </c>
      <c r="H242" s="120" t="str">
        <f>IFERROR(VLOOKUP(G242,base!$C$2:$D$133,2,FALSE),"")</f>
        <v/>
      </c>
    </row>
    <row r="243" spans="1:8" ht="15.75" thickBot="1" x14ac:dyDescent="0.3">
      <c r="A243" s="117" t="s">
        <v>3683</v>
      </c>
      <c r="B243" s="119">
        <v>965</v>
      </c>
      <c r="C243" s="119" t="s">
        <v>20</v>
      </c>
      <c r="D243" s="120">
        <v>242</v>
      </c>
      <c r="E243" s="120" t="str">
        <f t="shared" si="6"/>
        <v/>
      </c>
      <c r="G243" s="120" t="str">
        <f t="shared" si="7"/>
        <v/>
      </c>
      <c r="H243" s="120" t="str">
        <f>IFERROR(VLOOKUP(G243,base!$C$2:$D$133,2,FALSE),"")</f>
        <v/>
      </c>
    </row>
    <row r="244" spans="1:8" ht="15.75" thickBot="1" x14ac:dyDescent="0.3">
      <c r="A244" s="117" t="s">
        <v>3684</v>
      </c>
      <c r="B244" s="119">
        <v>965</v>
      </c>
      <c r="C244" s="119" t="s">
        <v>20</v>
      </c>
      <c r="D244" s="120">
        <v>243</v>
      </c>
      <c r="E244" s="120" t="str">
        <f t="shared" si="6"/>
        <v/>
      </c>
      <c r="G244" s="120" t="str">
        <f t="shared" si="7"/>
        <v/>
      </c>
      <c r="H244" s="120" t="str">
        <f>IFERROR(VLOOKUP(G244,base!$C$2:$D$133,2,FALSE),"")</f>
        <v/>
      </c>
    </row>
    <row r="245" spans="1:8" ht="15.75" thickBot="1" x14ac:dyDescent="0.3">
      <c r="A245" s="117" t="s">
        <v>3683</v>
      </c>
      <c r="B245" s="119">
        <v>970</v>
      </c>
      <c r="C245" s="119" t="s">
        <v>41</v>
      </c>
      <c r="D245" s="120">
        <v>244</v>
      </c>
      <c r="E245" s="120" t="str">
        <f t="shared" si="6"/>
        <v/>
      </c>
      <c r="G245" s="120" t="str">
        <f t="shared" si="7"/>
        <v/>
      </c>
      <c r="H245" s="120" t="str">
        <f>IFERROR(VLOOKUP(G245,base!$C$2:$D$133,2,FALSE),"")</f>
        <v/>
      </c>
    </row>
    <row r="246" spans="1:8" ht="15.75" thickBot="1" x14ac:dyDescent="0.3">
      <c r="A246" s="117" t="s">
        <v>3684</v>
      </c>
      <c r="B246" s="119">
        <v>970</v>
      </c>
      <c r="C246" s="119" t="s">
        <v>41</v>
      </c>
      <c r="D246" s="120">
        <v>245</v>
      </c>
      <c r="E246" s="120" t="str">
        <f t="shared" si="6"/>
        <v/>
      </c>
      <c r="G246" s="120" t="str">
        <f t="shared" si="7"/>
        <v/>
      </c>
      <c r="H246" s="120" t="str">
        <f>IFERROR(VLOOKUP(G246,base!$C$2:$D$133,2,FALSE),"")</f>
        <v/>
      </c>
    </row>
    <row r="247" spans="1:8" ht="15.75" thickBot="1" x14ac:dyDescent="0.3">
      <c r="A247" s="117" t="s">
        <v>3683</v>
      </c>
      <c r="B247" s="119">
        <v>980</v>
      </c>
      <c r="C247" s="119" t="s">
        <v>110</v>
      </c>
      <c r="D247" s="120">
        <v>246</v>
      </c>
      <c r="E247" s="120" t="str">
        <f t="shared" si="6"/>
        <v/>
      </c>
      <c r="G247" s="120" t="str">
        <f t="shared" si="7"/>
        <v/>
      </c>
      <c r="H247" s="120" t="str">
        <f>IFERROR(VLOOKUP(G247,base!$C$2:$D$133,2,FALSE),"")</f>
        <v/>
      </c>
    </row>
    <row r="248" spans="1:8" ht="15.75" thickBot="1" x14ac:dyDescent="0.3">
      <c r="A248" s="117" t="s">
        <v>3684</v>
      </c>
      <c r="B248" s="119">
        <v>980</v>
      </c>
      <c r="C248" s="119" t="s">
        <v>110</v>
      </c>
      <c r="D248" s="120">
        <v>247</v>
      </c>
      <c r="E248" s="120" t="str">
        <f t="shared" si="6"/>
        <v/>
      </c>
      <c r="G248" s="120" t="str">
        <f t="shared" si="7"/>
        <v/>
      </c>
      <c r="H248" s="120" t="str">
        <f>IFERROR(VLOOKUP(G248,base!$C$2:$D$133,2,FALSE),"")</f>
        <v/>
      </c>
    </row>
    <row r="249" spans="1:8" ht="15.75" thickBot="1" x14ac:dyDescent="0.3">
      <c r="A249" s="117" t="s">
        <v>3683</v>
      </c>
      <c r="B249" s="119">
        <v>990</v>
      </c>
      <c r="C249" s="119" t="s">
        <v>109</v>
      </c>
      <c r="D249" s="120">
        <v>248</v>
      </c>
      <c r="E249" s="120" t="str">
        <f t="shared" si="6"/>
        <v/>
      </c>
      <c r="G249" s="120" t="str">
        <f t="shared" si="7"/>
        <v/>
      </c>
      <c r="H249" s="120" t="str">
        <f>IFERROR(VLOOKUP(G249,base!$C$2:$D$133,2,FALSE),"")</f>
        <v/>
      </c>
    </row>
    <row r="250" spans="1:8" x14ac:dyDescent="0.25">
      <c r="A250" s="116" t="s">
        <v>3684</v>
      </c>
      <c r="B250" s="114">
        <v>990</v>
      </c>
      <c r="C250" s="114" t="s">
        <v>109</v>
      </c>
      <c r="D250" s="120">
        <v>249</v>
      </c>
      <c r="E250" s="120" t="str">
        <f t="shared" si="6"/>
        <v/>
      </c>
      <c r="G250" s="120" t="str">
        <f t="shared" si="7"/>
        <v/>
      </c>
      <c r="H250" s="120" t="str">
        <f>IFERROR(VLOOKUP(G250,base!$C$2:$D$133,2,FALSE),"")</f>
        <v/>
      </c>
    </row>
  </sheetData>
  <sheetProtection password="DEF7" sheet="1" objects="1" scenarios="1"/>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817"/>
  <sheetViews>
    <sheetView topLeftCell="C1" workbookViewId="0">
      <selection activeCell="K118" sqref="K118"/>
    </sheetView>
  </sheetViews>
  <sheetFormatPr defaultRowHeight="15" x14ac:dyDescent="0.25"/>
  <cols>
    <col min="1" max="1" width="0" style="129" hidden="1" customWidth="1"/>
    <col min="2" max="2" width="4.85546875" style="129" hidden="1" customWidth="1"/>
    <col min="3" max="3" width="11.85546875" style="133" bestFit="1" customWidth="1"/>
    <col min="4" max="4" width="78.85546875" style="133" bestFit="1" customWidth="1"/>
    <col min="5" max="5" width="9.140625" style="133"/>
    <col min="6" max="6" width="66" style="133" bestFit="1" customWidth="1"/>
    <col min="7" max="8" width="6" style="133" customWidth="1"/>
    <col min="9" max="9" width="8.28515625" style="139" customWidth="1"/>
    <col min="10" max="10" width="23.5703125" style="139" bestFit="1" customWidth="1"/>
    <col min="11" max="11" width="36.28515625" style="129" bestFit="1" customWidth="1"/>
    <col min="12" max="12" width="29" style="129" bestFit="1" customWidth="1"/>
    <col min="13" max="13" width="22.42578125" style="129" bestFit="1" customWidth="1"/>
    <col min="14" max="14" width="22.28515625" style="129" bestFit="1" customWidth="1"/>
    <col min="15" max="16384" width="9.140625" style="129"/>
  </cols>
  <sheetData>
    <row r="1" spans="3:14" s="128" customFormat="1" x14ac:dyDescent="0.25">
      <c r="C1" s="128" t="s">
        <v>3672</v>
      </c>
      <c r="D1" s="128" t="s">
        <v>177</v>
      </c>
      <c r="E1" s="128" t="s">
        <v>3816</v>
      </c>
      <c r="F1" s="128" t="s">
        <v>178</v>
      </c>
      <c r="I1" s="167" t="s">
        <v>3746</v>
      </c>
      <c r="J1" s="167" t="s">
        <v>3745</v>
      </c>
      <c r="K1" s="128" t="s">
        <v>1</v>
      </c>
      <c r="L1" s="128" t="s">
        <v>169</v>
      </c>
      <c r="M1" s="128" t="s">
        <v>3688</v>
      </c>
      <c r="N1" s="128" t="s">
        <v>3778</v>
      </c>
    </row>
    <row r="2" spans="3:14" x14ac:dyDescent="0.25">
      <c r="C2" s="130">
        <v>2</v>
      </c>
      <c r="D2" s="130" t="s">
        <v>65</v>
      </c>
      <c r="E2" s="130">
        <v>89</v>
      </c>
      <c r="F2" s="130" t="s">
        <v>186</v>
      </c>
      <c r="G2" s="131" t="s">
        <v>1856</v>
      </c>
      <c r="H2" s="131"/>
      <c r="I2" s="168" t="s">
        <v>3848</v>
      </c>
      <c r="J2" s="168" t="s">
        <v>3849</v>
      </c>
      <c r="K2" s="129" t="s">
        <v>3943</v>
      </c>
      <c r="L2" s="129" t="s">
        <v>3682</v>
      </c>
      <c r="M2" s="129" t="s">
        <v>3689</v>
      </c>
      <c r="N2" s="162" t="s">
        <v>3994</v>
      </c>
    </row>
    <row r="3" spans="3:14" x14ac:dyDescent="0.25">
      <c r="C3" s="130">
        <v>3</v>
      </c>
      <c r="D3" s="130" t="s">
        <v>142</v>
      </c>
      <c r="E3" s="130">
        <v>177</v>
      </c>
      <c r="F3" s="130" t="s">
        <v>187</v>
      </c>
      <c r="G3" s="131" t="s">
        <v>1857</v>
      </c>
      <c r="H3" s="131"/>
      <c r="I3" s="169" t="s">
        <v>3825</v>
      </c>
      <c r="J3" s="168" t="s">
        <v>3824</v>
      </c>
      <c r="K3" s="129" t="s">
        <v>2</v>
      </c>
      <c r="L3" s="129" t="s">
        <v>3683</v>
      </c>
      <c r="M3" s="129" t="s">
        <v>3691</v>
      </c>
      <c r="N3" s="162" t="s">
        <v>3985</v>
      </c>
    </row>
    <row r="4" spans="3:14" x14ac:dyDescent="0.25">
      <c r="C4" s="130">
        <v>7</v>
      </c>
      <c r="D4" s="130" t="s">
        <v>123</v>
      </c>
      <c r="E4" s="130">
        <v>178</v>
      </c>
      <c r="F4" s="130" t="s">
        <v>188</v>
      </c>
      <c r="G4" s="131" t="s">
        <v>1858</v>
      </c>
      <c r="H4" s="131"/>
      <c r="I4" s="171" t="s">
        <v>3894</v>
      </c>
      <c r="J4" s="168" t="s">
        <v>3894</v>
      </c>
      <c r="K4" s="131" t="s">
        <v>3931</v>
      </c>
      <c r="L4" s="129" t="s">
        <v>3684</v>
      </c>
      <c r="M4" s="129" t="s">
        <v>3690</v>
      </c>
      <c r="N4" s="162" t="s">
        <v>3982</v>
      </c>
    </row>
    <row r="5" spans="3:14" x14ac:dyDescent="0.25">
      <c r="C5" s="130">
        <v>8</v>
      </c>
      <c r="D5" s="130" t="s">
        <v>118</v>
      </c>
      <c r="E5" s="130">
        <v>179</v>
      </c>
      <c r="F5" s="130" t="s">
        <v>189</v>
      </c>
      <c r="G5" s="131" t="s">
        <v>1859</v>
      </c>
      <c r="H5" s="131"/>
      <c r="I5" s="171" t="s">
        <v>3827</v>
      </c>
      <c r="J5" s="168" t="s">
        <v>3826</v>
      </c>
      <c r="K5" s="129" t="s">
        <v>3</v>
      </c>
      <c r="L5" s="129" t="s">
        <v>3686</v>
      </c>
      <c r="M5" s="129" t="s">
        <v>3692</v>
      </c>
      <c r="N5" s="129" t="s">
        <v>4007</v>
      </c>
    </row>
    <row r="6" spans="3:14" x14ac:dyDescent="0.25">
      <c r="C6" s="130">
        <v>9</v>
      </c>
      <c r="D6" s="130" t="s">
        <v>124</v>
      </c>
      <c r="E6" s="130">
        <v>221</v>
      </c>
      <c r="F6" s="130" t="s">
        <v>190</v>
      </c>
      <c r="G6" s="131" t="s">
        <v>1860</v>
      </c>
      <c r="H6" s="131"/>
      <c r="I6" s="171" t="s">
        <v>3895</v>
      </c>
      <c r="J6" s="168" t="s">
        <v>3896</v>
      </c>
      <c r="K6" s="129" t="s">
        <v>4002</v>
      </c>
      <c r="L6" s="129" t="s">
        <v>3685</v>
      </c>
      <c r="N6" s="162" t="s">
        <v>3995</v>
      </c>
    </row>
    <row r="7" spans="3:14" x14ac:dyDescent="0.25">
      <c r="C7" s="130">
        <v>10</v>
      </c>
      <c r="D7" s="130" t="s">
        <v>122</v>
      </c>
      <c r="E7" s="130">
        <v>500</v>
      </c>
      <c r="F7" s="130" t="s">
        <v>191</v>
      </c>
      <c r="G7" s="131" t="s">
        <v>1861</v>
      </c>
      <c r="H7" s="131"/>
      <c r="I7" s="168" t="s">
        <v>3704</v>
      </c>
      <c r="J7" s="168" t="s">
        <v>3705</v>
      </c>
      <c r="K7" s="129" t="s">
        <v>4003</v>
      </c>
      <c r="L7" s="129" t="s">
        <v>3680</v>
      </c>
      <c r="N7" s="162" t="s">
        <v>3983</v>
      </c>
    </row>
    <row r="8" spans="3:14" x14ac:dyDescent="0.25">
      <c r="C8" s="130">
        <v>11</v>
      </c>
      <c r="D8" s="130" t="s">
        <v>128</v>
      </c>
      <c r="E8" s="130">
        <v>504</v>
      </c>
      <c r="F8" s="130" t="s">
        <v>192</v>
      </c>
      <c r="G8" s="131" t="s">
        <v>1862</v>
      </c>
      <c r="H8" s="131"/>
      <c r="I8" s="171" t="s">
        <v>3831</v>
      </c>
      <c r="J8" s="168" t="s">
        <v>3830</v>
      </c>
      <c r="K8" s="129" t="s">
        <v>8</v>
      </c>
      <c r="L8" s="129" t="s">
        <v>170</v>
      </c>
      <c r="N8" s="162" t="s">
        <v>4008</v>
      </c>
    </row>
    <row r="9" spans="3:14" x14ac:dyDescent="0.25">
      <c r="C9" s="130">
        <v>12</v>
      </c>
      <c r="D9" s="130" t="s">
        <v>119</v>
      </c>
      <c r="E9" s="130">
        <v>508</v>
      </c>
      <c r="F9" s="130" t="s">
        <v>193</v>
      </c>
      <c r="G9" s="131" t="s">
        <v>1863</v>
      </c>
      <c r="H9" s="131"/>
      <c r="I9" s="168" t="s">
        <v>3822</v>
      </c>
      <c r="J9" s="168" t="s">
        <v>3823</v>
      </c>
      <c r="K9" s="129" t="s">
        <v>4</v>
      </c>
      <c r="L9" s="129" t="s">
        <v>3681</v>
      </c>
      <c r="N9" s="162" t="s">
        <v>3996</v>
      </c>
    </row>
    <row r="10" spans="3:14" x14ac:dyDescent="0.25">
      <c r="C10" s="130">
        <v>13</v>
      </c>
      <c r="D10" s="130" t="s">
        <v>125</v>
      </c>
      <c r="E10" s="130">
        <v>514</v>
      </c>
      <c r="F10" s="130" t="s">
        <v>194</v>
      </c>
      <c r="G10" s="131" t="s">
        <v>1864</v>
      </c>
      <c r="H10" s="131"/>
      <c r="I10" s="171" t="s">
        <v>3897</v>
      </c>
      <c r="J10" s="168" t="s">
        <v>3898</v>
      </c>
      <c r="K10" s="129" t="s">
        <v>3980</v>
      </c>
      <c r="L10" s="129" t="s">
        <v>3687</v>
      </c>
      <c r="N10" s="162" t="s">
        <v>3930</v>
      </c>
    </row>
    <row r="11" spans="3:14" x14ac:dyDescent="0.25">
      <c r="C11" s="130">
        <v>14</v>
      </c>
      <c r="D11" s="130" t="s">
        <v>121</v>
      </c>
      <c r="E11" s="130">
        <v>518</v>
      </c>
      <c r="F11" s="130" t="s">
        <v>195</v>
      </c>
      <c r="G11" s="131" t="s">
        <v>1865</v>
      </c>
      <c r="H11" s="131"/>
      <c r="I11" s="171" t="s">
        <v>3834</v>
      </c>
      <c r="J11" s="168" t="s">
        <v>3835</v>
      </c>
      <c r="K11" s="129" t="s">
        <v>3981</v>
      </c>
      <c r="N11" s="129" t="s">
        <v>4010</v>
      </c>
    </row>
    <row r="12" spans="3:14" x14ac:dyDescent="0.25">
      <c r="C12" s="130">
        <v>15</v>
      </c>
      <c r="D12" s="130" t="s">
        <v>126</v>
      </c>
      <c r="E12" s="130">
        <v>522</v>
      </c>
      <c r="F12" s="130" t="s">
        <v>196</v>
      </c>
      <c r="G12" s="131" t="s">
        <v>1866</v>
      </c>
      <c r="H12" s="131"/>
      <c r="I12" s="171" t="s">
        <v>3833</v>
      </c>
      <c r="J12" s="168" t="s">
        <v>3832</v>
      </c>
      <c r="K12" s="129" t="s">
        <v>3959</v>
      </c>
      <c r="N12" s="162" t="s">
        <v>3800</v>
      </c>
    </row>
    <row r="13" spans="3:14" x14ac:dyDescent="0.25">
      <c r="C13" s="130">
        <v>16</v>
      </c>
      <c r="D13" s="130" t="s">
        <v>120</v>
      </c>
      <c r="E13" s="130">
        <v>526</v>
      </c>
      <c r="F13" s="130" t="s">
        <v>197</v>
      </c>
      <c r="G13" s="131" t="s">
        <v>1867</v>
      </c>
      <c r="H13" s="131"/>
      <c r="I13" s="171" t="s">
        <v>3838</v>
      </c>
      <c r="J13" s="168" t="s">
        <v>3836</v>
      </c>
      <c r="K13" s="129" t="s">
        <v>3960</v>
      </c>
      <c r="N13" s="129" t="s">
        <v>4011</v>
      </c>
    </row>
    <row r="14" spans="3:14" x14ac:dyDescent="0.25">
      <c r="C14" s="130">
        <v>17</v>
      </c>
      <c r="D14" s="130" t="s">
        <v>127</v>
      </c>
      <c r="E14" s="130">
        <v>528</v>
      </c>
      <c r="F14" s="130" t="s">
        <v>198</v>
      </c>
      <c r="G14" s="131" t="s">
        <v>1868</v>
      </c>
      <c r="H14" s="131"/>
      <c r="I14" s="171" t="s">
        <v>3938</v>
      </c>
      <c r="J14" s="168" t="s">
        <v>3939</v>
      </c>
      <c r="K14" s="129" t="s">
        <v>5</v>
      </c>
      <c r="N14" s="162" t="s">
        <v>3801</v>
      </c>
    </row>
    <row r="15" spans="3:14" x14ac:dyDescent="0.25">
      <c r="C15" s="130">
        <v>29</v>
      </c>
      <c r="D15" s="130" t="s">
        <v>116</v>
      </c>
      <c r="E15" s="130">
        <v>632</v>
      </c>
      <c r="F15" s="130" t="s">
        <v>199</v>
      </c>
      <c r="G15" s="131" t="s">
        <v>1869</v>
      </c>
      <c r="H15" s="131"/>
      <c r="I15" s="171" t="s">
        <v>3828</v>
      </c>
      <c r="J15" s="168" t="s">
        <v>3829</v>
      </c>
      <c r="K15" s="129" t="s">
        <v>6</v>
      </c>
      <c r="N15" s="162" t="s">
        <v>3777</v>
      </c>
    </row>
    <row r="16" spans="3:14" x14ac:dyDescent="0.25">
      <c r="C16" s="130">
        <v>30</v>
      </c>
      <c r="D16" s="130" t="s">
        <v>117</v>
      </c>
      <c r="E16" s="130">
        <v>1</v>
      </c>
      <c r="F16" s="130" t="s">
        <v>200</v>
      </c>
      <c r="G16" s="131" t="s">
        <v>1870</v>
      </c>
      <c r="H16" s="131"/>
      <c r="I16" s="168" t="s">
        <v>3706</v>
      </c>
      <c r="J16" s="168" t="s">
        <v>3707</v>
      </c>
      <c r="K16" s="129" t="s">
        <v>4004</v>
      </c>
      <c r="N16" s="162" t="s">
        <v>3802</v>
      </c>
    </row>
    <row r="17" spans="3:14" x14ac:dyDescent="0.25">
      <c r="C17" s="130">
        <v>31</v>
      </c>
      <c r="D17" s="130" t="s">
        <v>144</v>
      </c>
      <c r="E17" s="130">
        <v>2</v>
      </c>
      <c r="F17" s="130" t="s">
        <v>201</v>
      </c>
      <c r="G17" s="131" t="s">
        <v>1871</v>
      </c>
      <c r="H17" s="131"/>
      <c r="I17" s="168" t="s">
        <v>3899</v>
      </c>
      <c r="J17" s="168" t="s">
        <v>3900</v>
      </c>
      <c r="K17" s="129" t="s">
        <v>4005</v>
      </c>
      <c r="N17" s="129" t="s">
        <v>4009</v>
      </c>
    </row>
    <row r="18" spans="3:14" x14ac:dyDescent="0.25">
      <c r="C18" s="130">
        <v>33</v>
      </c>
      <c r="D18" s="130" t="s">
        <v>94</v>
      </c>
      <c r="E18" s="130">
        <v>89</v>
      </c>
      <c r="F18" s="130" t="s">
        <v>202</v>
      </c>
      <c r="G18" s="131" t="s">
        <v>1872</v>
      </c>
      <c r="H18" s="131"/>
      <c r="I18" s="171" t="s">
        <v>3843</v>
      </c>
      <c r="J18" s="168" t="s">
        <v>3844</v>
      </c>
      <c r="K18" s="129" t="s">
        <v>4006</v>
      </c>
      <c r="N18" s="162" t="s">
        <v>3795</v>
      </c>
    </row>
    <row r="19" spans="3:14" x14ac:dyDescent="0.25">
      <c r="C19" s="130">
        <v>34</v>
      </c>
      <c r="D19" s="130" t="s">
        <v>96</v>
      </c>
      <c r="E19" s="130">
        <v>133</v>
      </c>
      <c r="F19" s="130" t="s">
        <v>203</v>
      </c>
      <c r="G19" s="131" t="s">
        <v>1873</v>
      </c>
      <c r="H19" s="131"/>
      <c r="I19" s="171" t="s">
        <v>3840</v>
      </c>
      <c r="J19" s="168" t="s">
        <v>3840</v>
      </c>
      <c r="K19" s="129" t="s">
        <v>3962</v>
      </c>
      <c r="N19" s="162" t="s">
        <v>3779</v>
      </c>
    </row>
    <row r="20" spans="3:14" x14ac:dyDescent="0.25">
      <c r="C20" s="130">
        <v>35</v>
      </c>
      <c r="D20" s="130" t="s">
        <v>50</v>
      </c>
      <c r="E20" s="130">
        <v>180</v>
      </c>
      <c r="F20" s="130" t="s">
        <v>204</v>
      </c>
      <c r="G20" s="131" t="s">
        <v>1874</v>
      </c>
      <c r="H20" s="131"/>
      <c r="I20" s="171" t="s">
        <v>3846</v>
      </c>
      <c r="J20" s="168" t="s">
        <v>3845</v>
      </c>
      <c r="K20" s="129" t="s">
        <v>3961</v>
      </c>
      <c r="N20" s="129" t="s">
        <v>4012</v>
      </c>
    </row>
    <row r="21" spans="3:14" x14ac:dyDescent="0.25">
      <c r="C21" s="130">
        <v>37</v>
      </c>
      <c r="D21" s="130" t="s">
        <v>143</v>
      </c>
      <c r="E21" s="130">
        <v>500</v>
      </c>
      <c r="F21" s="130" t="s">
        <v>205</v>
      </c>
      <c r="G21" s="131" t="s">
        <v>1875</v>
      </c>
      <c r="H21" s="131"/>
      <c r="I21" s="171" t="s">
        <v>3934</v>
      </c>
      <c r="J21" s="168" t="s">
        <v>3936</v>
      </c>
      <c r="K21" s="129" t="s">
        <v>9</v>
      </c>
      <c r="N21" s="162" t="s">
        <v>3997</v>
      </c>
    </row>
    <row r="22" spans="3:14" x14ac:dyDescent="0.25">
      <c r="C22" s="130">
        <v>42</v>
      </c>
      <c r="D22" s="130" t="s">
        <v>145</v>
      </c>
      <c r="E22" s="130">
        <v>632</v>
      </c>
      <c r="F22" s="130" t="s">
        <v>206</v>
      </c>
      <c r="G22" s="131" t="s">
        <v>1876</v>
      </c>
      <c r="H22" s="131"/>
      <c r="I22" s="171" t="s">
        <v>3935</v>
      </c>
      <c r="J22" s="168" t="s">
        <v>3937</v>
      </c>
      <c r="K22" s="129" t="s">
        <v>7</v>
      </c>
      <c r="N22" s="162" t="s">
        <v>3998</v>
      </c>
    </row>
    <row r="23" spans="3:14" x14ac:dyDescent="0.25">
      <c r="C23" s="130">
        <v>45</v>
      </c>
      <c r="D23" s="130" t="s">
        <v>130</v>
      </c>
      <c r="E23" s="130">
        <v>1</v>
      </c>
      <c r="F23" s="130" t="s">
        <v>207</v>
      </c>
      <c r="G23" s="131" t="s">
        <v>1877</v>
      </c>
      <c r="H23" s="131"/>
      <c r="I23" s="171" t="s">
        <v>3944</v>
      </c>
      <c r="J23" s="168" t="s">
        <v>3945</v>
      </c>
      <c r="N23" s="162" t="s">
        <v>3792</v>
      </c>
    </row>
    <row r="24" spans="3:14" x14ac:dyDescent="0.25">
      <c r="C24" s="130">
        <v>47</v>
      </c>
      <c r="D24" s="130" t="s">
        <v>141</v>
      </c>
      <c r="E24" s="130">
        <v>2</v>
      </c>
      <c r="F24" s="130" t="s">
        <v>208</v>
      </c>
      <c r="G24" s="131" t="s">
        <v>1878</v>
      </c>
      <c r="H24" s="131"/>
      <c r="I24" s="168" t="s">
        <v>3710</v>
      </c>
      <c r="J24" s="168" t="s">
        <v>3711</v>
      </c>
      <c r="N24" s="162" t="s">
        <v>3781</v>
      </c>
    </row>
    <row r="25" spans="3:14" x14ac:dyDescent="0.25">
      <c r="C25" s="130">
        <v>52</v>
      </c>
      <c r="D25" s="130" t="s">
        <v>136</v>
      </c>
      <c r="E25" s="130">
        <v>3</v>
      </c>
      <c r="F25" s="130" t="s">
        <v>209</v>
      </c>
      <c r="G25" s="131" t="s">
        <v>1879</v>
      </c>
      <c r="H25" s="131"/>
      <c r="I25" s="171" t="s">
        <v>3839</v>
      </c>
      <c r="J25" s="168" t="s">
        <v>3837</v>
      </c>
      <c r="N25" s="162" t="s">
        <v>3993</v>
      </c>
    </row>
    <row r="26" spans="3:14" x14ac:dyDescent="0.25">
      <c r="C26" s="130">
        <v>57</v>
      </c>
      <c r="D26" s="130" t="s">
        <v>137</v>
      </c>
      <c r="E26" s="130">
        <v>4</v>
      </c>
      <c r="F26" s="130" t="s">
        <v>210</v>
      </c>
      <c r="G26" s="131" t="s">
        <v>1880</v>
      </c>
      <c r="H26" s="131"/>
      <c r="I26" s="168" t="s">
        <v>3903</v>
      </c>
      <c r="J26" s="168" t="s">
        <v>3904</v>
      </c>
      <c r="N26" s="162" t="s">
        <v>3999</v>
      </c>
    </row>
    <row r="27" spans="3:14" x14ac:dyDescent="0.25">
      <c r="C27" s="130">
        <v>59</v>
      </c>
      <c r="D27" s="130" t="s">
        <v>140</v>
      </c>
      <c r="E27" s="130">
        <v>5</v>
      </c>
      <c r="F27" s="130" t="s">
        <v>211</v>
      </c>
      <c r="G27" s="131" t="s">
        <v>1881</v>
      </c>
      <c r="H27" s="131"/>
      <c r="I27" s="168" t="s">
        <v>3891</v>
      </c>
      <c r="J27" s="168" t="s">
        <v>3892</v>
      </c>
      <c r="N27" s="162" t="s">
        <v>3793</v>
      </c>
    </row>
    <row r="28" spans="3:14" x14ac:dyDescent="0.25">
      <c r="C28" s="130">
        <v>62</v>
      </c>
      <c r="D28" s="130" t="s">
        <v>135</v>
      </c>
      <c r="E28" s="130">
        <v>6</v>
      </c>
      <c r="F28" s="130" t="s">
        <v>212</v>
      </c>
      <c r="G28" s="131" t="s">
        <v>1882</v>
      </c>
      <c r="H28" s="131"/>
      <c r="I28" s="168" t="s">
        <v>3901</v>
      </c>
      <c r="J28" s="168" t="s">
        <v>3902</v>
      </c>
      <c r="N28" s="162" t="s">
        <v>4000</v>
      </c>
    </row>
    <row r="29" spans="3:14" x14ac:dyDescent="0.25">
      <c r="C29" s="130">
        <v>63</v>
      </c>
      <c r="D29" s="130" t="s">
        <v>134</v>
      </c>
      <c r="E29" s="130">
        <v>7</v>
      </c>
      <c r="F29" s="130" t="s">
        <v>213</v>
      </c>
      <c r="G29" s="131" t="s">
        <v>1883</v>
      </c>
      <c r="H29" s="131"/>
      <c r="I29" s="168" t="s">
        <v>3708</v>
      </c>
      <c r="J29" s="168" t="s">
        <v>3709</v>
      </c>
      <c r="N29" s="162" t="s">
        <v>4021</v>
      </c>
    </row>
    <row r="30" spans="3:14" x14ac:dyDescent="0.25">
      <c r="C30" s="130">
        <v>64</v>
      </c>
      <c r="D30" s="130" t="s">
        <v>31</v>
      </c>
      <c r="E30" s="130">
        <v>8</v>
      </c>
      <c r="F30" s="130" t="s">
        <v>214</v>
      </c>
      <c r="G30" s="131" t="s">
        <v>1884</v>
      </c>
      <c r="H30" s="131"/>
      <c r="I30" s="168" t="s">
        <v>3958</v>
      </c>
      <c r="J30" s="168" t="s">
        <v>3957</v>
      </c>
      <c r="N30" s="162" t="s">
        <v>3780</v>
      </c>
    </row>
    <row r="31" spans="3:14" x14ac:dyDescent="0.25">
      <c r="C31" s="130">
        <v>70</v>
      </c>
      <c r="D31" s="130" t="s">
        <v>90</v>
      </c>
      <c r="E31" s="130">
        <v>9</v>
      </c>
      <c r="F31" s="130" t="s">
        <v>215</v>
      </c>
      <c r="G31" s="131" t="s">
        <v>1885</v>
      </c>
      <c r="H31" s="131"/>
      <c r="I31" s="171" t="s">
        <v>3841</v>
      </c>
      <c r="J31" s="168" t="s">
        <v>3842</v>
      </c>
      <c r="N31" s="162" t="s">
        <v>3776</v>
      </c>
    </row>
    <row r="32" spans="3:14" x14ac:dyDescent="0.25">
      <c r="C32" s="130">
        <v>72</v>
      </c>
      <c r="D32" s="130" t="s">
        <v>146</v>
      </c>
      <c r="E32" s="130">
        <v>10</v>
      </c>
      <c r="F32" s="130" t="s">
        <v>216</v>
      </c>
      <c r="G32" s="131" t="s">
        <v>1886</v>
      </c>
      <c r="H32" s="131"/>
      <c r="I32" s="168" t="s">
        <v>3702</v>
      </c>
      <c r="J32" s="168" t="s">
        <v>18</v>
      </c>
      <c r="N32" s="162" t="s">
        <v>4001</v>
      </c>
    </row>
    <row r="33" spans="3:14" x14ac:dyDescent="0.25">
      <c r="C33" s="130">
        <v>77</v>
      </c>
      <c r="D33" s="130" t="s">
        <v>111</v>
      </c>
      <c r="E33" s="130">
        <v>11</v>
      </c>
      <c r="F33" s="130" t="s">
        <v>217</v>
      </c>
      <c r="G33" s="131" t="s">
        <v>1887</v>
      </c>
      <c r="H33" s="131"/>
      <c r="I33" s="168" t="s">
        <v>3712</v>
      </c>
      <c r="J33" s="168" t="s">
        <v>3712</v>
      </c>
      <c r="N33" s="162" t="s">
        <v>3775</v>
      </c>
    </row>
    <row r="34" spans="3:14" x14ac:dyDescent="0.25">
      <c r="C34" s="130">
        <v>82</v>
      </c>
      <c r="D34" s="130" t="s">
        <v>131</v>
      </c>
      <c r="E34" s="130">
        <v>12</v>
      </c>
      <c r="F34" s="130" t="s">
        <v>218</v>
      </c>
      <c r="G34" s="131" t="s">
        <v>1888</v>
      </c>
      <c r="H34" s="131"/>
      <c r="I34" s="171" t="s">
        <v>3847</v>
      </c>
      <c r="J34" s="168" t="s">
        <v>3847</v>
      </c>
      <c r="N34" s="162" t="s">
        <v>3984</v>
      </c>
    </row>
    <row r="35" spans="3:14" x14ac:dyDescent="0.25">
      <c r="C35" s="130">
        <v>97</v>
      </c>
      <c r="D35" s="130" t="s">
        <v>113</v>
      </c>
      <c r="E35" s="130">
        <v>99</v>
      </c>
      <c r="F35" s="130" t="s">
        <v>219</v>
      </c>
      <c r="G35" s="131" t="s">
        <v>1889</v>
      </c>
      <c r="H35" s="131"/>
      <c r="I35" s="168" t="s">
        <v>3713</v>
      </c>
      <c r="J35" s="168" t="s">
        <v>3714</v>
      </c>
      <c r="N35" s="162" t="s">
        <v>3794</v>
      </c>
    </row>
    <row r="36" spans="3:14" x14ac:dyDescent="0.25">
      <c r="C36" s="130">
        <v>105</v>
      </c>
      <c r="D36" s="130" t="s">
        <v>88</v>
      </c>
      <c r="E36" s="130">
        <v>1</v>
      </c>
      <c r="F36" s="130" t="s">
        <v>220</v>
      </c>
      <c r="G36" s="131" t="s">
        <v>1890</v>
      </c>
      <c r="H36" s="131"/>
      <c r="I36" s="168" t="s">
        <v>3782</v>
      </c>
      <c r="J36" s="168" t="s">
        <v>3783</v>
      </c>
    </row>
    <row r="37" spans="3:14" x14ac:dyDescent="0.25">
      <c r="C37" s="130">
        <v>107</v>
      </c>
      <c r="D37" s="130" t="s">
        <v>139</v>
      </c>
      <c r="E37" s="130">
        <v>2</v>
      </c>
      <c r="F37" s="130" t="s">
        <v>221</v>
      </c>
      <c r="G37" s="131" t="s">
        <v>1891</v>
      </c>
      <c r="H37" s="131"/>
      <c r="I37" s="168" t="s">
        <v>3967</v>
      </c>
      <c r="J37" s="168" t="s">
        <v>3968</v>
      </c>
    </row>
    <row r="38" spans="3:14" x14ac:dyDescent="0.25">
      <c r="C38" s="130">
        <v>112</v>
      </c>
      <c r="D38" s="130" t="s">
        <v>115</v>
      </c>
      <c r="E38" s="130">
        <v>3</v>
      </c>
      <c r="F38" s="130" t="s">
        <v>222</v>
      </c>
      <c r="G38" s="131" t="s">
        <v>1892</v>
      </c>
      <c r="H38" s="131"/>
      <c r="I38" s="168" t="s">
        <v>3715</v>
      </c>
      <c r="J38" s="168" t="s">
        <v>3716</v>
      </c>
    </row>
    <row r="39" spans="3:14" x14ac:dyDescent="0.25">
      <c r="C39" s="130">
        <v>113</v>
      </c>
      <c r="D39" s="130" t="s">
        <v>114</v>
      </c>
      <c r="E39" s="130">
        <v>4</v>
      </c>
      <c r="F39" s="130" t="s">
        <v>223</v>
      </c>
      <c r="G39" s="131" t="s">
        <v>1893</v>
      </c>
      <c r="H39" s="131"/>
      <c r="I39" s="168" t="s">
        <v>3717</v>
      </c>
      <c r="J39" s="168" t="s">
        <v>3718</v>
      </c>
    </row>
    <row r="40" spans="3:14" x14ac:dyDescent="0.25">
      <c r="C40" s="130">
        <v>117</v>
      </c>
      <c r="D40" s="130" t="s">
        <v>132</v>
      </c>
      <c r="E40" s="130">
        <v>5</v>
      </c>
      <c r="F40" s="130" t="s">
        <v>224</v>
      </c>
      <c r="G40" s="131" t="s">
        <v>1894</v>
      </c>
      <c r="H40" s="131"/>
      <c r="I40" s="168" t="s">
        <v>3905</v>
      </c>
      <c r="J40" s="168" t="s">
        <v>3906</v>
      </c>
    </row>
    <row r="41" spans="3:14" x14ac:dyDescent="0.25">
      <c r="C41" s="130">
        <v>120</v>
      </c>
      <c r="D41" s="130" t="s">
        <v>107</v>
      </c>
      <c r="E41" s="130">
        <v>6</v>
      </c>
      <c r="F41" s="130" t="s">
        <v>225</v>
      </c>
      <c r="G41" s="131" t="s">
        <v>1895</v>
      </c>
      <c r="H41" s="131"/>
      <c r="I41" s="168" t="s">
        <v>3907</v>
      </c>
      <c r="J41" s="168" t="s">
        <v>3908</v>
      </c>
    </row>
    <row r="42" spans="3:14" x14ac:dyDescent="0.25">
      <c r="C42" s="130">
        <v>122</v>
      </c>
      <c r="D42" s="130" t="s">
        <v>129</v>
      </c>
      <c r="E42" s="130">
        <v>7</v>
      </c>
      <c r="F42" s="130" t="s">
        <v>226</v>
      </c>
      <c r="G42" s="131" t="s">
        <v>1896</v>
      </c>
      <c r="H42" s="131"/>
      <c r="I42" s="168" t="s">
        <v>3719</v>
      </c>
      <c r="J42" s="168" t="s">
        <v>3720</v>
      </c>
    </row>
    <row r="43" spans="3:14" x14ac:dyDescent="0.25">
      <c r="C43" s="130">
        <v>127</v>
      </c>
      <c r="D43" s="130" t="s">
        <v>112</v>
      </c>
      <c r="E43" s="130">
        <v>8</v>
      </c>
      <c r="F43" s="130" t="s">
        <v>227</v>
      </c>
      <c r="G43" s="131" t="s">
        <v>1897</v>
      </c>
      <c r="H43" s="131"/>
      <c r="I43" s="171" t="s">
        <v>3854</v>
      </c>
      <c r="J43" s="168" t="s">
        <v>3854</v>
      </c>
    </row>
    <row r="44" spans="3:14" x14ac:dyDescent="0.25">
      <c r="C44" s="130">
        <v>140</v>
      </c>
      <c r="D44" s="130" t="s">
        <v>72</v>
      </c>
      <c r="E44" s="130">
        <v>9</v>
      </c>
      <c r="F44" s="130" t="s">
        <v>228</v>
      </c>
      <c r="G44" s="131" t="s">
        <v>1898</v>
      </c>
      <c r="H44" s="131"/>
      <c r="I44" s="171" t="s">
        <v>3853</v>
      </c>
      <c r="J44" s="168" t="s">
        <v>3852</v>
      </c>
    </row>
    <row r="45" spans="3:14" x14ac:dyDescent="0.25">
      <c r="C45" s="130">
        <v>150</v>
      </c>
      <c r="D45" s="130" t="s">
        <v>87</v>
      </c>
      <c r="E45" s="130">
        <v>10</v>
      </c>
      <c r="F45" s="130" t="s">
        <v>229</v>
      </c>
      <c r="G45" s="131" t="s">
        <v>1899</v>
      </c>
      <c r="H45" s="131"/>
      <c r="I45" s="171" t="s">
        <v>3851</v>
      </c>
      <c r="J45" s="168" t="s">
        <v>3850</v>
      </c>
    </row>
    <row r="46" spans="3:14" x14ac:dyDescent="0.25">
      <c r="C46" s="130">
        <v>160</v>
      </c>
      <c r="D46" s="130" t="s">
        <v>61</v>
      </c>
      <c r="E46" s="130">
        <v>11</v>
      </c>
      <c r="F46" s="130" t="s">
        <v>230</v>
      </c>
      <c r="G46" s="131" t="s">
        <v>1900</v>
      </c>
      <c r="H46" s="131"/>
      <c r="I46" s="168" t="s">
        <v>3721</v>
      </c>
      <c r="J46" s="168" t="s">
        <v>3722</v>
      </c>
    </row>
    <row r="47" spans="3:14" x14ac:dyDescent="0.25">
      <c r="C47" s="130">
        <v>185</v>
      </c>
      <c r="D47" s="130" t="s">
        <v>45</v>
      </c>
      <c r="E47" s="130">
        <v>12</v>
      </c>
      <c r="F47" s="130" t="s">
        <v>231</v>
      </c>
      <c r="G47" s="131" t="s">
        <v>1901</v>
      </c>
      <c r="H47" s="131"/>
      <c r="I47" s="168" t="s">
        <v>3946</v>
      </c>
      <c r="J47" s="168" t="s">
        <v>3947</v>
      </c>
    </row>
    <row r="48" spans="3:14" x14ac:dyDescent="0.25">
      <c r="C48" s="130">
        <v>205</v>
      </c>
      <c r="D48" s="130" t="s">
        <v>34</v>
      </c>
      <c r="E48" s="130">
        <v>13</v>
      </c>
      <c r="F48" s="130" t="s">
        <v>232</v>
      </c>
      <c r="G48" s="131" t="s">
        <v>1902</v>
      </c>
      <c r="H48" s="131"/>
      <c r="I48" s="168" t="s">
        <v>3974</v>
      </c>
      <c r="J48" s="168" t="s">
        <v>3975</v>
      </c>
    </row>
    <row r="49" spans="3:10" x14ac:dyDescent="0.25">
      <c r="C49" s="130">
        <v>215</v>
      </c>
      <c r="D49" s="130" t="s">
        <v>133</v>
      </c>
      <c r="E49" s="130">
        <v>14</v>
      </c>
      <c r="F49" s="130" t="s">
        <v>233</v>
      </c>
      <c r="G49" s="131" t="s">
        <v>1903</v>
      </c>
      <c r="H49" s="131"/>
      <c r="I49" s="168" t="s">
        <v>3698</v>
      </c>
      <c r="J49" s="168" t="s">
        <v>14</v>
      </c>
    </row>
    <row r="50" spans="3:10" x14ac:dyDescent="0.25">
      <c r="C50" s="130">
        <v>245</v>
      </c>
      <c r="D50" s="130" t="s">
        <v>149</v>
      </c>
      <c r="E50" s="130">
        <v>15</v>
      </c>
      <c r="F50" s="130" t="s">
        <v>234</v>
      </c>
      <c r="G50" s="131" t="s">
        <v>1904</v>
      </c>
      <c r="H50" s="131"/>
      <c r="I50" s="168" t="s">
        <v>3723</v>
      </c>
      <c r="J50" s="168" t="s">
        <v>3724</v>
      </c>
    </row>
    <row r="51" spans="3:10" x14ac:dyDescent="0.25">
      <c r="C51" s="130">
        <v>250</v>
      </c>
      <c r="D51" s="130" t="s">
        <v>37</v>
      </c>
      <c r="E51" s="130">
        <v>16</v>
      </c>
      <c r="F51" s="130" t="s">
        <v>235</v>
      </c>
      <c r="G51" s="131" t="s">
        <v>1905</v>
      </c>
      <c r="H51" s="131"/>
      <c r="I51" s="139" t="s">
        <v>4022</v>
      </c>
      <c r="J51" s="139" t="s">
        <v>4023</v>
      </c>
    </row>
    <row r="52" spans="3:10" x14ac:dyDescent="0.25">
      <c r="C52" s="130">
        <v>255</v>
      </c>
      <c r="D52" s="130" t="s">
        <v>91</v>
      </c>
      <c r="E52" s="130">
        <v>17</v>
      </c>
      <c r="F52" s="130" t="s">
        <v>236</v>
      </c>
      <c r="G52" s="131" t="s">
        <v>1906</v>
      </c>
      <c r="H52" s="131"/>
      <c r="I52" s="171" t="s">
        <v>3879</v>
      </c>
      <c r="J52" s="168" t="s">
        <v>3880</v>
      </c>
    </row>
    <row r="53" spans="3:10" x14ac:dyDescent="0.25">
      <c r="C53" s="130">
        <v>260</v>
      </c>
      <c r="D53" s="130" t="s">
        <v>92</v>
      </c>
      <c r="E53" s="130">
        <v>18</v>
      </c>
      <c r="F53" s="130" t="s">
        <v>237</v>
      </c>
      <c r="G53" s="131" t="s">
        <v>1907</v>
      </c>
      <c r="H53" s="131"/>
      <c r="I53" s="168" t="s">
        <v>3725</v>
      </c>
      <c r="J53" s="168" t="s">
        <v>3726</v>
      </c>
    </row>
    <row r="54" spans="3:10" x14ac:dyDescent="0.25">
      <c r="C54" s="130">
        <v>270</v>
      </c>
      <c r="D54" s="130" t="s">
        <v>71</v>
      </c>
      <c r="E54" s="130">
        <v>99</v>
      </c>
      <c r="F54" s="130" t="s">
        <v>238</v>
      </c>
      <c r="G54" s="131" t="s">
        <v>1908</v>
      </c>
      <c r="H54" s="131"/>
      <c r="I54" s="168" t="s">
        <v>3774</v>
      </c>
      <c r="J54" s="168" t="s">
        <v>3771</v>
      </c>
    </row>
    <row r="55" spans="3:10" x14ac:dyDescent="0.25">
      <c r="C55" s="130">
        <v>285</v>
      </c>
      <c r="D55" s="130" t="s">
        <v>43</v>
      </c>
      <c r="E55" s="130">
        <v>1</v>
      </c>
      <c r="F55" s="130" t="s">
        <v>239</v>
      </c>
      <c r="G55" s="131" t="s">
        <v>1909</v>
      </c>
      <c r="H55" s="131"/>
      <c r="I55" s="168" t="s">
        <v>3883</v>
      </c>
      <c r="J55" s="168" t="s">
        <v>3884</v>
      </c>
    </row>
    <row r="56" spans="3:10" x14ac:dyDescent="0.25">
      <c r="C56" s="130">
        <v>290</v>
      </c>
      <c r="D56" s="130" t="s">
        <v>54</v>
      </c>
      <c r="E56" s="130">
        <v>2</v>
      </c>
      <c r="F56" s="130" t="s">
        <v>240</v>
      </c>
      <c r="G56" s="131" t="s">
        <v>1910</v>
      </c>
      <c r="H56" s="131"/>
      <c r="I56" s="168" t="s">
        <v>3940</v>
      </c>
      <c r="J56" s="168" t="s">
        <v>3941</v>
      </c>
    </row>
    <row r="57" spans="3:10" x14ac:dyDescent="0.25">
      <c r="C57" s="130">
        <v>295</v>
      </c>
      <c r="D57" s="130" t="s">
        <v>73</v>
      </c>
      <c r="E57" s="130">
        <v>3</v>
      </c>
      <c r="F57" s="130" t="s">
        <v>241</v>
      </c>
      <c r="G57" s="131" t="s">
        <v>1911</v>
      </c>
      <c r="H57" s="131"/>
      <c r="I57" s="168" t="s">
        <v>3700</v>
      </c>
      <c r="J57" s="168" t="s">
        <v>16</v>
      </c>
    </row>
    <row r="58" spans="3:10" x14ac:dyDescent="0.25">
      <c r="C58" s="130">
        <v>320</v>
      </c>
      <c r="D58" s="130" t="s">
        <v>105</v>
      </c>
      <c r="E58" s="130">
        <v>4</v>
      </c>
      <c r="F58" s="130" t="s">
        <v>3796</v>
      </c>
      <c r="G58" s="131" t="s">
        <v>1912</v>
      </c>
      <c r="H58" s="131"/>
      <c r="I58" s="168" t="s">
        <v>4013</v>
      </c>
      <c r="J58" s="168" t="s">
        <v>4014</v>
      </c>
    </row>
    <row r="59" spans="3:10" x14ac:dyDescent="0.25">
      <c r="C59" s="130">
        <v>345</v>
      </c>
      <c r="D59" s="130" t="s">
        <v>38</v>
      </c>
      <c r="E59" s="130">
        <v>5</v>
      </c>
      <c r="F59" s="130" t="s">
        <v>242</v>
      </c>
      <c r="G59" s="131" t="s">
        <v>1913</v>
      </c>
      <c r="H59" s="131"/>
      <c r="I59" s="168" t="s">
        <v>3727</v>
      </c>
      <c r="J59" s="168" t="s">
        <v>3727</v>
      </c>
    </row>
    <row r="60" spans="3:10" x14ac:dyDescent="0.25">
      <c r="C60" s="130">
        <v>350</v>
      </c>
      <c r="D60" s="130" t="s">
        <v>74</v>
      </c>
      <c r="E60" s="130">
        <v>6</v>
      </c>
      <c r="F60" s="130" t="s">
        <v>243</v>
      </c>
      <c r="G60" s="131" t="s">
        <v>1914</v>
      </c>
      <c r="H60" s="131"/>
      <c r="I60" s="168" t="s">
        <v>3767</v>
      </c>
      <c r="J60" s="168" t="s">
        <v>3768</v>
      </c>
    </row>
    <row r="61" spans="3:10" x14ac:dyDescent="0.25">
      <c r="C61" s="130">
        <v>360</v>
      </c>
      <c r="D61" s="130" t="s">
        <v>147</v>
      </c>
      <c r="E61" s="130">
        <v>99</v>
      </c>
      <c r="F61" s="130" t="s">
        <v>244</v>
      </c>
      <c r="G61" s="131" t="s">
        <v>1915</v>
      </c>
      <c r="H61" s="131"/>
      <c r="I61" s="168" t="s">
        <v>3769</v>
      </c>
      <c r="J61" s="168" t="s">
        <v>3770</v>
      </c>
    </row>
    <row r="62" spans="3:10" x14ac:dyDescent="0.25">
      <c r="C62" s="130">
        <v>380</v>
      </c>
      <c r="D62" s="130" t="s">
        <v>70</v>
      </c>
      <c r="E62" s="130">
        <v>1</v>
      </c>
      <c r="F62" s="130" t="s">
        <v>245</v>
      </c>
      <c r="G62" s="131" t="s">
        <v>1916</v>
      </c>
      <c r="H62" s="131"/>
      <c r="I62" s="168" t="s">
        <v>3909</v>
      </c>
      <c r="J62" s="168" t="s">
        <v>3910</v>
      </c>
    </row>
    <row r="63" spans="3:10" x14ac:dyDescent="0.25">
      <c r="C63" s="130">
        <v>390</v>
      </c>
      <c r="D63" s="130" t="s">
        <v>52</v>
      </c>
      <c r="E63" s="130">
        <v>2</v>
      </c>
      <c r="F63" s="130" t="s">
        <v>246</v>
      </c>
      <c r="G63" s="131" t="s">
        <v>1917</v>
      </c>
      <c r="H63" s="131"/>
      <c r="I63" s="168" t="s">
        <v>3728</v>
      </c>
      <c r="J63" s="168" t="s">
        <v>3729</v>
      </c>
    </row>
    <row r="64" spans="3:10" x14ac:dyDescent="0.25">
      <c r="C64" s="130">
        <v>395</v>
      </c>
      <c r="D64" s="130" t="s">
        <v>57</v>
      </c>
      <c r="E64" s="130">
        <v>3</v>
      </c>
      <c r="F64" s="130" t="s">
        <v>247</v>
      </c>
      <c r="G64" s="131" t="s">
        <v>1918</v>
      </c>
      <c r="H64" s="131"/>
      <c r="I64" s="168" t="s">
        <v>3991</v>
      </c>
      <c r="J64" s="168" t="s">
        <v>3992</v>
      </c>
    </row>
    <row r="65" spans="3:10" x14ac:dyDescent="0.25">
      <c r="C65" s="130">
        <v>397</v>
      </c>
      <c r="D65" s="130" t="s">
        <v>56</v>
      </c>
      <c r="E65" s="130">
        <v>4</v>
      </c>
      <c r="F65" s="130" t="s">
        <v>248</v>
      </c>
      <c r="G65" s="131" t="s">
        <v>1919</v>
      </c>
      <c r="H65" s="131"/>
      <c r="I65" s="168" t="s">
        <v>3697</v>
      </c>
      <c r="J65" s="168" t="s">
        <v>13</v>
      </c>
    </row>
    <row r="66" spans="3:10" x14ac:dyDescent="0.25">
      <c r="C66" s="130">
        <v>400</v>
      </c>
      <c r="D66" s="130" t="s">
        <v>59</v>
      </c>
      <c r="E66" s="130">
        <v>99</v>
      </c>
      <c r="F66" s="130" t="s">
        <v>249</v>
      </c>
      <c r="G66" s="131" t="s">
        <v>1920</v>
      </c>
      <c r="H66" s="131"/>
      <c r="I66" s="168" t="s">
        <v>3911</v>
      </c>
      <c r="J66" s="168" t="s">
        <v>3912</v>
      </c>
    </row>
    <row r="67" spans="3:10" x14ac:dyDescent="0.25">
      <c r="C67" s="130">
        <v>405</v>
      </c>
      <c r="D67" s="130" t="s">
        <v>55</v>
      </c>
      <c r="E67" s="130">
        <v>1</v>
      </c>
      <c r="F67" s="130" t="s">
        <v>250</v>
      </c>
      <c r="G67" s="131" t="s">
        <v>1921</v>
      </c>
      <c r="H67" s="131"/>
      <c r="I67" s="171" t="s">
        <v>3893</v>
      </c>
      <c r="J67" s="168" t="s">
        <v>3855</v>
      </c>
    </row>
    <row r="68" spans="3:10" x14ac:dyDescent="0.25">
      <c r="C68" s="130">
        <v>410</v>
      </c>
      <c r="D68" s="130" t="s">
        <v>49</v>
      </c>
      <c r="E68" s="130">
        <v>2</v>
      </c>
      <c r="F68" s="130" t="s">
        <v>251</v>
      </c>
      <c r="G68" s="131" t="s">
        <v>1922</v>
      </c>
      <c r="H68" s="131"/>
      <c r="I68" s="168" t="s">
        <v>3730</v>
      </c>
      <c r="J68" s="168" t="s">
        <v>3731</v>
      </c>
    </row>
    <row r="69" spans="3:10" x14ac:dyDescent="0.25">
      <c r="C69" s="130">
        <v>420</v>
      </c>
      <c r="D69" s="130" t="s">
        <v>40</v>
      </c>
      <c r="E69" s="130">
        <v>3</v>
      </c>
      <c r="F69" s="130" t="s">
        <v>252</v>
      </c>
      <c r="G69" s="131" t="s">
        <v>1923</v>
      </c>
      <c r="H69" s="131"/>
      <c r="I69" s="168" t="s">
        <v>4015</v>
      </c>
      <c r="J69" s="168" t="s">
        <v>4016</v>
      </c>
    </row>
    <row r="70" spans="3:10" x14ac:dyDescent="0.25">
      <c r="C70" s="130">
        <v>428</v>
      </c>
      <c r="D70" s="130" t="s">
        <v>48</v>
      </c>
      <c r="E70" s="130">
        <v>4</v>
      </c>
      <c r="F70" s="130" t="s">
        <v>253</v>
      </c>
      <c r="G70" s="131" t="s">
        <v>1924</v>
      </c>
      <c r="H70" s="131"/>
      <c r="I70" s="168" t="s">
        <v>3694</v>
      </c>
      <c r="J70" s="168" t="s">
        <v>10</v>
      </c>
    </row>
    <row r="71" spans="3:10" x14ac:dyDescent="0.25">
      <c r="C71" s="130">
        <v>435</v>
      </c>
      <c r="D71" s="130" t="s">
        <v>58</v>
      </c>
      <c r="E71" s="130">
        <v>5</v>
      </c>
      <c r="F71" s="130" t="s">
        <v>254</v>
      </c>
      <c r="G71" s="131" t="s">
        <v>1925</v>
      </c>
      <c r="H71" s="131"/>
      <c r="I71" s="168" t="s">
        <v>3695</v>
      </c>
      <c r="J71" s="168" t="s">
        <v>11</v>
      </c>
    </row>
    <row r="72" spans="3:10" x14ac:dyDescent="0.25">
      <c r="C72" s="130">
        <v>440</v>
      </c>
      <c r="D72" s="130" t="s">
        <v>84</v>
      </c>
      <c r="E72" s="130">
        <v>6</v>
      </c>
      <c r="F72" s="130" t="s">
        <v>255</v>
      </c>
      <c r="G72" s="131" t="s">
        <v>1926</v>
      </c>
      <c r="H72" s="131"/>
      <c r="I72" s="168" t="s">
        <v>3976</v>
      </c>
      <c r="J72" s="168" t="s">
        <v>3977</v>
      </c>
    </row>
    <row r="73" spans="3:10" x14ac:dyDescent="0.25">
      <c r="C73" s="130">
        <v>445</v>
      </c>
      <c r="D73" s="130" t="s">
        <v>47</v>
      </c>
      <c r="E73" s="130">
        <v>7</v>
      </c>
      <c r="F73" s="130" t="s">
        <v>256</v>
      </c>
      <c r="G73" s="131" t="s">
        <v>1927</v>
      </c>
      <c r="H73" s="131"/>
      <c r="I73" s="168" t="s">
        <v>4017</v>
      </c>
      <c r="J73" s="168" t="s">
        <v>4018</v>
      </c>
    </row>
    <row r="74" spans="3:10" x14ac:dyDescent="0.25">
      <c r="C74" s="130">
        <v>450</v>
      </c>
      <c r="D74" s="130" t="s">
        <v>85</v>
      </c>
      <c r="E74" s="130">
        <v>8</v>
      </c>
      <c r="F74" s="130" t="s">
        <v>257</v>
      </c>
      <c r="G74" s="131" t="s">
        <v>1928</v>
      </c>
      <c r="H74" s="131"/>
      <c r="I74" s="168" t="s">
        <v>3696</v>
      </c>
      <c r="J74" s="168" t="s">
        <v>12</v>
      </c>
    </row>
    <row r="75" spans="3:10" x14ac:dyDescent="0.25">
      <c r="C75" s="130">
        <v>452</v>
      </c>
      <c r="D75" s="130" t="s">
        <v>32</v>
      </c>
      <c r="E75" s="130">
        <v>9</v>
      </c>
      <c r="F75" s="130" t="s">
        <v>258</v>
      </c>
      <c r="G75" s="131" t="s">
        <v>1929</v>
      </c>
      <c r="H75" s="131"/>
      <c r="I75" s="168" t="s">
        <v>3765</v>
      </c>
      <c r="J75" s="168" t="s">
        <v>3969</v>
      </c>
    </row>
    <row r="76" spans="3:10" x14ac:dyDescent="0.25">
      <c r="C76" s="130">
        <v>460</v>
      </c>
      <c r="D76" s="130" t="s">
        <v>89</v>
      </c>
      <c r="E76" s="130">
        <v>10</v>
      </c>
      <c r="F76" s="130" t="s">
        <v>259</v>
      </c>
      <c r="G76" s="131" t="s">
        <v>1930</v>
      </c>
      <c r="H76" s="131"/>
      <c r="I76" s="168" t="s">
        <v>3913</v>
      </c>
      <c r="J76" s="168" t="s">
        <v>3914</v>
      </c>
    </row>
    <row r="77" spans="3:10" x14ac:dyDescent="0.25">
      <c r="C77" s="130">
        <v>461</v>
      </c>
      <c r="D77" s="130" t="s">
        <v>98</v>
      </c>
      <c r="E77" s="130">
        <v>11</v>
      </c>
      <c r="F77" s="130" t="s">
        <v>260</v>
      </c>
      <c r="G77" s="131" t="s">
        <v>1931</v>
      </c>
      <c r="H77" s="131"/>
      <c r="I77" s="168" t="s">
        <v>3972</v>
      </c>
      <c r="J77" s="168" t="s">
        <v>3973</v>
      </c>
    </row>
    <row r="78" spans="3:10" x14ac:dyDescent="0.25">
      <c r="C78" s="130">
        <v>463</v>
      </c>
      <c r="D78" s="130" t="s">
        <v>99</v>
      </c>
      <c r="E78" s="130">
        <v>12</v>
      </c>
      <c r="F78" s="130" t="s">
        <v>261</v>
      </c>
      <c r="G78" s="131" t="s">
        <v>1932</v>
      </c>
      <c r="H78" s="131"/>
      <c r="I78" s="168" t="s">
        <v>3887</v>
      </c>
      <c r="J78" s="168" t="s">
        <v>3888</v>
      </c>
    </row>
    <row r="79" spans="3:10" x14ac:dyDescent="0.25">
      <c r="C79" s="130">
        <v>465</v>
      </c>
      <c r="D79" s="130" t="s">
        <v>64</v>
      </c>
      <c r="E79" s="130">
        <v>13</v>
      </c>
      <c r="F79" s="130" t="s">
        <v>262</v>
      </c>
      <c r="G79" s="131" t="s">
        <v>1933</v>
      </c>
      <c r="H79" s="131"/>
      <c r="I79" s="170" t="s">
        <v>3766</v>
      </c>
      <c r="J79" s="168" t="s">
        <v>3732</v>
      </c>
    </row>
    <row r="80" spans="3:10" x14ac:dyDescent="0.25">
      <c r="C80" s="130">
        <v>475</v>
      </c>
      <c r="D80" s="130" t="s">
        <v>67</v>
      </c>
      <c r="E80" s="130">
        <v>14</v>
      </c>
      <c r="F80" s="130" t="s">
        <v>263</v>
      </c>
      <c r="G80" s="131" t="s">
        <v>1934</v>
      </c>
      <c r="H80" s="131"/>
      <c r="I80" s="170" t="s">
        <v>3948</v>
      </c>
      <c r="J80" s="168" t="s">
        <v>3949</v>
      </c>
    </row>
    <row r="81" spans="3:10" x14ac:dyDescent="0.25">
      <c r="C81" s="130">
        <v>480</v>
      </c>
      <c r="D81" s="130" t="s">
        <v>83</v>
      </c>
      <c r="E81" s="130">
        <v>15</v>
      </c>
      <c r="F81" s="130" t="s">
        <v>264</v>
      </c>
      <c r="G81" s="131" t="s">
        <v>1935</v>
      </c>
      <c r="H81" s="131"/>
      <c r="I81" s="168" t="s">
        <v>3733</v>
      </c>
      <c r="J81" s="168" t="s">
        <v>3734</v>
      </c>
    </row>
    <row r="82" spans="3:10" x14ac:dyDescent="0.25">
      <c r="C82" s="130">
        <v>495</v>
      </c>
      <c r="D82" s="130" t="s">
        <v>150</v>
      </c>
      <c r="E82" s="130">
        <v>99</v>
      </c>
      <c r="F82" s="130" t="s">
        <v>265</v>
      </c>
      <c r="G82" s="131" t="s">
        <v>1936</v>
      </c>
      <c r="H82" s="131"/>
      <c r="I82" s="171" t="s">
        <v>3858</v>
      </c>
      <c r="J82" s="168" t="s">
        <v>3859</v>
      </c>
    </row>
    <row r="83" spans="3:10" x14ac:dyDescent="0.25">
      <c r="C83" s="130">
        <v>505</v>
      </c>
      <c r="D83" s="130" t="s">
        <v>93</v>
      </c>
      <c r="E83" s="130">
        <v>1</v>
      </c>
      <c r="F83" s="130" t="s">
        <v>266</v>
      </c>
      <c r="G83" s="131" t="s">
        <v>1937</v>
      </c>
      <c r="H83" s="131"/>
      <c r="I83" s="171" t="s">
        <v>3856</v>
      </c>
      <c r="J83" s="168" t="s">
        <v>3857</v>
      </c>
    </row>
    <row r="84" spans="3:10" x14ac:dyDescent="0.25">
      <c r="C84" s="130">
        <v>510</v>
      </c>
      <c r="D84" s="130" t="s">
        <v>106</v>
      </c>
      <c r="E84" s="130">
        <v>2</v>
      </c>
      <c r="F84" s="130" t="s">
        <v>267</v>
      </c>
      <c r="G84" s="131" t="s">
        <v>1938</v>
      </c>
      <c r="H84" s="131"/>
      <c r="I84" s="171" t="s">
        <v>3860</v>
      </c>
      <c r="J84" s="168" t="s">
        <v>3861</v>
      </c>
    </row>
    <row r="85" spans="3:10" x14ac:dyDescent="0.25">
      <c r="C85" s="130">
        <v>515</v>
      </c>
      <c r="D85" s="130" t="s">
        <v>60</v>
      </c>
      <c r="E85" s="130">
        <v>3</v>
      </c>
      <c r="F85" s="130" t="s">
        <v>268</v>
      </c>
      <c r="G85" s="131" t="s">
        <v>1939</v>
      </c>
      <c r="H85" s="131"/>
      <c r="I85" s="171" t="s">
        <v>3986</v>
      </c>
      <c r="J85" s="168" t="s">
        <v>3987</v>
      </c>
    </row>
    <row r="86" spans="3:10" x14ac:dyDescent="0.25">
      <c r="C86" s="130">
        <v>535</v>
      </c>
      <c r="D86" s="130" t="s">
        <v>35</v>
      </c>
      <c r="E86" s="130">
        <v>4</v>
      </c>
      <c r="F86" s="130" t="s">
        <v>269</v>
      </c>
      <c r="G86" s="131" t="s">
        <v>1940</v>
      </c>
      <c r="H86" s="131"/>
      <c r="I86" s="168" t="s">
        <v>3970</v>
      </c>
      <c r="J86" s="168" t="s">
        <v>3971</v>
      </c>
    </row>
    <row r="87" spans="3:10" x14ac:dyDescent="0.25">
      <c r="C87" s="130">
        <v>540</v>
      </c>
      <c r="D87" s="130" t="s">
        <v>68</v>
      </c>
      <c r="E87" s="130">
        <v>5</v>
      </c>
      <c r="F87" s="130" t="s">
        <v>270</v>
      </c>
      <c r="G87" s="131" t="s">
        <v>1941</v>
      </c>
      <c r="H87" s="131"/>
      <c r="I87" s="168" t="s">
        <v>3889</v>
      </c>
      <c r="J87" s="168" t="s">
        <v>3890</v>
      </c>
    </row>
    <row r="88" spans="3:10" x14ac:dyDescent="0.25">
      <c r="C88" s="130">
        <v>548</v>
      </c>
      <c r="D88" s="130" t="s">
        <v>76</v>
      </c>
      <c r="E88" s="130">
        <v>6</v>
      </c>
      <c r="F88" s="130" t="s">
        <v>271</v>
      </c>
      <c r="G88" s="131" t="s">
        <v>1942</v>
      </c>
      <c r="H88" s="131"/>
      <c r="I88" s="168" t="s">
        <v>3703</v>
      </c>
      <c r="J88" s="168" t="s">
        <v>19</v>
      </c>
    </row>
    <row r="89" spans="3:10" x14ac:dyDescent="0.25">
      <c r="C89" s="130">
        <v>550</v>
      </c>
      <c r="D89" s="130" t="s">
        <v>77</v>
      </c>
      <c r="E89" s="130">
        <v>7</v>
      </c>
      <c r="F89" s="130" t="s">
        <v>272</v>
      </c>
      <c r="G89" s="131" t="s">
        <v>1943</v>
      </c>
      <c r="H89" s="131"/>
      <c r="I89" s="168" t="s">
        <v>3735</v>
      </c>
      <c r="J89" s="168" t="s">
        <v>3735</v>
      </c>
    </row>
    <row r="90" spans="3:10" x14ac:dyDescent="0.25">
      <c r="C90" s="130">
        <v>555</v>
      </c>
      <c r="D90" s="130" t="s">
        <v>80</v>
      </c>
      <c r="E90" s="130">
        <v>8</v>
      </c>
      <c r="F90" s="130" t="s">
        <v>273</v>
      </c>
      <c r="G90" s="131" t="s">
        <v>1944</v>
      </c>
      <c r="H90" s="131"/>
      <c r="I90" s="168" t="s">
        <v>3978</v>
      </c>
      <c r="J90" s="168" t="s">
        <v>3979</v>
      </c>
    </row>
    <row r="91" spans="3:10" x14ac:dyDescent="0.25">
      <c r="C91" s="130">
        <v>565</v>
      </c>
      <c r="D91" s="130" t="s">
        <v>53</v>
      </c>
      <c r="E91" s="130">
        <v>99</v>
      </c>
      <c r="F91" s="130" t="s">
        <v>274</v>
      </c>
      <c r="G91" s="131" t="s">
        <v>1945</v>
      </c>
      <c r="H91" s="131"/>
      <c r="I91" s="168" t="s">
        <v>3784</v>
      </c>
      <c r="J91" s="168" t="s">
        <v>3736</v>
      </c>
    </row>
    <row r="92" spans="3:10" x14ac:dyDescent="0.25">
      <c r="C92" s="130">
        <v>580</v>
      </c>
      <c r="D92" s="130" t="s">
        <v>79</v>
      </c>
      <c r="E92" s="130">
        <v>1</v>
      </c>
      <c r="F92" s="130" t="s">
        <v>275</v>
      </c>
      <c r="G92" s="131" t="s">
        <v>1946</v>
      </c>
      <c r="H92" s="131"/>
      <c r="I92" s="168" t="s">
        <v>3989</v>
      </c>
      <c r="J92" s="168" t="s">
        <v>3990</v>
      </c>
    </row>
    <row r="93" spans="3:10" x14ac:dyDescent="0.25">
      <c r="C93" s="130">
        <v>593</v>
      </c>
      <c r="D93" s="130" t="s">
        <v>44</v>
      </c>
      <c r="E93" s="130">
        <v>2</v>
      </c>
      <c r="F93" s="130" t="s">
        <v>276</v>
      </c>
      <c r="G93" s="131" t="s">
        <v>1947</v>
      </c>
      <c r="H93" s="131"/>
      <c r="I93" s="168" t="s">
        <v>3915</v>
      </c>
      <c r="J93" s="168" t="s">
        <v>3916</v>
      </c>
    </row>
    <row r="94" spans="3:10" x14ac:dyDescent="0.25">
      <c r="C94" s="130">
        <v>595</v>
      </c>
      <c r="D94" s="130" t="s">
        <v>148</v>
      </c>
      <c r="E94" s="130">
        <v>3</v>
      </c>
      <c r="F94" s="130" t="s">
        <v>277</v>
      </c>
      <c r="G94" s="131" t="s">
        <v>1948</v>
      </c>
      <c r="H94" s="131"/>
      <c r="I94" s="168" t="s">
        <v>3917</v>
      </c>
      <c r="J94" s="168" t="s">
        <v>3918</v>
      </c>
    </row>
    <row r="95" spans="3:10" x14ac:dyDescent="0.25">
      <c r="C95" s="130">
        <v>600</v>
      </c>
      <c r="D95" s="130" t="s">
        <v>82</v>
      </c>
      <c r="E95" s="130">
        <v>4</v>
      </c>
      <c r="F95" s="130" t="s">
        <v>278</v>
      </c>
      <c r="G95" s="131" t="s">
        <v>1949</v>
      </c>
      <c r="H95" s="131"/>
      <c r="I95" s="171" t="s">
        <v>3919</v>
      </c>
      <c r="J95" s="168" t="s">
        <v>3920</v>
      </c>
    </row>
    <row r="96" spans="3:10" x14ac:dyDescent="0.25">
      <c r="C96" s="130">
        <v>685</v>
      </c>
      <c r="D96" s="130" t="s">
        <v>78</v>
      </c>
      <c r="E96" s="130">
        <v>5</v>
      </c>
      <c r="F96" s="130" t="s">
        <v>279</v>
      </c>
      <c r="G96" s="131" t="s">
        <v>1950</v>
      </c>
      <c r="H96" s="131"/>
      <c r="I96" s="171" t="s">
        <v>3862</v>
      </c>
      <c r="J96" s="168" t="s">
        <v>3863</v>
      </c>
    </row>
    <row r="97" spans="3:10" x14ac:dyDescent="0.25">
      <c r="C97" s="130">
        <v>736</v>
      </c>
      <c r="D97" s="130" t="s">
        <v>3789</v>
      </c>
      <c r="E97" s="130">
        <v>6</v>
      </c>
      <c r="F97" s="130" t="s">
        <v>280</v>
      </c>
      <c r="G97" s="131" t="s">
        <v>1951</v>
      </c>
      <c r="H97" s="131"/>
      <c r="I97" s="168" t="s">
        <v>3885</v>
      </c>
      <c r="J97" s="168" t="s">
        <v>3886</v>
      </c>
    </row>
    <row r="98" spans="3:10" x14ac:dyDescent="0.25">
      <c r="C98" s="130">
        <v>745</v>
      </c>
      <c r="D98" s="130" t="s">
        <v>108</v>
      </c>
      <c r="E98" s="130">
        <v>7</v>
      </c>
      <c r="F98" s="130" t="s">
        <v>281</v>
      </c>
      <c r="G98" s="131" t="s">
        <v>1952</v>
      </c>
      <c r="H98" s="131"/>
      <c r="I98" s="171" t="s">
        <v>3864</v>
      </c>
      <c r="J98" s="168" t="s">
        <v>3865</v>
      </c>
    </row>
    <row r="99" spans="3:10" x14ac:dyDescent="0.25">
      <c r="C99" s="130">
        <v>748</v>
      </c>
      <c r="D99" s="130" t="s">
        <v>81</v>
      </c>
      <c r="E99" s="130">
        <v>8</v>
      </c>
      <c r="F99" s="130" t="s">
        <v>282</v>
      </c>
      <c r="G99" s="131" t="s">
        <v>1953</v>
      </c>
      <c r="H99" s="131"/>
      <c r="I99" s="168" t="s">
        <v>3737</v>
      </c>
      <c r="J99" s="168" t="s">
        <v>3738</v>
      </c>
    </row>
    <row r="100" spans="3:10" x14ac:dyDescent="0.25">
      <c r="C100" s="130">
        <v>750</v>
      </c>
      <c r="D100" s="130" t="s">
        <v>97</v>
      </c>
      <c r="E100" s="130">
        <v>9</v>
      </c>
      <c r="F100" s="130" t="s">
        <v>283</v>
      </c>
      <c r="G100" s="131" t="s">
        <v>1954</v>
      </c>
      <c r="H100" s="131"/>
      <c r="I100" s="168" t="s">
        <v>3921</v>
      </c>
      <c r="J100" s="168" t="s">
        <v>3922</v>
      </c>
    </row>
    <row r="101" spans="3:10" x14ac:dyDescent="0.25">
      <c r="C101" s="130">
        <v>754</v>
      </c>
      <c r="D101" s="130" t="s">
        <v>51</v>
      </c>
      <c r="E101" s="130">
        <v>10</v>
      </c>
      <c r="F101" s="130" t="s">
        <v>284</v>
      </c>
      <c r="G101" s="131" t="s">
        <v>1955</v>
      </c>
      <c r="H101" s="131"/>
      <c r="I101" s="168" t="s">
        <v>3950</v>
      </c>
      <c r="J101" s="168" t="s">
        <v>3951</v>
      </c>
    </row>
    <row r="102" spans="3:10" x14ac:dyDescent="0.25">
      <c r="C102" s="130">
        <v>757</v>
      </c>
      <c r="D102" s="130" t="s">
        <v>39</v>
      </c>
      <c r="E102" s="130">
        <v>11</v>
      </c>
      <c r="F102" s="130" t="s">
        <v>285</v>
      </c>
      <c r="G102" s="131" t="s">
        <v>1956</v>
      </c>
      <c r="H102" s="131"/>
      <c r="I102" s="168" t="s">
        <v>3739</v>
      </c>
      <c r="J102" s="168" t="s">
        <v>3740</v>
      </c>
    </row>
    <row r="103" spans="3:10" x14ac:dyDescent="0.25">
      <c r="C103" s="130">
        <v>758</v>
      </c>
      <c r="D103" s="130" t="s">
        <v>36</v>
      </c>
      <c r="E103" s="130">
        <v>12</v>
      </c>
      <c r="F103" s="130" t="s">
        <v>286</v>
      </c>
      <c r="G103" s="131" t="s">
        <v>1957</v>
      </c>
      <c r="H103" s="131"/>
      <c r="I103" s="171" t="s">
        <v>3866</v>
      </c>
      <c r="J103" s="168" t="s">
        <v>3923</v>
      </c>
    </row>
    <row r="104" spans="3:10" x14ac:dyDescent="0.25">
      <c r="C104" s="130">
        <v>760</v>
      </c>
      <c r="D104" s="130" t="s">
        <v>33</v>
      </c>
      <c r="E104" s="130">
        <v>13</v>
      </c>
      <c r="F104" s="130" t="s">
        <v>287</v>
      </c>
      <c r="G104" s="131" t="s">
        <v>1958</v>
      </c>
      <c r="H104" s="131"/>
      <c r="I104" s="168" t="s">
        <v>3772</v>
      </c>
      <c r="J104" s="168" t="s">
        <v>3773</v>
      </c>
    </row>
    <row r="105" spans="3:10" x14ac:dyDescent="0.25">
      <c r="C105" s="130">
        <v>773</v>
      </c>
      <c r="D105" s="130" t="s">
        <v>23</v>
      </c>
      <c r="E105" s="130">
        <v>14</v>
      </c>
      <c r="F105" s="130" t="s">
        <v>288</v>
      </c>
      <c r="G105" s="131" t="s">
        <v>1959</v>
      </c>
      <c r="H105" s="131"/>
      <c r="I105" s="171" t="s">
        <v>3867</v>
      </c>
      <c r="J105" s="168" t="s">
        <v>3868</v>
      </c>
    </row>
    <row r="106" spans="3:10" x14ac:dyDescent="0.25">
      <c r="C106" s="130">
        <v>775</v>
      </c>
      <c r="D106" s="130" t="s">
        <v>22</v>
      </c>
      <c r="E106" s="130">
        <v>15</v>
      </c>
      <c r="F106" s="130" t="s">
        <v>289</v>
      </c>
      <c r="G106" s="131" t="s">
        <v>1960</v>
      </c>
      <c r="H106" s="131"/>
      <c r="I106" s="171" t="s">
        <v>3954</v>
      </c>
      <c r="J106" s="168" t="s">
        <v>3955</v>
      </c>
    </row>
    <row r="107" spans="3:10" x14ac:dyDescent="0.25">
      <c r="C107" s="130">
        <v>779</v>
      </c>
      <c r="D107" s="130" t="s">
        <v>29</v>
      </c>
      <c r="E107" s="130">
        <v>99</v>
      </c>
      <c r="F107" s="130" t="s">
        <v>290</v>
      </c>
      <c r="G107" s="131" t="s">
        <v>1961</v>
      </c>
      <c r="H107" s="131"/>
      <c r="I107" s="171" t="s">
        <v>3869</v>
      </c>
      <c r="J107" s="168" t="s">
        <v>3870</v>
      </c>
    </row>
    <row r="108" spans="3:10" x14ac:dyDescent="0.25">
      <c r="C108" s="130">
        <v>784</v>
      </c>
      <c r="D108" s="130" t="s">
        <v>24</v>
      </c>
      <c r="E108" s="130">
        <v>1</v>
      </c>
      <c r="F108" s="130" t="s">
        <v>291</v>
      </c>
      <c r="G108" s="131" t="s">
        <v>1962</v>
      </c>
      <c r="H108" s="131"/>
      <c r="I108" s="171" t="s">
        <v>3871</v>
      </c>
      <c r="J108" s="168" t="s">
        <v>3924</v>
      </c>
    </row>
    <row r="109" spans="3:10" x14ac:dyDescent="0.25">
      <c r="C109" s="130">
        <v>788</v>
      </c>
      <c r="D109" s="130" t="s">
        <v>21</v>
      </c>
      <c r="E109" s="130">
        <v>2</v>
      </c>
      <c r="F109" s="130" t="s">
        <v>292</v>
      </c>
      <c r="G109" s="131" t="s">
        <v>1963</v>
      </c>
      <c r="H109" s="131"/>
      <c r="I109" s="168" t="s">
        <v>3699</v>
      </c>
      <c r="J109" s="168" t="s">
        <v>15</v>
      </c>
    </row>
    <row r="110" spans="3:10" x14ac:dyDescent="0.25">
      <c r="C110" s="130">
        <v>792</v>
      </c>
      <c r="D110" s="130" t="s">
        <v>26</v>
      </c>
      <c r="E110" s="130">
        <v>3</v>
      </c>
      <c r="F110" s="130" t="s">
        <v>293</v>
      </c>
      <c r="G110" s="131" t="s">
        <v>1964</v>
      </c>
      <c r="H110" s="131"/>
      <c r="I110" s="168" t="s">
        <v>3741</v>
      </c>
      <c r="J110" s="168" t="s">
        <v>3742</v>
      </c>
    </row>
    <row r="111" spans="3:10" x14ac:dyDescent="0.25">
      <c r="C111" s="130">
        <v>796</v>
      </c>
      <c r="D111" s="130" t="s">
        <v>25</v>
      </c>
      <c r="E111" s="130">
        <v>4</v>
      </c>
      <c r="F111" s="130" t="s">
        <v>294</v>
      </c>
      <c r="G111" s="131" t="s">
        <v>1965</v>
      </c>
      <c r="H111" s="131"/>
      <c r="I111" s="171" t="s">
        <v>3878</v>
      </c>
      <c r="J111" s="168" t="s">
        <v>3877</v>
      </c>
    </row>
    <row r="112" spans="3:10" x14ac:dyDescent="0.25">
      <c r="C112" s="130">
        <v>802</v>
      </c>
      <c r="D112" s="130" t="s">
        <v>27</v>
      </c>
      <c r="E112" s="130">
        <v>5</v>
      </c>
      <c r="F112" s="130" t="s">
        <v>295</v>
      </c>
      <c r="G112" s="131" t="s">
        <v>1966</v>
      </c>
      <c r="H112" s="131"/>
      <c r="I112" s="139" t="s">
        <v>4024</v>
      </c>
      <c r="J112" s="139" t="s">
        <v>4025</v>
      </c>
    </row>
    <row r="113" spans="3:10" x14ac:dyDescent="0.25">
      <c r="C113" s="130">
        <v>803</v>
      </c>
      <c r="D113" s="130" t="s">
        <v>28</v>
      </c>
      <c r="E113" s="130">
        <v>6</v>
      </c>
      <c r="F113" s="130" t="s">
        <v>296</v>
      </c>
      <c r="G113" s="131" t="s">
        <v>1967</v>
      </c>
      <c r="H113" s="131"/>
      <c r="I113" s="171" t="s">
        <v>3876</v>
      </c>
      <c r="J113" s="168" t="s">
        <v>3876</v>
      </c>
    </row>
    <row r="114" spans="3:10" x14ac:dyDescent="0.25">
      <c r="C114" s="130">
        <v>805</v>
      </c>
      <c r="D114" s="130" t="s">
        <v>46</v>
      </c>
      <c r="E114" s="130">
        <v>7</v>
      </c>
      <c r="F114" s="130" t="s">
        <v>297</v>
      </c>
      <c r="G114" s="131" t="s">
        <v>1968</v>
      </c>
      <c r="H114" s="131"/>
      <c r="I114" s="171" t="s">
        <v>3925</v>
      </c>
      <c r="J114" s="168" t="s">
        <v>3926</v>
      </c>
    </row>
    <row r="115" spans="3:10" x14ac:dyDescent="0.25">
      <c r="C115" s="130">
        <v>820</v>
      </c>
      <c r="D115" s="130" t="s">
        <v>66</v>
      </c>
      <c r="E115" s="130">
        <v>8</v>
      </c>
      <c r="F115" s="130" t="s">
        <v>298</v>
      </c>
      <c r="G115" s="131" t="s">
        <v>1969</v>
      </c>
      <c r="H115" s="131"/>
      <c r="I115" s="171" t="s">
        <v>3927</v>
      </c>
      <c r="J115" s="168" t="s">
        <v>3928</v>
      </c>
    </row>
    <row r="116" spans="3:10" x14ac:dyDescent="0.25">
      <c r="C116" s="130">
        <v>830</v>
      </c>
      <c r="D116" s="130" t="s">
        <v>69</v>
      </c>
      <c r="E116" s="130">
        <v>9</v>
      </c>
      <c r="F116" s="130" t="s">
        <v>299</v>
      </c>
      <c r="G116" s="131" t="s">
        <v>1970</v>
      </c>
      <c r="H116" s="131"/>
      <c r="I116" s="171" t="s">
        <v>3952</v>
      </c>
      <c r="J116" s="168" t="s">
        <v>3953</v>
      </c>
    </row>
    <row r="117" spans="3:10" x14ac:dyDescent="0.25">
      <c r="C117" s="130">
        <v>855</v>
      </c>
      <c r="D117" s="130" t="s">
        <v>42</v>
      </c>
      <c r="E117" s="130">
        <v>10</v>
      </c>
      <c r="F117" s="130" t="s">
        <v>300</v>
      </c>
      <c r="G117" s="131" t="s">
        <v>1971</v>
      </c>
      <c r="H117" s="131"/>
      <c r="I117" s="171" t="s">
        <v>3963</v>
      </c>
      <c r="J117" s="168" t="s">
        <v>3964</v>
      </c>
    </row>
    <row r="118" spans="3:10" x14ac:dyDescent="0.25">
      <c r="C118" s="130">
        <v>870</v>
      </c>
      <c r="D118" s="130" t="s">
        <v>62</v>
      </c>
      <c r="E118" s="130">
        <v>99</v>
      </c>
      <c r="F118" s="130" t="s">
        <v>301</v>
      </c>
      <c r="G118" s="131" t="s">
        <v>1972</v>
      </c>
      <c r="H118" s="131"/>
      <c r="I118" s="169" t="s">
        <v>3872</v>
      </c>
      <c r="J118" s="168" t="s">
        <v>3873</v>
      </c>
    </row>
    <row r="119" spans="3:10" x14ac:dyDescent="0.25">
      <c r="C119" s="130">
        <v>880</v>
      </c>
      <c r="D119" s="130" t="s">
        <v>100</v>
      </c>
      <c r="E119" s="130">
        <v>1</v>
      </c>
      <c r="F119" s="130" t="s">
        <v>302</v>
      </c>
      <c r="G119" s="131" t="s">
        <v>1973</v>
      </c>
      <c r="H119" s="131"/>
      <c r="I119" s="169" t="s">
        <v>3874</v>
      </c>
      <c r="J119" s="168" t="s">
        <v>3875</v>
      </c>
    </row>
    <row r="120" spans="3:10" x14ac:dyDescent="0.25">
      <c r="C120" s="130">
        <v>882</v>
      </c>
      <c r="D120" s="130" t="s">
        <v>104</v>
      </c>
      <c r="E120" s="130">
        <v>2</v>
      </c>
      <c r="F120" s="130" t="s">
        <v>303</v>
      </c>
      <c r="G120" s="131" t="s">
        <v>1974</v>
      </c>
      <c r="H120" s="131"/>
      <c r="I120" s="168" t="s">
        <v>3693</v>
      </c>
      <c r="J120" s="168" t="s">
        <v>3748</v>
      </c>
    </row>
    <row r="121" spans="3:10" x14ac:dyDescent="0.25">
      <c r="C121" s="130">
        <v>884</v>
      </c>
      <c r="D121" s="130" t="s">
        <v>102</v>
      </c>
      <c r="E121" s="130">
        <v>3</v>
      </c>
      <c r="F121" s="130" t="s">
        <v>304</v>
      </c>
      <c r="G121" s="131" t="s">
        <v>1975</v>
      </c>
      <c r="H121" s="131"/>
      <c r="I121" s="168" t="s">
        <v>3701</v>
      </c>
      <c r="J121" s="168" t="s">
        <v>17</v>
      </c>
    </row>
    <row r="122" spans="3:10" x14ac:dyDescent="0.25">
      <c r="C122" s="130">
        <v>886</v>
      </c>
      <c r="D122" s="130" t="s">
        <v>101</v>
      </c>
      <c r="E122" s="130">
        <v>4</v>
      </c>
      <c r="F122" s="130" t="s">
        <v>305</v>
      </c>
      <c r="G122" s="131" t="s">
        <v>1976</v>
      </c>
      <c r="H122" s="131"/>
      <c r="I122" s="168" t="s">
        <v>3988</v>
      </c>
      <c r="J122" s="168" t="s">
        <v>3929</v>
      </c>
    </row>
    <row r="123" spans="3:10" x14ac:dyDescent="0.25">
      <c r="C123" s="130">
        <v>888</v>
      </c>
      <c r="D123" s="130" t="s">
        <v>103</v>
      </c>
      <c r="E123" s="130">
        <v>5</v>
      </c>
      <c r="F123" s="130" t="s">
        <v>306</v>
      </c>
      <c r="G123" s="131" t="s">
        <v>1977</v>
      </c>
      <c r="H123" s="131"/>
      <c r="I123" s="168" t="s">
        <v>4019</v>
      </c>
      <c r="J123" s="168" t="s">
        <v>4020</v>
      </c>
    </row>
    <row r="124" spans="3:10" x14ac:dyDescent="0.25">
      <c r="C124" s="130">
        <v>890</v>
      </c>
      <c r="D124" s="130" t="s">
        <v>95</v>
      </c>
      <c r="E124" s="130">
        <v>6</v>
      </c>
      <c r="F124" s="130" t="s">
        <v>307</v>
      </c>
      <c r="G124" s="131" t="s">
        <v>1978</v>
      </c>
      <c r="H124" s="131"/>
      <c r="I124" s="168" t="s">
        <v>3965</v>
      </c>
      <c r="J124" s="168" t="s">
        <v>3966</v>
      </c>
    </row>
    <row r="125" spans="3:10" x14ac:dyDescent="0.25">
      <c r="C125" s="130">
        <v>905</v>
      </c>
      <c r="D125" s="130" t="s">
        <v>138</v>
      </c>
      <c r="E125" s="130">
        <v>7</v>
      </c>
      <c r="F125" s="130" t="s">
        <v>308</v>
      </c>
      <c r="G125" s="131" t="s">
        <v>1979</v>
      </c>
      <c r="H125" s="131"/>
      <c r="I125" s="168" t="s">
        <v>3743</v>
      </c>
      <c r="J125" s="168" t="s">
        <v>3744</v>
      </c>
    </row>
    <row r="126" spans="3:10" x14ac:dyDescent="0.25">
      <c r="C126" s="130">
        <v>910</v>
      </c>
      <c r="D126" s="130" t="s">
        <v>63</v>
      </c>
      <c r="E126" s="130">
        <v>8</v>
      </c>
      <c r="F126" s="130" t="s">
        <v>309</v>
      </c>
      <c r="G126" s="131" t="s">
        <v>1980</v>
      </c>
      <c r="H126" s="131"/>
      <c r="I126" s="169" t="s">
        <v>3881</v>
      </c>
      <c r="J126" s="168" t="s">
        <v>3882</v>
      </c>
    </row>
    <row r="127" spans="3:10" x14ac:dyDescent="0.25">
      <c r="C127" s="130">
        <v>930</v>
      </c>
      <c r="D127" s="130" t="s">
        <v>75</v>
      </c>
      <c r="E127" s="130">
        <v>9</v>
      </c>
      <c r="F127" s="130" t="s">
        <v>310</v>
      </c>
      <c r="G127" s="131" t="s">
        <v>1981</v>
      </c>
      <c r="H127" s="131"/>
      <c r="I127" s="162"/>
      <c r="J127" s="162"/>
    </row>
    <row r="128" spans="3:10" x14ac:dyDescent="0.25">
      <c r="C128" s="130">
        <v>950</v>
      </c>
      <c r="D128" s="130" t="s">
        <v>30</v>
      </c>
      <c r="E128" s="130">
        <v>10</v>
      </c>
      <c r="F128" s="130" t="s">
        <v>311</v>
      </c>
      <c r="G128" s="131" t="s">
        <v>1982</v>
      </c>
      <c r="H128" s="131"/>
      <c r="I128" s="162"/>
      <c r="J128" s="162"/>
    </row>
    <row r="129" spans="3:10" x14ac:dyDescent="0.25">
      <c r="C129" s="130">
        <v>960</v>
      </c>
      <c r="D129" s="130" t="s">
        <v>86</v>
      </c>
      <c r="E129" s="130">
        <v>11</v>
      </c>
      <c r="F129" s="130" t="s">
        <v>312</v>
      </c>
      <c r="G129" s="131" t="s">
        <v>1983</v>
      </c>
      <c r="H129" s="131"/>
      <c r="I129" s="162"/>
      <c r="J129" s="162"/>
    </row>
    <row r="130" spans="3:10" x14ac:dyDescent="0.25">
      <c r="C130" s="130">
        <v>965</v>
      </c>
      <c r="D130" s="130" t="s">
        <v>20</v>
      </c>
      <c r="E130" s="130">
        <v>12</v>
      </c>
      <c r="F130" s="130" t="s">
        <v>313</v>
      </c>
      <c r="G130" s="131" t="s">
        <v>1984</v>
      </c>
      <c r="H130" s="131"/>
      <c r="I130" s="162"/>
      <c r="J130" s="162"/>
    </row>
    <row r="131" spans="3:10" x14ac:dyDescent="0.25">
      <c r="C131" s="130">
        <v>970</v>
      </c>
      <c r="D131" s="130" t="s">
        <v>41</v>
      </c>
      <c r="E131" s="130">
        <v>13</v>
      </c>
      <c r="F131" s="130" t="s">
        <v>314</v>
      </c>
      <c r="G131" s="131" t="s">
        <v>1985</v>
      </c>
      <c r="H131" s="131"/>
      <c r="I131" s="162"/>
      <c r="J131" s="162"/>
    </row>
    <row r="132" spans="3:10" x14ac:dyDescent="0.25">
      <c r="C132" s="130">
        <v>980</v>
      </c>
      <c r="D132" s="130" t="s">
        <v>110</v>
      </c>
      <c r="E132" s="130">
        <v>99</v>
      </c>
      <c r="F132" s="130" t="s">
        <v>315</v>
      </c>
      <c r="G132" s="131" t="s">
        <v>1986</v>
      </c>
      <c r="H132" s="131"/>
      <c r="I132" s="162"/>
      <c r="J132" s="162"/>
    </row>
    <row r="133" spans="3:10" x14ac:dyDescent="0.25">
      <c r="C133" s="130">
        <v>990</v>
      </c>
      <c r="D133" s="130" t="s">
        <v>109</v>
      </c>
      <c r="E133" s="130">
        <v>1</v>
      </c>
      <c r="F133" s="130" t="s">
        <v>316</v>
      </c>
      <c r="G133" s="131" t="s">
        <v>1987</v>
      </c>
      <c r="H133" s="131"/>
      <c r="I133" s="162"/>
      <c r="J133" s="162"/>
    </row>
    <row r="134" spans="3:10" x14ac:dyDescent="0.25">
      <c r="C134" s="132"/>
      <c r="D134" s="131"/>
      <c r="E134" s="130">
        <v>2</v>
      </c>
      <c r="F134" s="130" t="s">
        <v>317</v>
      </c>
      <c r="G134" s="131" t="s">
        <v>1988</v>
      </c>
      <c r="H134" s="131"/>
      <c r="I134" s="162"/>
      <c r="J134" s="162"/>
    </row>
    <row r="135" spans="3:10" x14ac:dyDescent="0.25">
      <c r="C135" s="132"/>
      <c r="D135" s="131"/>
      <c r="E135" s="130">
        <v>3</v>
      </c>
      <c r="F135" s="130" t="s">
        <v>318</v>
      </c>
      <c r="G135" s="131" t="s">
        <v>1989</v>
      </c>
      <c r="H135" s="131"/>
    </row>
    <row r="136" spans="3:10" x14ac:dyDescent="0.25">
      <c r="C136" s="132"/>
      <c r="D136" s="131"/>
      <c r="E136" s="130">
        <v>4</v>
      </c>
      <c r="F136" s="130" t="s">
        <v>319</v>
      </c>
      <c r="G136" s="131" t="s">
        <v>1990</v>
      </c>
      <c r="H136" s="131"/>
    </row>
    <row r="137" spans="3:10" x14ac:dyDescent="0.25">
      <c r="C137" s="132"/>
      <c r="D137" s="131"/>
      <c r="E137" s="130">
        <v>5</v>
      </c>
      <c r="F137" s="130" t="s">
        <v>320</v>
      </c>
      <c r="G137" s="131" t="s">
        <v>1991</v>
      </c>
      <c r="H137" s="131"/>
    </row>
    <row r="138" spans="3:10" x14ac:dyDescent="0.25">
      <c r="C138" s="132"/>
      <c r="D138" s="131"/>
      <c r="E138" s="130">
        <v>6</v>
      </c>
      <c r="F138" s="130" t="s">
        <v>321</v>
      </c>
      <c r="G138" s="131" t="s">
        <v>1992</v>
      </c>
      <c r="H138" s="131"/>
    </row>
    <row r="139" spans="3:10" x14ac:dyDescent="0.25">
      <c r="C139" s="132"/>
      <c r="D139" s="131"/>
      <c r="E139" s="130">
        <v>7</v>
      </c>
      <c r="F139" s="130" t="s">
        <v>322</v>
      </c>
      <c r="G139" s="131" t="s">
        <v>1993</v>
      </c>
      <c r="H139" s="131"/>
    </row>
    <row r="140" spans="3:10" x14ac:dyDescent="0.25">
      <c r="C140" s="132"/>
      <c r="D140" s="131"/>
      <c r="E140" s="130">
        <v>8</v>
      </c>
      <c r="F140" s="130" t="s">
        <v>323</v>
      </c>
      <c r="G140" s="131" t="s">
        <v>1994</v>
      </c>
      <c r="H140" s="131"/>
    </row>
    <row r="141" spans="3:10" x14ac:dyDescent="0.25">
      <c r="C141" s="132"/>
      <c r="D141" s="131"/>
      <c r="E141" s="130">
        <v>9</v>
      </c>
      <c r="F141" s="130" t="s">
        <v>324</v>
      </c>
      <c r="G141" s="131" t="s">
        <v>1995</v>
      </c>
      <c r="H141" s="131"/>
    </row>
    <row r="142" spans="3:10" x14ac:dyDescent="0.25">
      <c r="C142" s="132"/>
      <c r="D142" s="131"/>
      <c r="E142" s="130">
        <v>10</v>
      </c>
      <c r="F142" s="130" t="s">
        <v>325</v>
      </c>
      <c r="G142" s="131" t="s">
        <v>1996</v>
      </c>
      <c r="H142" s="131"/>
    </row>
    <row r="143" spans="3:10" x14ac:dyDescent="0.25">
      <c r="C143" s="132"/>
      <c r="D143" s="131"/>
      <c r="E143" s="130">
        <v>11</v>
      </c>
      <c r="F143" s="130" t="s">
        <v>326</v>
      </c>
      <c r="G143" s="131" t="s">
        <v>1997</v>
      </c>
      <c r="H143" s="131"/>
    </row>
    <row r="144" spans="3:10" x14ac:dyDescent="0.25">
      <c r="C144" s="132"/>
      <c r="D144" s="131"/>
      <c r="E144" s="130">
        <v>12</v>
      </c>
      <c r="F144" s="130" t="s">
        <v>327</v>
      </c>
      <c r="G144" s="131" t="s">
        <v>1998</v>
      </c>
      <c r="H144" s="131"/>
    </row>
    <row r="145" spans="3:8" x14ac:dyDescent="0.25">
      <c r="C145" s="132"/>
      <c r="D145" s="131"/>
      <c r="E145" s="130">
        <v>99</v>
      </c>
      <c r="F145" s="130" t="s">
        <v>328</v>
      </c>
      <c r="G145" s="131" t="s">
        <v>1999</v>
      </c>
      <c r="H145" s="131"/>
    </row>
    <row r="146" spans="3:8" x14ac:dyDescent="0.25">
      <c r="C146" s="132"/>
      <c r="D146" s="131"/>
      <c r="E146" s="130">
        <v>1</v>
      </c>
      <c r="F146" s="130" t="s">
        <v>329</v>
      </c>
      <c r="G146" s="131" t="s">
        <v>2000</v>
      </c>
      <c r="H146" s="131"/>
    </row>
    <row r="147" spans="3:8" x14ac:dyDescent="0.25">
      <c r="C147" s="132"/>
      <c r="D147" s="131"/>
      <c r="E147" s="130">
        <v>2</v>
      </c>
      <c r="F147" s="130" t="s">
        <v>330</v>
      </c>
      <c r="G147" s="131" t="s">
        <v>2001</v>
      </c>
      <c r="H147" s="131"/>
    </row>
    <row r="148" spans="3:8" x14ac:dyDescent="0.25">
      <c r="C148" s="132"/>
      <c r="D148" s="131"/>
      <c r="E148" s="130">
        <v>3</v>
      </c>
      <c r="F148" s="130" t="s">
        <v>3797</v>
      </c>
      <c r="G148" s="131" t="s">
        <v>2002</v>
      </c>
      <c r="H148" s="131"/>
    </row>
    <row r="149" spans="3:8" x14ac:dyDescent="0.25">
      <c r="C149" s="132"/>
      <c r="D149" s="131"/>
      <c r="E149" s="130">
        <v>4</v>
      </c>
      <c r="F149" s="130" t="s">
        <v>331</v>
      </c>
      <c r="G149" s="131" t="s">
        <v>2003</v>
      </c>
      <c r="H149" s="131"/>
    </row>
    <row r="150" spans="3:8" x14ac:dyDescent="0.25">
      <c r="C150" s="132"/>
      <c r="D150" s="131"/>
      <c r="E150" s="130">
        <v>5</v>
      </c>
      <c r="F150" s="130" t="s">
        <v>332</v>
      </c>
      <c r="G150" s="131" t="s">
        <v>2004</v>
      </c>
      <c r="H150" s="131"/>
    </row>
    <row r="151" spans="3:8" x14ac:dyDescent="0.25">
      <c r="C151" s="132"/>
      <c r="D151" s="131"/>
      <c r="E151" s="130">
        <v>6</v>
      </c>
      <c r="F151" s="130" t="s">
        <v>333</v>
      </c>
      <c r="G151" s="131" t="s">
        <v>2005</v>
      </c>
      <c r="H151" s="131"/>
    </row>
    <row r="152" spans="3:8" x14ac:dyDescent="0.25">
      <c r="C152" s="132"/>
      <c r="D152" s="131"/>
      <c r="E152" s="130">
        <v>7</v>
      </c>
      <c r="F152" s="130" t="s">
        <v>334</v>
      </c>
      <c r="G152" s="131" t="s">
        <v>2006</v>
      </c>
      <c r="H152" s="131"/>
    </row>
    <row r="153" spans="3:8" x14ac:dyDescent="0.25">
      <c r="C153" s="132"/>
      <c r="D153" s="131"/>
      <c r="E153" s="130">
        <v>8</v>
      </c>
      <c r="F153" s="130" t="s">
        <v>335</v>
      </c>
      <c r="G153" s="131" t="s">
        <v>2007</v>
      </c>
      <c r="H153" s="131"/>
    </row>
    <row r="154" spans="3:8" x14ac:dyDescent="0.25">
      <c r="C154" s="132"/>
      <c r="D154" s="131"/>
      <c r="E154" s="130">
        <v>9</v>
      </c>
      <c r="F154" s="130" t="s">
        <v>336</v>
      </c>
      <c r="G154" s="131" t="s">
        <v>2008</v>
      </c>
      <c r="H154" s="131"/>
    </row>
    <row r="155" spans="3:8" x14ac:dyDescent="0.25">
      <c r="C155" s="132"/>
      <c r="D155" s="131"/>
      <c r="E155" s="130">
        <v>10</v>
      </c>
      <c r="F155" s="130" t="s">
        <v>337</v>
      </c>
      <c r="G155" s="131" t="s">
        <v>2009</v>
      </c>
      <c r="H155" s="131"/>
    </row>
    <row r="156" spans="3:8" x14ac:dyDescent="0.25">
      <c r="C156" s="132"/>
      <c r="D156" s="131"/>
      <c r="E156" s="130">
        <v>11</v>
      </c>
      <c r="F156" s="130" t="s">
        <v>338</v>
      </c>
      <c r="G156" s="131" t="s">
        <v>2010</v>
      </c>
      <c r="H156" s="131"/>
    </row>
    <row r="157" spans="3:8" x14ac:dyDescent="0.25">
      <c r="C157" s="132"/>
      <c r="D157" s="131"/>
      <c r="E157" s="130">
        <v>12</v>
      </c>
      <c r="F157" s="130" t="s">
        <v>339</v>
      </c>
      <c r="G157" s="131" t="s">
        <v>2011</v>
      </c>
      <c r="H157" s="131"/>
    </row>
    <row r="158" spans="3:8" x14ac:dyDescent="0.25">
      <c r="C158" s="132"/>
      <c r="D158" s="131"/>
      <c r="E158" s="130">
        <v>13</v>
      </c>
      <c r="F158" s="130" t="s">
        <v>340</v>
      </c>
      <c r="G158" s="131" t="s">
        <v>2012</v>
      </c>
      <c r="H158" s="131"/>
    </row>
    <row r="159" spans="3:8" x14ac:dyDescent="0.25">
      <c r="C159" s="132"/>
      <c r="D159" s="131"/>
      <c r="E159" s="130">
        <v>14</v>
      </c>
      <c r="F159" s="130" t="s">
        <v>341</v>
      </c>
      <c r="G159" s="131" t="s">
        <v>2013</v>
      </c>
      <c r="H159" s="131"/>
    </row>
    <row r="160" spans="3:8" x14ac:dyDescent="0.25">
      <c r="C160" s="132"/>
      <c r="D160" s="131"/>
      <c r="E160" s="130">
        <v>15</v>
      </c>
      <c r="F160" s="130" t="s">
        <v>342</v>
      </c>
      <c r="G160" s="131" t="s">
        <v>2014</v>
      </c>
      <c r="H160" s="131"/>
    </row>
    <row r="161" spans="3:8" x14ac:dyDescent="0.25">
      <c r="C161" s="132"/>
      <c r="D161" s="131"/>
      <c r="E161" s="130">
        <v>16</v>
      </c>
      <c r="F161" s="130" t="s">
        <v>343</v>
      </c>
      <c r="G161" s="131" t="s">
        <v>2015</v>
      </c>
      <c r="H161" s="131"/>
    </row>
    <row r="162" spans="3:8" x14ac:dyDescent="0.25">
      <c r="C162" s="132"/>
      <c r="D162" s="131"/>
      <c r="E162" s="130">
        <v>17</v>
      </c>
      <c r="F162" s="130" t="s">
        <v>344</v>
      </c>
      <c r="G162" s="131" t="s">
        <v>2016</v>
      </c>
      <c r="H162" s="131"/>
    </row>
    <row r="163" spans="3:8" x14ac:dyDescent="0.25">
      <c r="C163" s="132"/>
      <c r="D163" s="131"/>
      <c r="E163" s="130">
        <v>18</v>
      </c>
      <c r="F163" s="130" t="s">
        <v>345</v>
      </c>
      <c r="G163" s="131" t="s">
        <v>2017</v>
      </c>
      <c r="H163" s="131"/>
    </row>
    <row r="164" spans="3:8" x14ac:dyDescent="0.25">
      <c r="C164" s="132"/>
      <c r="D164" s="131"/>
      <c r="E164" s="130">
        <v>99</v>
      </c>
      <c r="F164" s="130" t="s">
        <v>346</v>
      </c>
      <c r="G164" s="131" t="s">
        <v>2018</v>
      </c>
      <c r="H164" s="131"/>
    </row>
    <row r="165" spans="3:8" x14ac:dyDescent="0.25">
      <c r="C165" s="132"/>
      <c r="D165" s="131"/>
      <c r="E165" s="130">
        <v>1</v>
      </c>
      <c r="F165" s="130" t="s">
        <v>3798</v>
      </c>
      <c r="G165" s="131" t="s">
        <v>2019</v>
      </c>
      <c r="H165" s="131"/>
    </row>
    <row r="166" spans="3:8" x14ac:dyDescent="0.25">
      <c r="C166" s="132"/>
      <c r="D166" s="131"/>
      <c r="E166" s="130">
        <v>2</v>
      </c>
      <c r="F166" s="130" t="s">
        <v>347</v>
      </c>
      <c r="G166" s="131" t="s">
        <v>2020</v>
      </c>
      <c r="H166" s="131"/>
    </row>
    <row r="167" spans="3:8" x14ac:dyDescent="0.25">
      <c r="C167" s="132"/>
      <c r="D167" s="131"/>
      <c r="E167" s="130">
        <v>3</v>
      </c>
      <c r="F167" s="130" t="s">
        <v>348</v>
      </c>
      <c r="G167" s="131" t="s">
        <v>2021</v>
      </c>
      <c r="H167" s="131"/>
    </row>
    <row r="168" spans="3:8" x14ac:dyDescent="0.25">
      <c r="C168" s="132"/>
      <c r="D168" s="131"/>
      <c r="E168" s="130">
        <v>99</v>
      </c>
      <c r="F168" s="130" t="s">
        <v>349</v>
      </c>
      <c r="G168" s="131" t="s">
        <v>2022</v>
      </c>
      <c r="H168" s="131"/>
    </row>
    <row r="169" spans="3:8" x14ac:dyDescent="0.25">
      <c r="C169" s="132"/>
      <c r="D169" s="131"/>
      <c r="E169" s="130">
        <v>1</v>
      </c>
      <c r="F169" s="130" t="s">
        <v>350</v>
      </c>
      <c r="G169" s="131" t="s">
        <v>2023</v>
      </c>
      <c r="H169" s="131"/>
    </row>
    <row r="170" spans="3:8" x14ac:dyDescent="0.25">
      <c r="C170" s="132"/>
      <c r="D170" s="131"/>
      <c r="E170" s="130">
        <v>2</v>
      </c>
      <c r="F170" s="130" t="s">
        <v>351</v>
      </c>
      <c r="G170" s="131" t="s">
        <v>2024</v>
      </c>
      <c r="H170" s="131"/>
    </row>
    <row r="171" spans="3:8" x14ac:dyDescent="0.25">
      <c r="C171" s="132"/>
      <c r="D171" s="131"/>
      <c r="E171" s="130">
        <v>99</v>
      </c>
      <c r="F171" s="130" t="s">
        <v>352</v>
      </c>
      <c r="G171" s="131" t="s">
        <v>2025</v>
      </c>
      <c r="H171" s="131"/>
    </row>
    <row r="172" spans="3:8" x14ac:dyDescent="0.25">
      <c r="C172" s="132"/>
      <c r="D172" s="131"/>
      <c r="E172" s="130">
        <v>733</v>
      </c>
      <c r="F172" s="130" t="s">
        <v>353</v>
      </c>
      <c r="G172" s="131" t="s">
        <v>2026</v>
      </c>
      <c r="H172" s="131"/>
    </row>
    <row r="173" spans="3:8" x14ac:dyDescent="0.25">
      <c r="C173" s="132"/>
      <c r="D173" s="131"/>
      <c r="E173" s="130">
        <v>734</v>
      </c>
      <c r="F173" s="130" t="s">
        <v>354</v>
      </c>
      <c r="G173" s="131" t="s">
        <v>2027</v>
      </c>
      <c r="H173" s="131"/>
    </row>
    <row r="174" spans="3:8" x14ac:dyDescent="0.25">
      <c r="C174" s="132"/>
      <c r="D174" s="131"/>
      <c r="E174" s="130">
        <v>735</v>
      </c>
      <c r="F174" s="130" t="s">
        <v>355</v>
      </c>
      <c r="G174" s="131" t="s">
        <v>2028</v>
      </c>
      <c r="H174" s="131"/>
    </row>
    <row r="175" spans="3:8" x14ac:dyDescent="0.25">
      <c r="C175" s="132"/>
      <c r="D175" s="131"/>
      <c r="E175" s="130">
        <v>736</v>
      </c>
      <c r="F175" s="130" t="s">
        <v>356</v>
      </c>
      <c r="G175" s="131" t="s">
        <v>2029</v>
      </c>
      <c r="H175" s="131"/>
    </row>
    <row r="176" spans="3:8" x14ac:dyDescent="0.25">
      <c r="C176" s="132"/>
      <c r="D176" s="131"/>
      <c r="E176" s="130">
        <v>737</v>
      </c>
      <c r="F176" s="130" t="s">
        <v>357</v>
      </c>
      <c r="G176" s="131" t="s">
        <v>2030</v>
      </c>
      <c r="H176" s="131"/>
    </row>
    <row r="177" spans="3:8" x14ac:dyDescent="0.25">
      <c r="C177" s="132"/>
      <c r="D177" s="131"/>
      <c r="E177" s="130">
        <v>738</v>
      </c>
      <c r="F177" s="130" t="s">
        <v>358</v>
      </c>
      <c r="G177" s="131" t="s">
        <v>2031</v>
      </c>
      <c r="H177" s="131"/>
    </row>
    <row r="178" spans="3:8" x14ac:dyDescent="0.25">
      <c r="C178" s="132"/>
      <c r="D178" s="131"/>
      <c r="E178" s="130">
        <v>739</v>
      </c>
      <c r="F178" s="130" t="s">
        <v>359</v>
      </c>
      <c r="G178" s="131" t="s">
        <v>2032</v>
      </c>
      <c r="H178" s="131"/>
    </row>
    <row r="179" spans="3:8" x14ac:dyDescent="0.25">
      <c r="C179" s="132"/>
      <c r="D179" s="131"/>
      <c r="E179" s="130">
        <v>740</v>
      </c>
      <c r="F179" s="130" t="s">
        <v>360</v>
      </c>
      <c r="G179" s="131" t="s">
        <v>2033</v>
      </c>
      <c r="H179" s="131"/>
    </row>
    <row r="180" spans="3:8" x14ac:dyDescent="0.25">
      <c r="C180" s="132"/>
      <c r="D180" s="131"/>
      <c r="E180" s="130">
        <v>741</v>
      </c>
      <c r="F180" s="130" t="s">
        <v>361</v>
      </c>
      <c r="G180" s="131" t="s">
        <v>2034</v>
      </c>
      <c r="H180" s="131"/>
    </row>
    <row r="181" spans="3:8" x14ac:dyDescent="0.25">
      <c r="C181" s="132"/>
      <c r="D181" s="131"/>
      <c r="E181" s="130">
        <v>742</v>
      </c>
      <c r="F181" s="130" t="s">
        <v>362</v>
      </c>
      <c r="G181" s="131" t="s">
        <v>2035</v>
      </c>
      <c r="H181" s="131"/>
    </row>
    <row r="182" spans="3:8" x14ac:dyDescent="0.25">
      <c r="C182" s="132"/>
      <c r="D182" s="131"/>
      <c r="E182" s="130">
        <v>743</v>
      </c>
      <c r="F182" s="130" t="s">
        <v>363</v>
      </c>
      <c r="G182" s="131" t="s">
        <v>2036</v>
      </c>
      <c r="H182" s="131"/>
    </row>
    <row r="183" spans="3:8" x14ac:dyDescent="0.25">
      <c r="C183" s="132"/>
      <c r="D183" s="131"/>
      <c r="E183" s="130">
        <v>744</v>
      </c>
      <c r="F183" s="130" t="s">
        <v>364</v>
      </c>
      <c r="G183" s="131" t="s">
        <v>2037</v>
      </c>
      <c r="H183" s="131"/>
    </row>
    <row r="184" spans="3:8" x14ac:dyDescent="0.25">
      <c r="C184" s="132"/>
      <c r="D184" s="131"/>
      <c r="E184" s="130">
        <v>745</v>
      </c>
      <c r="F184" s="130" t="s">
        <v>365</v>
      </c>
      <c r="G184" s="131" t="s">
        <v>2038</v>
      </c>
      <c r="H184" s="131"/>
    </row>
    <row r="185" spans="3:8" x14ac:dyDescent="0.25">
      <c r="C185" s="132"/>
      <c r="D185" s="131"/>
      <c r="E185" s="130">
        <v>746</v>
      </c>
      <c r="F185" s="130" t="s">
        <v>366</v>
      </c>
      <c r="G185" s="131" t="s">
        <v>2039</v>
      </c>
      <c r="H185" s="131"/>
    </row>
    <row r="186" spans="3:8" x14ac:dyDescent="0.25">
      <c r="C186" s="132"/>
      <c r="D186" s="131"/>
      <c r="E186" s="130">
        <v>747</v>
      </c>
      <c r="F186" s="130" t="s">
        <v>367</v>
      </c>
      <c r="G186" s="131" t="s">
        <v>2040</v>
      </c>
      <c r="H186" s="131"/>
    </row>
    <row r="187" spans="3:8" x14ac:dyDescent="0.25">
      <c r="C187" s="132"/>
      <c r="D187" s="131"/>
      <c r="E187" s="130">
        <v>748</v>
      </c>
      <c r="F187" s="130" t="s">
        <v>368</v>
      </c>
      <c r="G187" s="131" t="s">
        <v>2041</v>
      </c>
      <c r="H187" s="131"/>
    </row>
    <row r="188" spans="3:8" x14ac:dyDescent="0.25">
      <c r="C188" s="132"/>
      <c r="D188" s="131"/>
      <c r="E188" s="130">
        <v>749</v>
      </c>
      <c r="F188" s="130" t="s">
        <v>369</v>
      </c>
      <c r="G188" s="131" t="s">
        <v>2042</v>
      </c>
      <c r="H188" s="131"/>
    </row>
    <row r="189" spans="3:8" x14ac:dyDescent="0.25">
      <c r="C189" s="132"/>
      <c r="D189" s="131"/>
      <c r="E189" s="130">
        <v>750</v>
      </c>
      <c r="F189" s="130" t="s">
        <v>370</v>
      </c>
      <c r="G189" s="131" t="s">
        <v>2043</v>
      </c>
      <c r="H189" s="131"/>
    </row>
    <row r="190" spans="3:8" x14ac:dyDescent="0.25">
      <c r="C190" s="132"/>
      <c r="D190" s="131"/>
      <c r="E190" s="130">
        <v>751</v>
      </c>
      <c r="F190" s="130" t="s">
        <v>371</v>
      </c>
      <c r="G190" s="131" t="s">
        <v>2044</v>
      </c>
      <c r="H190" s="131"/>
    </row>
    <row r="191" spans="3:8" x14ac:dyDescent="0.25">
      <c r="C191" s="132"/>
      <c r="D191" s="131"/>
      <c r="E191" s="130">
        <v>752</v>
      </c>
      <c r="F191" s="130" t="s">
        <v>372</v>
      </c>
      <c r="G191" s="131" t="s">
        <v>2045</v>
      </c>
      <c r="H191" s="131"/>
    </row>
    <row r="192" spans="3:8" x14ac:dyDescent="0.25">
      <c r="C192" s="132"/>
      <c r="D192" s="131"/>
      <c r="E192" s="130">
        <v>753</v>
      </c>
      <c r="F192" s="130" t="s">
        <v>373</v>
      </c>
      <c r="G192" s="131" t="s">
        <v>2046</v>
      </c>
      <c r="H192" s="131"/>
    </row>
    <row r="193" spans="3:8" x14ac:dyDescent="0.25">
      <c r="C193" s="132"/>
      <c r="D193" s="131"/>
      <c r="E193" s="130">
        <v>754</v>
      </c>
      <c r="F193" s="130" t="s">
        <v>374</v>
      </c>
      <c r="G193" s="131" t="s">
        <v>2047</v>
      </c>
      <c r="H193" s="131"/>
    </row>
    <row r="194" spans="3:8" x14ac:dyDescent="0.25">
      <c r="C194" s="132"/>
      <c r="D194" s="131"/>
      <c r="E194" s="130">
        <v>755</v>
      </c>
      <c r="F194" s="130" t="s">
        <v>375</v>
      </c>
      <c r="G194" s="131" t="s">
        <v>2048</v>
      </c>
      <c r="H194" s="131"/>
    </row>
    <row r="195" spans="3:8" x14ac:dyDescent="0.25">
      <c r="C195" s="132"/>
      <c r="D195" s="131"/>
      <c r="E195" s="130">
        <v>756</v>
      </c>
      <c r="F195" s="130" t="s">
        <v>376</v>
      </c>
      <c r="G195" s="131" t="s">
        <v>2049</v>
      </c>
      <c r="H195" s="131"/>
    </row>
    <row r="196" spans="3:8" x14ac:dyDescent="0.25">
      <c r="C196" s="132"/>
      <c r="D196" s="131"/>
      <c r="E196" s="130">
        <v>757</v>
      </c>
      <c r="F196" s="130" t="s">
        <v>377</v>
      </c>
      <c r="G196" s="131" t="s">
        <v>2050</v>
      </c>
      <c r="H196" s="131"/>
    </row>
    <row r="197" spans="3:8" x14ac:dyDescent="0.25">
      <c r="C197" s="132"/>
      <c r="D197" s="131"/>
      <c r="E197" s="130">
        <v>758</v>
      </c>
      <c r="F197" s="130" t="s">
        <v>378</v>
      </c>
      <c r="G197" s="131" t="s">
        <v>2051</v>
      </c>
      <c r="H197" s="131"/>
    </row>
    <row r="198" spans="3:8" x14ac:dyDescent="0.25">
      <c r="C198" s="132"/>
      <c r="D198" s="131"/>
      <c r="E198" s="130">
        <v>759</v>
      </c>
      <c r="F198" s="130" t="s">
        <v>379</v>
      </c>
      <c r="G198" s="131" t="s">
        <v>2052</v>
      </c>
      <c r="H198" s="131"/>
    </row>
    <row r="199" spans="3:8" x14ac:dyDescent="0.25">
      <c r="C199" s="132"/>
      <c r="D199" s="131"/>
      <c r="E199" s="130">
        <v>760</v>
      </c>
      <c r="F199" s="130" t="s">
        <v>380</v>
      </c>
      <c r="G199" s="131" t="s">
        <v>2053</v>
      </c>
      <c r="H199" s="131"/>
    </row>
    <row r="200" spans="3:8" x14ac:dyDescent="0.25">
      <c r="C200" s="132"/>
      <c r="D200" s="131"/>
      <c r="E200" s="130">
        <v>770</v>
      </c>
      <c r="F200" s="130" t="s">
        <v>381</v>
      </c>
      <c r="G200" s="131" t="s">
        <v>2054</v>
      </c>
      <c r="H200" s="131"/>
    </row>
    <row r="201" spans="3:8" x14ac:dyDescent="0.25">
      <c r="C201" s="132"/>
      <c r="D201" s="131"/>
      <c r="E201" s="130">
        <v>799</v>
      </c>
      <c r="F201" s="130" t="s">
        <v>382</v>
      </c>
      <c r="G201" s="131" t="s">
        <v>2055</v>
      </c>
      <c r="H201" s="131"/>
    </row>
    <row r="202" spans="3:8" x14ac:dyDescent="0.25">
      <c r="C202" s="132"/>
      <c r="D202" s="131"/>
      <c r="E202" s="130">
        <v>89</v>
      </c>
      <c r="F202" s="130" t="s">
        <v>383</v>
      </c>
      <c r="G202" s="131" t="s">
        <v>2056</v>
      </c>
      <c r="H202" s="131"/>
    </row>
    <row r="203" spans="3:8" x14ac:dyDescent="0.25">
      <c r="C203" s="132"/>
      <c r="D203" s="131"/>
      <c r="E203" s="130">
        <v>1</v>
      </c>
      <c r="F203" s="130" t="s">
        <v>384</v>
      </c>
      <c r="G203" s="131" t="s">
        <v>2057</v>
      </c>
      <c r="H203" s="131"/>
    </row>
    <row r="204" spans="3:8" x14ac:dyDescent="0.25">
      <c r="C204" s="132"/>
      <c r="D204" s="131"/>
      <c r="E204" s="130">
        <v>2</v>
      </c>
      <c r="F204" s="130" t="s">
        <v>385</v>
      </c>
      <c r="G204" s="131" t="s">
        <v>2058</v>
      </c>
      <c r="H204" s="131"/>
    </row>
    <row r="205" spans="3:8" x14ac:dyDescent="0.25">
      <c r="C205" s="132"/>
      <c r="D205" s="131"/>
      <c r="E205" s="130">
        <v>89</v>
      </c>
      <c r="F205" s="130" t="s">
        <v>386</v>
      </c>
      <c r="G205" s="131" t="s">
        <v>2059</v>
      </c>
      <c r="H205" s="131"/>
    </row>
    <row r="206" spans="3:8" x14ac:dyDescent="0.25">
      <c r="C206" s="132"/>
      <c r="D206" s="131"/>
      <c r="E206" s="130">
        <v>133</v>
      </c>
      <c r="F206" s="130" t="s">
        <v>387</v>
      </c>
      <c r="G206" s="131" t="s">
        <v>2060</v>
      </c>
      <c r="H206" s="131"/>
    </row>
    <row r="207" spans="3:8" x14ac:dyDescent="0.25">
      <c r="C207" s="132"/>
      <c r="D207" s="131"/>
      <c r="E207" s="130">
        <v>177</v>
      </c>
      <c r="F207" s="130" t="s">
        <v>388</v>
      </c>
      <c r="G207" s="131" t="s">
        <v>2061</v>
      </c>
      <c r="H207" s="131"/>
    </row>
    <row r="208" spans="3:8" x14ac:dyDescent="0.25">
      <c r="C208" s="132"/>
      <c r="D208" s="131"/>
      <c r="E208" s="130">
        <v>221</v>
      </c>
      <c r="F208" s="130" t="s">
        <v>389</v>
      </c>
      <c r="G208" s="131" t="s">
        <v>2062</v>
      </c>
      <c r="H208" s="131"/>
    </row>
    <row r="209" spans="3:8" x14ac:dyDescent="0.25">
      <c r="C209" s="132"/>
      <c r="D209" s="131"/>
      <c r="E209" s="130">
        <v>779</v>
      </c>
      <c r="F209" s="130" t="s">
        <v>390</v>
      </c>
      <c r="G209" s="131" t="s">
        <v>2063</v>
      </c>
      <c r="H209" s="131"/>
    </row>
    <row r="210" spans="3:8" x14ac:dyDescent="0.25">
      <c r="C210" s="132"/>
      <c r="D210" s="131"/>
      <c r="E210" s="130">
        <v>90</v>
      </c>
      <c r="F210" s="130" t="s">
        <v>391</v>
      </c>
      <c r="G210" s="131" t="s">
        <v>2064</v>
      </c>
      <c r="H210" s="131"/>
    </row>
    <row r="211" spans="3:8" x14ac:dyDescent="0.25">
      <c r="C211" s="132"/>
      <c r="D211" s="131"/>
      <c r="E211" s="130">
        <v>95</v>
      </c>
      <c r="F211" s="130" t="s">
        <v>392</v>
      </c>
      <c r="G211" s="131" t="s">
        <v>2065</v>
      </c>
      <c r="H211" s="131"/>
    </row>
    <row r="212" spans="3:8" x14ac:dyDescent="0.25">
      <c r="C212" s="132"/>
      <c r="D212" s="131"/>
      <c r="E212" s="130">
        <v>133</v>
      </c>
      <c r="F212" s="130" t="s">
        <v>393</v>
      </c>
      <c r="G212" s="131" t="s">
        <v>2066</v>
      </c>
      <c r="H212" s="131"/>
    </row>
    <row r="213" spans="3:8" x14ac:dyDescent="0.25">
      <c r="C213" s="132"/>
      <c r="D213" s="131"/>
      <c r="E213" s="130">
        <v>134</v>
      </c>
      <c r="F213" s="130" t="s">
        <v>394</v>
      </c>
      <c r="G213" s="131" t="s">
        <v>2067</v>
      </c>
      <c r="H213" s="131"/>
    </row>
    <row r="214" spans="3:8" x14ac:dyDescent="0.25">
      <c r="C214" s="132"/>
      <c r="D214" s="131"/>
      <c r="E214" s="130">
        <v>177</v>
      </c>
      <c r="F214" s="130" t="s">
        <v>395</v>
      </c>
      <c r="G214" s="131" t="s">
        <v>2068</v>
      </c>
      <c r="H214" s="131"/>
    </row>
    <row r="215" spans="3:8" x14ac:dyDescent="0.25">
      <c r="C215" s="132"/>
      <c r="D215" s="131"/>
      <c r="E215" s="130">
        <v>181</v>
      </c>
      <c r="F215" s="130" t="s">
        <v>396</v>
      </c>
      <c r="G215" s="131" t="s">
        <v>2069</v>
      </c>
      <c r="H215" s="131"/>
    </row>
    <row r="216" spans="3:8" x14ac:dyDescent="0.25">
      <c r="C216" s="132"/>
      <c r="D216" s="131"/>
      <c r="E216" s="130">
        <v>182</v>
      </c>
      <c r="F216" s="130" t="s">
        <v>397</v>
      </c>
      <c r="G216" s="131" t="s">
        <v>2070</v>
      </c>
      <c r="H216" s="131"/>
    </row>
    <row r="217" spans="3:8" x14ac:dyDescent="0.25">
      <c r="C217" s="132"/>
      <c r="D217" s="131"/>
      <c r="E217" s="130">
        <v>315</v>
      </c>
      <c r="F217" s="130" t="s">
        <v>398</v>
      </c>
      <c r="G217" s="131" t="s">
        <v>2071</v>
      </c>
      <c r="H217" s="131"/>
    </row>
    <row r="218" spans="3:8" x14ac:dyDescent="0.25">
      <c r="C218" s="132"/>
      <c r="D218" s="131"/>
      <c r="E218" s="130">
        <v>353</v>
      </c>
      <c r="F218" s="130" t="s">
        <v>399</v>
      </c>
      <c r="G218" s="131" t="s">
        <v>2072</v>
      </c>
      <c r="H218" s="131"/>
    </row>
    <row r="219" spans="3:8" x14ac:dyDescent="0.25">
      <c r="C219" s="132"/>
      <c r="D219" s="131"/>
      <c r="E219" s="130">
        <v>456</v>
      </c>
      <c r="F219" s="130" t="s">
        <v>400</v>
      </c>
      <c r="G219" s="131" t="s">
        <v>2073</v>
      </c>
      <c r="H219" s="131"/>
    </row>
    <row r="220" spans="3:8" x14ac:dyDescent="0.25">
      <c r="C220" s="132"/>
      <c r="D220" s="131"/>
      <c r="E220" s="130">
        <v>501</v>
      </c>
      <c r="F220" s="130" t="s">
        <v>401</v>
      </c>
      <c r="G220" s="131" t="s">
        <v>2074</v>
      </c>
      <c r="H220" s="131"/>
    </row>
    <row r="221" spans="3:8" x14ac:dyDescent="0.25">
      <c r="C221" s="132"/>
      <c r="D221" s="131"/>
      <c r="E221" s="130">
        <v>502</v>
      </c>
      <c r="F221" s="130" t="s">
        <v>402</v>
      </c>
      <c r="G221" s="131" t="s">
        <v>2075</v>
      </c>
      <c r="H221" s="131"/>
    </row>
    <row r="222" spans="3:8" x14ac:dyDescent="0.25">
      <c r="C222" s="132"/>
      <c r="D222" s="131"/>
      <c r="E222" s="130">
        <v>503</v>
      </c>
      <c r="F222" s="130" t="s">
        <v>403</v>
      </c>
      <c r="G222" s="131" t="s">
        <v>2076</v>
      </c>
      <c r="H222" s="131"/>
    </row>
    <row r="223" spans="3:8" x14ac:dyDescent="0.25">
      <c r="C223" s="132"/>
      <c r="D223" s="131"/>
      <c r="E223" s="130">
        <v>504</v>
      </c>
      <c r="F223" s="130" t="s">
        <v>404</v>
      </c>
      <c r="G223" s="131" t="s">
        <v>2077</v>
      </c>
      <c r="H223" s="131"/>
    </row>
    <row r="224" spans="3:8" x14ac:dyDescent="0.25">
      <c r="C224" s="132"/>
      <c r="D224" s="131"/>
      <c r="E224" s="130">
        <v>505</v>
      </c>
      <c r="F224" s="130" t="s">
        <v>405</v>
      </c>
      <c r="G224" s="131" t="s">
        <v>2078</v>
      </c>
      <c r="H224" s="131"/>
    </row>
    <row r="225" spans="3:8" x14ac:dyDescent="0.25">
      <c r="C225" s="132"/>
      <c r="D225" s="131"/>
      <c r="E225" s="130">
        <v>544</v>
      </c>
      <c r="F225" s="130" t="s">
        <v>406</v>
      </c>
      <c r="G225" s="131" t="s">
        <v>2079</v>
      </c>
      <c r="H225" s="131"/>
    </row>
    <row r="226" spans="3:8" x14ac:dyDescent="0.25">
      <c r="C226" s="132"/>
      <c r="D226" s="131"/>
      <c r="E226" s="130">
        <v>564</v>
      </c>
      <c r="F226" s="130" t="s">
        <v>407</v>
      </c>
      <c r="G226" s="131" t="s">
        <v>2080</v>
      </c>
      <c r="H226" s="131"/>
    </row>
    <row r="227" spans="3:8" x14ac:dyDescent="0.25">
      <c r="C227" s="132"/>
      <c r="D227" s="131"/>
      <c r="E227" s="130">
        <v>632</v>
      </c>
      <c r="F227" s="130" t="s">
        <v>408</v>
      </c>
      <c r="G227" s="131" t="s">
        <v>2081</v>
      </c>
      <c r="H227" s="131"/>
    </row>
    <row r="228" spans="3:8" x14ac:dyDescent="0.25">
      <c r="C228" s="132"/>
      <c r="D228" s="131"/>
      <c r="E228" s="130">
        <v>735</v>
      </c>
      <c r="F228" s="130" t="s">
        <v>409</v>
      </c>
      <c r="G228" s="131" t="s">
        <v>2082</v>
      </c>
      <c r="H228" s="131"/>
    </row>
    <row r="229" spans="3:8" x14ac:dyDescent="0.25">
      <c r="C229" s="132"/>
      <c r="D229" s="131"/>
      <c r="E229" s="130">
        <v>736</v>
      </c>
      <c r="F229" s="130" t="s">
        <v>410</v>
      </c>
      <c r="G229" s="131" t="s">
        <v>2083</v>
      </c>
      <c r="H229" s="131"/>
    </row>
    <row r="230" spans="3:8" x14ac:dyDescent="0.25">
      <c r="C230" s="132"/>
      <c r="D230" s="131"/>
      <c r="E230" s="130">
        <v>737</v>
      </c>
      <c r="F230" s="130" t="s">
        <v>411</v>
      </c>
      <c r="G230" s="131" t="s">
        <v>2084</v>
      </c>
      <c r="H230" s="131"/>
    </row>
    <row r="231" spans="3:8" x14ac:dyDescent="0.25">
      <c r="C231" s="132"/>
      <c r="D231" s="131"/>
      <c r="E231" s="130">
        <v>739</v>
      </c>
      <c r="F231" s="130" t="s">
        <v>412</v>
      </c>
      <c r="G231" s="131" t="s">
        <v>2085</v>
      </c>
      <c r="H231" s="131"/>
    </row>
    <row r="232" spans="3:8" x14ac:dyDescent="0.25">
      <c r="C232" s="132"/>
      <c r="D232" s="131"/>
      <c r="E232" s="130">
        <v>779</v>
      </c>
      <c r="F232" s="130" t="s">
        <v>413</v>
      </c>
      <c r="G232" s="131" t="s">
        <v>2086</v>
      </c>
      <c r="H232" s="131"/>
    </row>
    <row r="233" spans="3:8" x14ac:dyDescent="0.25">
      <c r="C233" s="132"/>
      <c r="D233" s="131"/>
      <c r="E233" s="130">
        <v>780</v>
      </c>
      <c r="F233" s="130" t="s">
        <v>414</v>
      </c>
      <c r="G233" s="131" t="s">
        <v>2087</v>
      </c>
      <c r="H233" s="131"/>
    </row>
    <row r="234" spans="3:8" x14ac:dyDescent="0.25">
      <c r="C234" s="132"/>
      <c r="D234" s="131"/>
      <c r="E234" s="130">
        <v>867</v>
      </c>
      <c r="F234" s="130" t="s">
        <v>415</v>
      </c>
      <c r="G234" s="131" t="s">
        <v>2088</v>
      </c>
      <c r="H234" s="131"/>
    </row>
    <row r="235" spans="3:8" x14ac:dyDescent="0.25">
      <c r="C235" s="132"/>
      <c r="D235" s="131"/>
      <c r="E235" s="130">
        <v>1</v>
      </c>
      <c r="F235" s="130" t="s">
        <v>416</v>
      </c>
      <c r="G235" s="131" t="s">
        <v>2089</v>
      </c>
      <c r="H235" s="131"/>
    </row>
    <row r="236" spans="3:8" x14ac:dyDescent="0.25">
      <c r="C236" s="132"/>
      <c r="D236" s="131"/>
      <c r="E236" s="130">
        <v>735</v>
      </c>
      <c r="F236" s="130" t="s">
        <v>417</v>
      </c>
      <c r="G236" s="131" t="s">
        <v>2090</v>
      </c>
      <c r="H236" s="131"/>
    </row>
    <row r="237" spans="3:8" x14ac:dyDescent="0.25">
      <c r="C237" s="132"/>
      <c r="D237" s="131"/>
      <c r="E237" s="130">
        <v>736</v>
      </c>
      <c r="F237" s="130" t="s">
        <v>418</v>
      </c>
      <c r="G237" s="131" t="s">
        <v>2091</v>
      </c>
      <c r="H237" s="131"/>
    </row>
    <row r="238" spans="3:8" x14ac:dyDescent="0.25">
      <c r="C238" s="132"/>
      <c r="D238" s="131"/>
      <c r="E238" s="130">
        <v>737</v>
      </c>
      <c r="F238" s="130" t="s">
        <v>419</v>
      </c>
      <c r="G238" s="131" t="s">
        <v>2092</v>
      </c>
      <c r="H238" s="131"/>
    </row>
    <row r="239" spans="3:8" x14ac:dyDescent="0.25">
      <c r="C239" s="132"/>
      <c r="D239" s="131"/>
      <c r="E239" s="130">
        <v>738</v>
      </c>
      <c r="F239" s="130" t="s">
        <v>420</v>
      </c>
      <c r="G239" s="131" t="s">
        <v>2093</v>
      </c>
      <c r="H239" s="131"/>
    </row>
    <row r="240" spans="3:8" x14ac:dyDescent="0.25">
      <c r="C240" s="132"/>
      <c r="D240" s="131"/>
      <c r="E240" s="130">
        <v>739</v>
      </c>
      <c r="F240" s="130" t="s">
        <v>421</v>
      </c>
      <c r="G240" s="131" t="s">
        <v>2094</v>
      </c>
      <c r="H240" s="131"/>
    </row>
    <row r="241" spans="3:8" x14ac:dyDescent="0.25">
      <c r="C241" s="132"/>
      <c r="D241" s="131"/>
      <c r="E241" s="130">
        <v>740</v>
      </c>
      <c r="F241" s="130" t="s">
        <v>422</v>
      </c>
      <c r="G241" s="131" t="s">
        <v>2095</v>
      </c>
      <c r="H241" s="131"/>
    </row>
    <row r="242" spans="3:8" x14ac:dyDescent="0.25">
      <c r="C242" s="132"/>
      <c r="D242" s="131"/>
      <c r="E242" s="130">
        <v>741</v>
      </c>
      <c r="F242" s="130" t="s">
        <v>423</v>
      </c>
      <c r="G242" s="131" t="s">
        <v>2096</v>
      </c>
      <c r="H242" s="131"/>
    </row>
    <row r="243" spans="3:8" x14ac:dyDescent="0.25">
      <c r="C243" s="132"/>
      <c r="D243" s="131"/>
      <c r="E243" s="130">
        <v>742</v>
      </c>
      <c r="F243" s="130" t="s">
        <v>424</v>
      </c>
      <c r="G243" s="131" t="s">
        <v>2097</v>
      </c>
      <c r="H243" s="131"/>
    </row>
    <row r="244" spans="3:8" x14ac:dyDescent="0.25">
      <c r="C244" s="132"/>
      <c r="D244" s="131"/>
      <c r="E244" s="130">
        <v>743</v>
      </c>
      <c r="F244" s="130" t="s">
        <v>425</v>
      </c>
      <c r="G244" s="131" t="s">
        <v>2098</v>
      </c>
      <c r="H244" s="131"/>
    </row>
    <row r="245" spans="3:8" x14ac:dyDescent="0.25">
      <c r="C245" s="132"/>
      <c r="D245" s="131"/>
      <c r="E245" s="130">
        <v>744</v>
      </c>
      <c r="F245" s="130" t="s">
        <v>426</v>
      </c>
      <c r="G245" s="131" t="s">
        <v>2099</v>
      </c>
      <c r="H245" s="131"/>
    </row>
    <row r="246" spans="3:8" x14ac:dyDescent="0.25">
      <c r="C246" s="132"/>
      <c r="D246" s="131"/>
      <c r="E246" s="130">
        <v>749</v>
      </c>
      <c r="F246" s="130" t="s">
        <v>427</v>
      </c>
      <c r="G246" s="131" t="s">
        <v>2100</v>
      </c>
      <c r="H246" s="131"/>
    </row>
    <row r="247" spans="3:8" x14ac:dyDescent="0.25">
      <c r="C247" s="132"/>
      <c r="D247" s="131"/>
      <c r="E247" s="130">
        <v>751</v>
      </c>
      <c r="F247" s="130" t="s">
        <v>428</v>
      </c>
      <c r="G247" s="131" t="s">
        <v>2101</v>
      </c>
      <c r="H247" s="131"/>
    </row>
    <row r="248" spans="3:8" x14ac:dyDescent="0.25">
      <c r="C248" s="132"/>
      <c r="D248" s="131"/>
      <c r="E248" s="130">
        <v>752</v>
      </c>
      <c r="F248" s="130" t="s">
        <v>429</v>
      </c>
      <c r="G248" s="131" t="s">
        <v>2102</v>
      </c>
      <c r="H248" s="131"/>
    </row>
    <row r="249" spans="3:8" x14ac:dyDescent="0.25">
      <c r="C249" s="132"/>
      <c r="D249" s="131"/>
      <c r="E249" s="130">
        <v>753</v>
      </c>
      <c r="F249" s="130" t="s">
        <v>430</v>
      </c>
      <c r="G249" s="131" t="s">
        <v>2103</v>
      </c>
      <c r="H249" s="131"/>
    </row>
    <row r="250" spans="3:8" x14ac:dyDescent="0.25">
      <c r="C250" s="132"/>
      <c r="D250" s="131"/>
      <c r="E250" s="130">
        <v>754</v>
      </c>
      <c r="F250" s="130" t="s">
        <v>431</v>
      </c>
      <c r="G250" s="131" t="s">
        <v>2104</v>
      </c>
      <c r="H250" s="131"/>
    </row>
    <row r="251" spans="3:8" x14ac:dyDescent="0.25">
      <c r="C251" s="132"/>
      <c r="D251" s="131"/>
      <c r="E251" s="130">
        <v>755</v>
      </c>
      <c r="F251" s="130" t="s">
        <v>432</v>
      </c>
      <c r="G251" s="131" t="s">
        <v>2105</v>
      </c>
      <c r="H251" s="131"/>
    </row>
    <row r="252" spans="3:8" x14ac:dyDescent="0.25">
      <c r="C252" s="132"/>
      <c r="D252" s="131"/>
      <c r="E252" s="130">
        <v>756</v>
      </c>
      <c r="F252" s="130" t="s">
        <v>433</v>
      </c>
      <c r="G252" s="131" t="s">
        <v>2106</v>
      </c>
      <c r="H252" s="131"/>
    </row>
    <row r="253" spans="3:8" x14ac:dyDescent="0.25">
      <c r="C253" s="132"/>
      <c r="D253" s="131"/>
      <c r="E253" s="130">
        <v>757</v>
      </c>
      <c r="F253" s="130" t="s">
        <v>434</v>
      </c>
      <c r="G253" s="131" t="s">
        <v>2107</v>
      </c>
      <c r="H253" s="131"/>
    </row>
    <row r="254" spans="3:8" x14ac:dyDescent="0.25">
      <c r="C254" s="132"/>
      <c r="D254" s="131"/>
      <c r="E254" s="130">
        <v>758</v>
      </c>
      <c r="F254" s="130" t="s">
        <v>435</v>
      </c>
      <c r="G254" s="131" t="s">
        <v>2108</v>
      </c>
      <c r="H254" s="131"/>
    </row>
    <row r="255" spans="3:8" x14ac:dyDescent="0.25">
      <c r="C255" s="132"/>
      <c r="D255" s="131"/>
      <c r="E255" s="130">
        <v>759</v>
      </c>
      <c r="F255" s="130" t="s">
        <v>436</v>
      </c>
      <c r="G255" s="131" t="s">
        <v>2109</v>
      </c>
      <c r="H255" s="131"/>
    </row>
    <row r="256" spans="3:8" x14ac:dyDescent="0.25">
      <c r="C256" s="132"/>
      <c r="D256" s="131"/>
      <c r="E256" s="130">
        <v>760</v>
      </c>
      <c r="F256" s="130" t="s">
        <v>437</v>
      </c>
      <c r="G256" s="131" t="s">
        <v>2110</v>
      </c>
      <c r="H256" s="131"/>
    </row>
    <row r="257" spans="3:8" x14ac:dyDescent="0.25">
      <c r="C257" s="132"/>
      <c r="D257" s="131"/>
      <c r="E257" s="130">
        <v>761</v>
      </c>
      <c r="F257" s="130" t="s">
        <v>438</v>
      </c>
      <c r="G257" s="131" t="s">
        <v>2111</v>
      </c>
      <c r="H257" s="131"/>
    </row>
    <row r="258" spans="3:8" x14ac:dyDescent="0.25">
      <c r="C258" s="132"/>
      <c r="D258" s="131"/>
      <c r="E258" s="130">
        <v>735</v>
      </c>
      <c r="F258" s="130" t="s">
        <v>439</v>
      </c>
      <c r="G258" s="131" t="s">
        <v>2112</v>
      </c>
      <c r="H258" s="131"/>
    </row>
    <row r="259" spans="3:8" x14ac:dyDescent="0.25">
      <c r="C259" s="132"/>
      <c r="D259" s="131"/>
      <c r="E259" s="130">
        <v>736</v>
      </c>
      <c r="F259" s="130" t="s">
        <v>440</v>
      </c>
      <c r="G259" s="131" t="s">
        <v>2113</v>
      </c>
      <c r="H259" s="131"/>
    </row>
    <row r="260" spans="3:8" x14ac:dyDescent="0.25">
      <c r="C260" s="132"/>
      <c r="D260" s="131"/>
      <c r="E260" s="130">
        <v>737</v>
      </c>
      <c r="F260" s="130" t="s">
        <v>441</v>
      </c>
      <c r="G260" s="131" t="s">
        <v>2114</v>
      </c>
      <c r="H260" s="131"/>
    </row>
    <row r="261" spans="3:8" x14ac:dyDescent="0.25">
      <c r="C261" s="132"/>
      <c r="D261" s="131"/>
      <c r="E261" s="130">
        <v>738</v>
      </c>
      <c r="F261" s="130" t="s">
        <v>442</v>
      </c>
      <c r="G261" s="131" t="s">
        <v>2115</v>
      </c>
      <c r="H261" s="131"/>
    </row>
    <row r="262" spans="3:8" x14ac:dyDescent="0.25">
      <c r="C262" s="132"/>
      <c r="D262" s="131"/>
      <c r="E262" s="130">
        <v>739</v>
      </c>
      <c r="F262" s="130" t="s">
        <v>443</v>
      </c>
      <c r="G262" s="131" t="s">
        <v>2116</v>
      </c>
      <c r="H262" s="131"/>
    </row>
    <row r="263" spans="3:8" x14ac:dyDescent="0.25">
      <c r="C263" s="132"/>
      <c r="D263" s="131"/>
      <c r="E263" s="130">
        <v>740</v>
      </c>
      <c r="F263" s="130" t="s">
        <v>444</v>
      </c>
      <c r="G263" s="131" t="s">
        <v>2117</v>
      </c>
      <c r="H263" s="131"/>
    </row>
    <row r="264" spans="3:8" x14ac:dyDescent="0.25">
      <c r="C264" s="132"/>
      <c r="D264" s="131"/>
      <c r="E264" s="130">
        <v>741</v>
      </c>
      <c r="F264" s="130" t="s">
        <v>445</v>
      </c>
      <c r="G264" s="131" t="s">
        <v>2118</v>
      </c>
      <c r="H264" s="131"/>
    </row>
    <row r="265" spans="3:8" x14ac:dyDescent="0.25">
      <c r="C265" s="132"/>
      <c r="D265" s="131"/>
      <c r="E265" s="130">
        <v>742</v>
      </c>
      <c r="F265" s="130" t="s">
        <v>446</v>
      </c>
      <c r="G265" s="131" t="s">
        <v>2119</v>
      </c>
      <c r="H265" s="131"/>
    </row>
    <row r="266" spans="3:8" x14ac:dyDescent="0.25">
      <c r="C266" s="132"/>
      <c r="D266" s="131"/>
      <c r="E266" s="130">
        <v>743</v>
      </c>
      <c r="F266" s="130" t="s">
        <v>447</v>
      </c>
      <c r="G266" s="131" t="s">
        <v>2120</v>
      </c>
      <c r="H266" s="131"/>
    </row>
    <row r="267" spans="3:8" x14ac:dyDescent="0.25">
      <c r="C267" s="132"/>
      <c r="D267" s="131"/>
      <c r="E267" s="130">
        <v>744</v>
      </c>
      <c r="F267" s="130" t="s">
        <v>448</v>
      </c>
      <c r="G267" s="131" t="s">
        <v>2121</v>
      </c>
      <c r="H267" s="131"/>
    </row>
    <row r="268" spans="3:8" x14ac:dyDescent="0.25">
      <c r="C268" s="132"/>
      <c r="D268" s="131"/>
      <c r="E268" s="130">
        <v>745</v>
      </c>
      <c r="F268" s="130" t="s">
        <v>449</v>
      </c>
      <c r="G268" s="131" t="s">
        <v>2122</v>
      </c>
      <c r="H268" s="131"/>
    </row>
    <row r="269" spans="3:8" x14ac:dyDescent="0.25">
      <c r="C269" s="132"/>
      <c r="D269" s="131"/>
      <c r="E269" s="130">
        <v>746</v>
      </c>
      <c r="F269" s="130" t="s">
        <v>450</v>
      </c>
      <c r="G269" s="131" t="s">
        <v>2123</v>
      </c>
      <c r="H269" s="131"/>
    </row>
    <row r="270" spans="3:8" x14ac:dyDescent="0.25">
      <c r="C270" s="132"/>
      <c r="D270" s="131"/>
      <c r="E270" s="130">
        <v>89</v>
      </c>
      <c r="F270" s="130" t="s">
        <v>451</v>
      </c>
      <c r="G270" s="131" t="s">
        <v>2124</v>
      </c>
      <c r="H270" s="131"/>
    </row>
    <row r="271" spans="3:8" x14ac:dyDescent="0.25">
      <c r="C271" s="132"/>
      <c r="D271" s="131"/>
      <c r="E271" s="130">
        <v>90</v>
      </c>
      <c r="F271" s="130" t="s">
        <v>452</v>
      </c>
      <c r="G271" s="131" t="s">
        <v>2125</v>
      </c>
      <c r="H271" s="131"/>
    </row>
    <row r="272" spans="3:8" x14ac:dyDescent="0.25">
      <c r="C272" s="132"/>
      <c r="D272" s="131"/>
      <c r="E272" s="130">
        <v>177</v>
      </c>
      <c r="F272" s="130" t="s">
        <v>453</v>
      </c>
      <c r="G272" s="131" t="s">
        <v>2126</v>
      </c>
      <c r="H272" s="131"/>
    </row>
    <row r="273" spans="3:8" x14ac:dyDescent="0.25">
      <c r="C273" s="132"/>
      <c r="D273" s="131"/>
      <c r="E273" s="130">
        <v>178</v>
      </c>
      <c r="F273" s="130" t="s">
        <v>454</v>
      </c>
      <c r="G273" s="131" t="s">
        <v>2127</v>
      </c>
      <c r="H273" s="131"/>
    </row>
    <row r="274" spans="3:8" x14ac:dyDescent="0.25">
      <c r="C274" s="132"/>
      <c r="D274" s="131"/>
      <c r="E274" s="130">
        <v>221</v>
      </c>
      <c r="F274" s="130" t="s">
        <v>455</v>
      </c>
      <c r="G274" s="131" t="s">
        <v>2128</v>
      </c>
      <c r="H274" s="131"/>
    </row>
    <row r="275" spans="3:8" x14ac:dyDescent="0.25">
      <c r="C275" s="132"/>
      <c r="D275" s="131"/>
      <c r="E275" s="130">
        <v>222</v>
      </c>
      <c r="F275" s="130" t="s">
        <v>456</v>
      </c>
      <c r="G275" s="131" t="s">
        <v>2129</v>
      </c>
      <c r="H275" s="131"/>
    </row>
    <row r="276" spans="3:8" x14ac:dyDescent="0.25">
      <c r="C276" s="132"/>
      <c r="D276" s="131"/>
      <c r="E276" s="130">
        <v>223</v>
      </c>
      <c r="F276" s="130" t="s">
        <v>457</v>
      </c>
      <c r="G276" s="131" t="s">
        <v>2130</v>
      </c>
      <c r="H276" s="131"/>
    </row>
    <row r="277" spans="3:8" x14ac:dyDescent="0.25">
      <c r="C277" s="132"/>
      <c r="D277" s="131"/>
      <c r="E277" s="130">
        <v>354</v>
      </c>
      <c r="F277" s="130" t="s">
        <v>458</v>
      </c>
      <c r="G277" s="131" t="s">
        <v>2131</v>
      </c>
      <c r="H277" s="131"/>
    </row>
    <row r="278" spans="3:8" x14ac:dyDescent="0.25">
      <c r="C278" s="132"/>
      <c r="D278" s="131"/>
      <c r="E278" s="130">
        <v>355</v>
      </c>
      <c r="F278" s="130" t="s">
        <v>459</v>
      </c>
      <c r="G278" s="131" t="s">
        <v>2132</v>
      </c>
      <c r="H278" s="131"/>
    </row>
    <row r="279" spans="3:8" x14ac:dyDescent="0.25">
      <c r="C279" s="132"/>
      <c r="D279" s="131"/>
      <c r="E279" s="130">
        <v>356</v>
      </c>
      <c r="F279" s="130" t="s">
        <v>460</v>
      </c>
      <c r="G279" s="131" t="s">
        <v>2133</v>
      </c>
      <c r="H279" s="131"/>
    </row>
    <row r="280" spans="3:8" x14ac:dyDescent="0.25">
      <c r="C280" s="132"/>
      <c r="D280" s="131"/>
      <c r="E280" s="130">
        <v>360</v>
      </c>
      <c r="F280" s="130" t="s">
        <v>461</v>
      </c>
      <c r="G280" s="131" t="s">
        <v>2134</v>
      </c>
      <c r="H280" s="131"/>
    </row>
    <row r="281" spans="3:8" x14ac:dyDescent="0.25">
      <c r="C281" s="132"/>
      <c r="D281" s="131"/>
      <c r="E281" s="130">
        <v>400</v>
      </c>
      <c r="F281" s="130" t="s">
        <v>462</v>
      </c>
      <c r="G281" s="131" t="s">
        <v>2135</v>
      </c>
      <c r="H281" s="131"/>
    </row>
    <row r="282" spans="3:8" x14ac:dyDescent="0.25">
      <c r="C282" s="132"/>
      <c r="D282" s="131"/>
      <c r="E282" s="130">
        <v>632</v>
      </c>
      <c r="F282" s="130" t="s">
        <v>463</v>
      </c>
      <c r="G282" s="131" t="s">
        <v>2136</v>
      </c>
      <c r="H282" s="131"/>
    </row>
    <row r="283" spans="3:8" x14ac:dyDescent="0.25">
      <c r="C283" s="132"/>
      <c r="D283" s="131"/>
      <c r="E283" s="130">
        <v>691</v>
      </c>
      <c r="F283" s="130" t="s">
        <v>464</v>
      </c>
      <c r="G283" s="131" t="s">
        <v>2137</v>
      </c>
      <c r="H283" s="131"/>
    </row>
    <row r="284" spans="3:8" x14ac:dyDescent="0.25">
      <c r="C284" s="132"/>
      <c r="D284" s="131"/>
      <c r="E284" s="130">
        <v>735</v>
      </c>
      <c r="F284" s="130" t="s">
        <v>465</v>
      </c>
      <c r="G284" s="131" t="s">
        <v>2138</v>
      </c>
      <c r="H284" s="131"/>
    </row>
    <row r="285" spans="3:8" x14ac:dyDescent="0.25">
      <c r="C285" s="132"/>
      <c r="D285" s="131"/>
      <c r="E285" s="130">
        <v>735</v>
      </c>
      <c r="F285" s="130" t="s">
        <v>466</v>
      </c>
      <c r="G285" s="131" t="s">
        <v>2139</v>
      </c>
      <c r="H285" s="131"/>
    </row>
    <row r="286" spans="3:8" x14ac:dyDescent="0.25">
      <c r="C286" s="132"/>
      <c r="D286" s="131"/>
      <c r="E286" s="130">
        <v>737</v>
      </c>
      <c r="F286" s="130" t="s">
        <v>467</v>
      </c>
      <c r="G286" s="131" t="s">
        <v>2140</v>
      </c>
      <c r="H286" s="131"/>
    </row>
    <row r="287" spans="3:8" x14ac:dyDescent="0.25">
      <c r="C287" s="132"/>
      <c r="D287" s="131"/>
      <c r="E287" s="130">
        <v>738</v>
      </c>
      <c r="F287" s="130" t="s">
        <v>468</v>
      </c>
      <c r="G287" s="131" t="s">
        <v>2141</v>
      </c>
      <c r="H287" s="131"/>
    </row>
    <row r="288" spans="3:8" x14ac:dyDescent="0.25">
      <c r="C288" s="132"/>
      <c r="D288" s="131"/>
      <c r="E288" s="130">
        <v>739</v>
      </c>
      <c r="F288" s="130" t="s">
        <v>469</v>
      </c>
      <c r="G288" s="131" t="s">
        <v>2142</v>
      </c>
      <c r="H288" s="131"/>
    </row>
    <row r="289" spans="3:8" x14ac:dyDescent="0.25">
      <c r="C289" s="132"/>
      <c r="D289" s="131"/>
      <c r="E289" s="130">
        <v>740</v>
      </c>
      <c r="F289" s="130" t="s">
        <v>470</v>
      </c>
      <c r="G289" s="131" t="s">
        <v>2143</v>
      </c>
      <c r="H289" s="131"/>
    </row>
    <row r="290" spans="3:8" x14ac:dyDescent="0.25">
      <c r="C290" s="132"/>
      <c r="D290" s="131"/>
      <c r="E290" s="130">
        <v>741</v>
      </c>
      <c r="F290" s="130" t="s">
        <v>471</v>
      </c>
      <c r="G290" s="131" t="s">
        <v>2144</v>
      </c>
      <c r="H290" s="131"/>
    </row>
    <row r="291" spans="3:8" x14ac:dyDescent="0.25">
      <c r="C291" s="132"/>
      <c r="D291" s="131"/>
      <c r="E291" s="130">
        <v>742</v>
      </c>
      <c r="F291" s="130" t="s">
        <v>472</v>
      </c>
      <c r="G291" s="131" t="s">
        <v>2145</v>
      </c>
      <c r="H291" s="131"/>
    </row>
    <row r="292" spans="3:8" x14ac:dyDescent="0.25">
      <c r="C292" s="132"/>
      <c r="D292" s="131"/>
      <c r="E292" s="130">
        <v>743</v>
      </c>
      <c r="F292" s="130" t="s">
        <v>473</v>
      </c>
      <c r="G292" s="131" t="s">
        <v>2146</v>
      </c>
      <c r="H292" s="131"/>
    </row>
    <row r="293" spans="3:8" x14ac:dyDescent="0.25">
      <c r="C293" s="132"/>
      <c r="D293" s="131"/>
      <c r="E293" s="130">
        <v>744</v>
      </c>
      <c r="F293" s="130" t="s">
        <v>474</v>
      </c>
      <c r="G293" s="131" t="s">
        <v>2147</v>
      </c>
      <c r="H293" s="131"/>
    </row>
    <row r="294" spans="3:8" x14ac:dyDescent="0.25">
      <c r="C294" s="132"/>
      <c r="D294" s="131"/>
      <c r="E294" s="130">
        <v>735</v>
      </c>
      <c r="F294" s="130" t="s">
        <v>475</v>
      </c>
      <c r="G294" s="131" t="s">
        <v>2148</v>
      </c>
      <c r="H294" s="131"/>
    </row>
    <row r="295" spans="3:8" x14ac:dyDescent="0.25">
      <c r="C295" s="132"/>
      <c r="D295" s="131"/>
      <c r="E295" s="130">
        <v>736</v>
      </c>
      <c r="F295" s="130" t="s">
        <v>476</v>
      </c>
      <c r="G295" s="131" t="s">
        <v>2149</v>
      </c>
      <c r="H295" s="131"/>
    </row>
    <row r="296" spans="3:8" x14ac:dyDescent="0.25">
      <c r="C296" s="132"/>
      <c r="D296" s="131"/>
      <c r="E296" s="130">
        <v>737</v>
      </c>
      <c r="F296" s="130" t="s">
        <v>477</v>
      </c>
      <c r="G296" s="131" t="s">
        <v>2150</v>
      </c>
      <c r="H296" s="131"/>
    </row>
    <row r="297" spans="3:8" x14ac:dyDescent="0.25">
      <c r="C297" s="132"/>
      <c r="D297" s="131"/>
      <c r="E297" s="130">
        <v>738</v>
      </c>
      <c r="F297" s="130" t="s">
        <v>478</v>
      </c>
      <c r="G297" s="131" t="s">
        <v>2151</v>
      </c>
      <c r="H297" s="131"/>
    </row>
    <row r="298" spans="3:8" x14ac:dyDescent="0.25">
      <c r="C298" s="132"/>
      <c r="D298" s="131"/>
      <c r="E298" s="130">
        <v>739</v>
      </c>
      <c r="F298" s="130" t="s">
        <v>479</v>
      </c>
      <c r="G298" s="131" t="s">
        <v>2152</v>
      </c>
      <c r="H298" s="131"/>
    </row>
    <row r="299" spans="3:8" x14ac:dyDescent="0.25">
      <c r="C299" s="132"/>
      <c r="D299" s="131"/>
      <c r="E299" s="130">
        <v>740</v>
      </c>
      <c r="F299" s="130" t="s">
        <v>480</v>
      </c>
      <c r="G299" s="131" t="s">
        <v>2153</v>
      </c>
      <c r="H299" s="131"/>
    </row>
    <row r="300" spans="3:8" x14ac:dyDescent="0.25">
      <c r="C300" s="132"/>
      <c r="D300" s="131"/>
      <c r="E300" s="130">
        <v>741</v>
      </c>
      <c r="F300" s="130" t="s">
        <v>481</v>
      </c>
      <c r="G300" s="131" t="s">
        <v>2154</v>
      </c>
      <c r="H300" s="131"/>
    </row>
    <row r="301" spans="3:8" x14ac:dyDescent="0.25">
      <c r="C301" s="132"/>
      <c r="D301" s="131"/>
      <c r="E301" s="130">
        <v>742</v>
      </c>
      <c r="F301" s="130" t="s">
        <v>482</v>
      </c>
      <c r="G301" s="131" t="s">
        <v>2155</v>
      </c>
      <c r="H301" s="131"/>
    </row>
    <row r="302" spans="3:8" x14ac:dyDescent="0.25">
      <c r="C302" s="132"/>
      <c r="D302" s="131"/>
      <c r="E302" s="130">
        <v>743</v>
      </c>
      <c r="F302" s="130" t="s">
        <v>483</v>
      </c>
      <c r="G302" s="131" t="s">
        <v>2156</v>
      </c>
      <c r="H302" s="131"/>
    </row>
    <row r="303" spans="3:8" x14ac:dyDescent="0.25">
      <c r="C303" s="132"/>
      <c r="D303" s="131"/>
      <c r="E303" s="130">
        <v>744</v>
      </c>
      <c r="F303" s="130" t="s">
        <v>484</v>
      </c>
      <c r="G303" s="131" t="s">
        <v>2157</v>
      </c>
      <c r="H303" s="131"/>
    </row>
    <row r="304" spans="3:8" x14ac:dyDescent="0.25">
      <c r="C304" s="132"/>
      <c r="D304" s="131"/>
      <c r="E304" s="130">
        <v>745</v>
      </c>
      <c r="F304" s="130" t="s">
        <v>485</v>
      </c>
      <c r="G304" s="131" t="s">
        <v>2158</v>
      </c>
      <c r="H304" s="131"/>
    </row>
    <row r="305" spans="3:8" x14ac:dyDescent="0.25">
      <c r="C305" s="132"/>
      <c r="D305" s="131"/>
      <c r="E305" s="130">
        <v>746</v>
      </c>
      <c r="F305" s="130" t="s">
        <v>486</v>
      </c>
      <c r="G305" s="131" t="s">
        <v>2159</v>
      </c>
      <c r="H305" s="131"/>
    </row>
    <row r="306" spans="3:8" x14ac:dyDescent="0.25">
      <c r="C306" s="132"/>
      <c r="D306" s="131"/>
      <c r="E306" s="130">
        <v>747</v>
      </c>
      <c r="F306" s="130" t="s">
        <v>487</v>
      </c>
      <c r="G306" s="131" t="s">
        <v>2160</v>
      </c>
      <c r="H306" s="131"/>
    </row>
    <row r="307" spans="3:8" x14ac:dyDescent="0.25">
      <c r="C307" s="132"/>
      <c r="D307" s="131"/>
      <c r="E307" s="130">
        <v>748</v>
      </c>
      <c r="F307" s="130" t="s">
        <v>488</v>
      </c>
      <c r="G307" s="131" t="s">
        <v>2161</v>
      </c>
      <c r="H307" s="131"/>
    </row>
    <row r="308" spans="3:8" x14ac:dyDescent="0.25">
      <c r="C308" s="132"/>
      <c r="D308" s="131"/>
      <c r="E308" s="130">
        <v>749</v>
      </c>
      <c r="F308" s="130" t="s">
        <v>489</v>
      </c>
      <c r="G308" s="131" t="s">
        <v>2162</v>
      </c>
      <c r="H308" s="131"/>
    </row>
    <row r="309" spans="3:8" x14ac:dyDescent="0.25">
      <c r="C309" s="132"/>
      <c r="D309" s="131"/>
      <c r="E309" s="130">
        <v>750</v>
      </c>
      <c r="F309" s="130" t="s">
        <v>490</v>
      </c>
      <c r="G309" s="131" t="s">
        <v>2163</v>
      </c>
      <c r="H309" s="131"/>
    </row>
    <row r="310" spans="3:8" x14ac:dyDescent="0.25">
      <c r="C310" s="132"/>
      <c r="D310" s="131"/>
      <c r="E310" s="130">
        <v>752</v>
      </c>
      <c r="F310" s="130" t="s">
        <v>491</v>
      </c>
      <c r="G310" s="131" t="s">
        <v>2164</v>
      </c>
      <c r="H310" s="131"/>
    </row>
    <row r="311" spans="3:8" x14ac:dyDescent="0.25">
      <c r="C311" s="132"/>
      <c r="D311" s="131"/>
      <c r="E311" s="130">
        <v>999</v>
      </c>
      <c r="F311" s="130" t="s">
        <v>492</v>
      </c>
      <c r="G311" s="131" t="s">
        <v>2165</v>
      </c>
      <c r="H311" s="131"/>
    </row>
    <row r="312" spans="3:8" x14ac:dyDescent="0.25">
      <c r="C312" s="132"/>
      <c r="D312" s="131"/>
      <c r="E312" s="130">
        <v>735</v>
      </c>
      <c r="F312" s="130" t="s">
        <v>493</v>
      </c>
      <c r="G312" s="131" t="s">
        <v>2166</v>
      </c>
      <c r="H312" s="131"/>
    </row>
    <row r="313" spans="3:8" x14ac:dyDescent="0.25">
      <c r="C313" s="132"/>
      <c r="D313" s="131"/>
      <c r="E313" s="130">
        <v>736</v>
      </c>
      <c r="F313" s="130" t="s">
        <v>494</v>
      </c>
      <c r="G313" s="131" t="s">
        <v>2167</v>
      </c>
      <c r="H313" s="131"/>
    </row>
    <row r="314" spans="3:8" x14ac:dyDescent="0.25">
      <c r="C314" s="132"/>
      <c r="D314" s="131"/>
      <c r="E314" s="130">
        <v>737</v>
      </c>
      <c r="F314" s="130" t="s">
        <v>495</v>
      </c>
      <c r="G314" s="131" t="s">
        <v>2168</v>
      </c>
      <c r="H314" s="131"/>
    </row>
    <row r="315" spans="3:8" x14ac:dyDescent="0.25">
      <c r="C315" s="132"/>
      <c r="D315" s="131"/>
      <c r="E315" s="130">
        <v>738</v>
      </c>
      <c r="F315" s="130" t="s">
        <v>496</v>
      </c>
      <c r="G315" s="131" t="s">
        <v>2169</v>
      </c>
      <c r="H315" s="131"/>
    </row>
    <row r="316" spans="3:8" x14ac:dyDescent="0.25">
      <c r="C316" s="132"/>
      <c r="D316" s="131"/>
      <c r="E316" s="130">
        <v>739</v>
      </c>
      <c r="F316" s="130" t="s">
        <v>497</v>
      </c>
      <c r="G316" s="131" t="s">
        <v>2170</v>
      </c>
      <c r="H316" s="131"/>
    </row>
    <row r="317" spans="3:8" x14ac:dyDescent="0.25">
      <c r="C317" s="132"/>
      <c r="D317" s="131"/>
      <c r="E317" s="130">
        <v>740</v>
      </c>
      <c r="F317" s="130" t="s">
        <v>498</v>
      </c>
      <c r="G317" s="131" t="s">
        <v>2171</v>
      </c>
      <c r="H317" s="131"/>
    </row>
    <row r="318" spans="3:8" x14ac:dyDescent="0.25">
      <c r="C318" s="132"/>
      <c r="D318" s="131"/>
      <c r="E318" s="130">
        <v>735</v>
      </c>
      <c r="F318" s="130" t="s">
        <v>499</v>
      </c>
      <c r="G318" s="131" t="s">
        <v>2172</v>
      </c>
      <c r="H318" s="131"/>
    </row>
    <row r="319" spans="3:8" x14ac:dyDescent="0.25">
      <c r="C319" s="132"/>
      <c r="D319" s="131"/>
      <c r="E319" s="130">
        <v>736</v>
      </c>
      <c r="F319" s="130" t="s">
        <v>500</v>
      </c>
      <c r="G319" s="131" t="s">
        <v>2173</v>
      </c>
      <c r="H319" s="131"/>
    </row>
    <row r="320" spans="3:8" x14ac:dyDescent="0.25">
      <c r="C320" s="132"/>
      <c r="D320" s="131"/>
      <c r="E320" s="130">
        <v>737</v>
      </c>
      <c r="F320" s="130" t="s">
        <v>501</v>
      </c>
      <c r="G320" s="131" t="s">
        <v>2174</v>
      </c>
      <c r="H320" s="131"/>
    </row>
    <row r="321" spans="3:8" x14ac:dyDescent="0.25">
      <c r="C321" s="132"/>
      <c r="D321" s="131"/>
      <c r="E321" s="130">
        <v>738</v>
      </c>
      <c r="F321" s="130" t="s">
        <v>502</v>
      </c>
      <c r="G321" s="131" t="s">
        <v>2175</v>
      </c>
      <c r="H321" s="131"/>
    </row>
    <row r="322" spans="3:8" x14ac:dyDescent="0.25">
      <c r="C322" s="132"/>
      <c r="D322" s="131"/>
      <c r="E322" s="130">
        <v>739</v>
      </c>
      <c r="F322" s="130" t="s">
        <v>503</v>
      </c>
      <c r="G322" s="131" t="s">
        <v>2176</v>
      </c>
      <c r="H322" s="131"/>
    </row>
    <row r="323" spans="3:8" x14ac:dyDescent="0.25">
      <c r="C323" s="132"/>
      <c r="D323" s="131"/>
      <c r="E323" s="130">
        <v>740</v>
      </c>
      <c r="F323" s="130" t="s">
        <v>504</v>
      </c>
      <c r="G323" s="131" t="s">
        <v>2177</v>
      </c>
      <c r="H323" s="131"/>
    </row>
    <row r="324" spans="3:8" x14ac:dyDescent="0.25">
      <c r="C324" s="132"/>
      <c r="D324" s="131"/>
      <c r="E324" s="130">
        <v>741</v>
      </c>
      <c r="F324" s="130" t="s">
        <v>505</v>
      </c>
      <c r="G324" s="131" t="s">
        <v>2178</v>
      </c>
      <c r="H324" s="131"/>
    </row>
    <row r="325" spans="3:8" x14ac:dyDescent="0.25">
      <c r="C325" s="132"/>
      <c r="D325" s="131"/>
      <c r="E325" s="130">
        <v>742</v>
      </c>
      <c r="F325" s="130" t="s">
        <v>506</v>
      </c>
      <c r="G325" s="131" t="s">
        <v>2179</v>
      </c>
      <c r="H325" s="131"/>
    </row>
    <row r="326" spans="3:8" x14ac:dyDescent="0.25">
      <c r="C326" s="132"/>
      <c r="D326" s="131"/>
      <c r="E326" s="130">
        <v>743</v>
      </c>
      <c r="F326" s="130" t="s">
        <v>507</v>
      </c>
      <c r="G326" s="131" t="s">
        <v>2180</v>
      </c>
      <c r="H326" s="131"/>
    </row>
    <row r="327" spans="3:8" x14ac:dyDescent="0.25">
      <c r="C327" s="132"/>
      <c r="D327" s="131"/>
      <c r="E327" s="130">
        <v>744</v>
      </c>
      <c r="F327" s="130" t="s">
        <v>508</v>
      </c>
      <c r="G327" s="131" t="s">
        <v>2181</v>
      </c>
      <c r="H327" s="131"/>
    </row>
    <row r="328" spans="3:8" x14ac:dyDescent="0.25">
      <c r="C328" s="132"/>
      <c r="D328" s="131"/>
      <c r="E328" s="130">
        <v>735</v>
      </c>
      <c r="F328" s="130" t="s">
        <v>509</v>
      </c>
      <c r="G328" s="131" t="s">
        <v>2182</v>
      </c>
      <c r="H328" s="131"/>
    </row>
    <row r="329" spans="3:8" x14ac:dyDescent="0.25">
      <c r="C329" s="132"/>
      <c r="D329" s="131"/>
      <c r="E329" s="130">
        <v>736</v>
      </c>
      <c r="F329" s="130" t="s">
        <v>510</v>
      </c>
      <c r="G329" s="131" t="s">
        <v>2183</v>
      </c>
      <c r="H329" s="131"/>
    </row>
    <row r="330" spans="3:8" x14ac:dyDescent="0.25">
      <c r="C330" s="132"/>
      <c r="D330" s="131"/>
      <c r="E330" s="130">
        <v>737</v>
      </c>
      <c r="F330" s="130" t="s">
        <v>511</v>
      </c>
      <c r="G330" s="131" t="s">
        <v>2184</v>
      </c>
      <c r="H330" s="131"/>
    </row>
    <row r="331" spans="3:8" x14ac:dyDescent="0.25">
      <c r="C331" s="132"/>
      <c r="D331" s="131"/>
      <c r="E331" s="130">
        <v>738</v>
      </c>
      <c r="F331" s="130" t="s">
        <v>512</v>
      </c>
      <c r="G331" s="131" t="s">
        <v>2185</v>
      </c>
      <c r="H331" s="131"/>
    </row>
    <row r="332" spans="3:8" x14ac:dyDescent="0.25">
      <c r="C332" s="132"/>
      <c r="D332" s="131"/>
      <c r="E332" s="130">
        <v>739</v>
      </c>
      <c r="F332" s="130" t="s">
        <v>513</v>
      </c>
      <c r="G332" s="131" t="s">
        <v>2186</v>
      </c>
      <c r="H332" s="131"/>
    </row>
    <row r="333" spans="3:8" x14ac:dyDescent="0.25">
      <c r="C333" s="132"/>
      <c r="D333" s="131"/>
      <c r="E333" s="130">
        <v>740</v>
      </c>
      <c r="F333" s="130" t="s">
        <v>514</v>
      </c>
      <c r="G333" s="131" t="s">
        <v>2187</v>
      </c>
      <c r="H333" s="131"/>
    </row>
    <row r="334" spans="3:8" x14ac:dyDescent="0.25">
      <c r="C334" s="132"/>
      <c r="D334" s="131"/>
      <c r="E334" s="130">
        <v>741</v>
      </c>
      <c r="F334" s="130" t="s">
        <v>515</v>
      </c>
      <c r="G334" s="131" t="s">
        <v>2188</v>
      </c>
      <c r="H334" s="131"/>
    </row>
    <row r="335" spans="3:8" x14ac:dyDescent="0.25">
      <c r="C335" s="132"/>
      <c r="D335" s="131"/>
      <c r="E335" s="130">
        <v>742</v>
      </c>
      <c r="F335" s="130" t="s">
        <v>516</v>
      </c>
      <c r="G335" s="131" t="s">
        <v>2189</v>
      </c>
      <c r="H335" s="131"/>
    </row>
    <row r="336" spans="3:8" x14ac:dyDescent="0.25">
      <c r="C336" s="132"/>
      <c r="D336" s="131"/>
      <c r="E336" s="130">
        <v>743</v>
      </c>
      <c r="F336" s="130" t="s">
        <v>517</v>
      </c>
      <c r="G336" s="131" t="s">
        <v>2190</v>
      </c>
      <c r="H336" s="131"/>
    </row>
    <row r="337" spans="3:8" x14ac:dyDescent="0.25">
      <c r="C337" s="132"/>
      <c r="D337" s="131"/>
      <c r="E337" s="130">
        <v>744</v>
      </c>
      <c r="F337" s="130" t="s">
        <v>518</v>
      </c>
      <c r="G337" s="131" t="s">
        <v>2191</v>
      </c>
      <c r="H337" s="131"/>
    </row>
    <row r="338" spans="3:8" x14ac:dyDescent="0.25">
      <c r="C338" s="132"/>
      <c r="D338" s="131"/>
      <c r="E338" s="130">
        <v>745</v>
      </c>
      <c r="F338" s="130" t="s">
        <v>519</v>
      </c>
      <c r="G338" s="131" t="s">
        <v>2192</v>
      </c>
      <c r="H338" s="131"/>
    </row>
    <row r="339" spans="3:8" x14ac:dyDescent="0.25">
      <c r="C339" s="132"/>
      <c r="D339" s="131"/>
      <c r="E339" s="130">
        <v>746</v>
      </c>
      <c r="F339" s="130" t="s">
        <v>520</v>
      </c>
      <c r="G339" s="131" t="s">
        <v>2193</v>
      </c>
      <c r="H339" s="131"/>
    </row>
    <row r="340" spans="3:8" x14ac:dyDescent="0.25">
      <c r="C340" s="132"/>
      <c r="D340" s="131"/>
      <c r="E340" s="130">
        <v>1</v>
      </c>
      <c r="F340" s="130" t="s">
        <v>521</v>
      </c>
      <c r="G340" s="131" t="s">
        <v>2194</v>
      </c>
      <c r="H340" s="131"/>
    </row>
    <row r="341" spans="3:8" x14ac:dyDescent="0.25">
      <c r="C341" s="132"/>
      <c r="D341" s="131"/>
      <c r="E341" s="130">
        <v>1</v>
      </c>
      <c r="F341" s="130" t="s">
        <v>31</v>
      </c>
      <c r="G341" s="131" t="s">
        <v>2195</v>
      </c>
      <c r="H341" s="131"/>
    </row>
    <row r="342" spans="3:8" x14ac:dyDescent="0.25">
      <c r="C342" s="132"/>
      <c r="D342" s="131"/>
      <c r="E342" s="130">
        <v>1</v>
      </c>
      <c r="F342" s="130" t="s">
        <v>522</v>
      </c>
      <c r="G342" s="131" t="s">
        <v>2196</v>
      </c>
      <c r="H342" s="131"/>
    </row>
    <row r="343" spans="3:8" x14ac:dyDescent="0.25">
      <c r="C343" s="132"/>
      <c r="D343" s="131"/>
      <c r="E343" s="130">
        <v>221</v>
      </c>
      <c r="F343" s="130" t="s">
        <v>523</v>
      </c>
      <c r="G343" s="131" t="s">
        <v>2197</v>
      </c>
      <c r="H343" s="131"/>
    </row>
    <row r="344" spans="3:8" x14ac:dyDescent="0.25">
      <c r="C344" s="132"/>
      <c r="D344" s="131"/>
      <c r="E344" s="130">
        <v>353</v>
      </c>
      <c r="F344" s="130" t="s">
        <v>524</v>
      </c>
      <c r="G344" s="131" t="s">
        <v>2198</v>
      </c>
      <c r="H344" s="131"/>
    </row>
    <row r="345" spans="3:8" x14ac:dyDescent="0.25">
      <c r="C345" s="132"/>
      <c r="D345" s="131"/>
      <c r="E345" s="130">
        <v>500</v>
      </c>
      <c r="F345" s="130" t="s">
        <v>525</v>
      </c>
      <c r="G345" s="131" t="s">
        <v>2199</v>
      </c>
      <c r="H345" s="131"/>
    </row>
    <row r="346" spans="3:8" x14ac:dyDescent="0.25">
      <c r="C346" s="132"/>
      <c r="D346" s="131"/>
      <c r="E346" s="130">
        <v>501</v>
      </c>
      <c r="F346" s="130" t="s">
        <v>526</v>
      </c>
      <c r="G346" s="131" t="s">
        <v>2200</v>
      </c>
      <c r="H346" s="131"/>
    </row>
    <row r="347" spans="3:8" x14ac:dyDescent="0.25">
      <c r="C347" s="132"/>
      <c r="D347" s="131"/>
      <c r="E347" s="130">
        <v>502</v>
      </c>
      <c r="F347" s="130" t="s">
        <v>527</v>
      </c>
      <c r="G347" s="131" t="s">
        <v>2201</v>
      </c>
      <c r="H347" s="131"/>
    </row>
    <row r="348" spans="3:8" x14ac:dyDescent="0.25">
      <c r="C348" s="132"/>
      <c r="D348" s="131"/>
      <c r="E348" s="130">
        <v>503</v>
      </c>
      <c r="F348" s="130" t="s">
        <v>528</v>
      </c>
      <c r="G348" s="131" t="s">
        <v>2202</v>
      </c>
      <c r="H348" s="131"/>
    </row>
    <row r="349" spans="3:8" x14ac:dyDescent="0.25">
      <c r="C349" s="132"/>
      <c r="D349" s="131"/>
      <c r="E349" s="130">
        <v>535</v>
      </c>
      <c r="F349" s="130" t="s">
        <v>529</v>
      </c>
      <c r="G349" s="131" t="s">
        <v>2203</v>
      </c>
      <c r="H349" s="131"/>
    </row>
    <row r="350" spans="3:8" x14ac:dyDescent="0.25">
      <c r="C350" s="132"/>
      <c r="D350" s="131"/>
      <c r="E350" s="130">
        <v>632</v>
      </c>
      <c r="F350" s="130" t="s">
        <v>530</v>
      </c>
      <c r="G350" s="131" t="s">
        <v>2204</v>
      </c>
      <c r="H350" s="131"/>
    </row>
    <row r="351" spans="3:8" x14ac:dyDescent="0.25">
      <c r="C351" s="132"/>
      <c r="D351" s="131"/>
      <c r="E351" s="130">
        <v>675</v>
      </c>
      <c r="F351" s="130" t="s">
        <v>531</v>
      </c>
      <c r="G351" s="131" t="s">
        <v>2205</v>
      </c>
      <c r="H351" s="131"/>
    </row>
    <row r="352" spans="3:8" x14ac:dyDescent="0.25">
      <c r="C352" s="132"/>
      <c r="D352" s="131"/>
      <c r="E352" s="130">
        <v>779</v>
      </c>
      <c r="F352" s="130" t="s">
        <v>532</v>
      </c>
      <c r="G352" s="131" t="s">
        <v>2206</v>
      </c>
      <c r="H352" s="131"/>
    </row>
    <row r="353" spans="3:8" x14ac:dyDescent="0.25">
      <c r="C353" s="132"/>
      <c r="D353" s="131"/>
      <c r="E353" s="130">
        <v>735</v>
      </c>
      <c r="F353" s="130" t="s">
        <v>533</v>
      </c>
      <c r="G353" s="131" t="s">
        <v>2207</v>
      </c>
      <c r="H353" s="131"/>
    </row>
    <row r="354" spans="3:8" x14ac:dyDescent="0.25">
      <c r="C354" s="132"/>
      <c r="D354" s="131"/>
      <c r="E354" s="130">
        <v>736</v>
      </c>
      <c r="F354" s="130" t="s">
        <v>534</v>
      </c>
      <c r="G354" s="131" t="s">
        <v>2208</v>
      </c>
      <c r="H354" s="131"/>
    </row>
    <row r="355" spans="3:8" x14ac:dyDescent="0.25">
      <c r="C355" s="132"/>
      <c r="D355" s="131"/>
      <c r="E355" s="130">
        <v>737</v>
      </c>
      <c r="F355" s="130" t="s">
        <v>535</v>
      </c>
      <c r="G355" s="131" t="s">
        <v>2209</v>
      </c>
      <c r="H355" s="131"/>
    </row>
    <row r="356" spans="3:8" x14ac:dyDescent="0.25">
      <c r="C356" s="132"/>
      <c r="D356" s="131"/>
      <c r="E356" s="130">
        <v>735</v>
      </c>
      <c r="F356" s="130" t="s">
        <v>536</v>
      </c>
      <c r="G356" s="131" t="s">
        <v>2210</v>
      </c>
      <c r="H356" s="131"/>
    </row>
    <row r="357" spans="3:8" x14ac:dyDescent="0.25">
      <c r="C357" s="132"/>
      <c r="D357" s="131"/>
      <c r="E357" s="130">
        <v>735</v>
      </c>
      <c r="F357" s="130" t="s">
        <v>537</v>
      </c>
      <c r="G357" s="131" t="s">
        <v>2211</v>
      </c>
      <c r="H357" s="131"/>
    </row>
    <row r="358" spans="3:8" x14ac:dyDescent="0.25">
      <c r="C358" s="132"/>
      <c r="D358" s="131"/>
      <c r="E358" s="130">
        <v>736</v>
      </c>
      <c r="F358" s="130" t="s">
        <v>538</v>
      </c>
      <c r="G358" s="131" t="s">
        <v>2212</v>
      </c>
      <c r="H358" s="131"/>
    </row>
    <row r="359" spans="3:8" x14ac:dyDescent="0.25">
      <c r="C359" s="132"/>
      <c r="D359" s="131"/>
      <c r="E359" s="130">
        <v>735</v>
      </c>
      <c r="F359" s="130" t="s">
        <v>539</v>
      </c>
      <c r="G359" s="131" t="s">
        <v>2213</v>
      </c>
      <c r="H359" s="131"/>
    </row>
    <row r="360" spans="3:8" x14ac:dyDescent="0.25">
      <c r="C360" s="132"/>
      <c r="D360" s="131"/>
      <c r="E360" s="130">
        <v>736</v>
      </c>
      <c r="F360" s="130" t="s">
        <v>540</v>
      </c>
      <c r="G360" s="131" t="s">
        <v>2214</v>
      </c>
      <c r="H360" s="131"/>
    </row>
    <row r="361" spans="3:8" x14ac:dyDescent="0.25">
      <c r="C361" s="132"/>
      <c r="D361" s="131"/>
      <c r="E361" s="130">
        <v>737</v>
      </c>
      <c r="F361" s="130" t="s">
        <v>541</v>
      </c>
      <c r="G361" s="131" t="s">
        <v>2215</v>
      </c>
      <c r="H361" s="131"/>
    </row>
    <row r="362" spans="3:8" x14ac:dyDescent="0.25">
      <c r="C362" s="132"/>
      <c r="D362" s="131"/>
      <c r="E362" s="130">
        <v>1</v>
      </c>
      <c r="F362" s="130" t="s">
        <v>542</v>
      </c>
      <c r="G362" s="131" t="s">
        <v>2216</v>
      </c>
      <c r="H362" s="131"/>
    </row>
    <row r="363" spans="3:8" x14ac:dyDescent="0.25">
      <c r="C363" s="132"/>
      <c r="D363" s="131"/>
      <c r="E363" s="130">
        <v>89</v>
      </c>
      <c r="F363" s="130" t="s">
        <v>543</v>
      </c>
      <c r="G363" s="131" t="s">
        <v>2217</v>
      </c>
      <c r="H363" s="131"/>
    </row>
    <row r="364" spans="3:8" x14ac:dyDescent="0.25">
      <c r="C364" s="132"/>
      <c r="D364" s="131"/>
      <c r="E364" s="130">
        <v>133</v>
      </c>
      <c r="F364" s="130" t="s">
        <v>544</v>
      </c>
      <c r="G364" s="131" t="s">
        <v>2218</v>
      </c>
      <c r="H364" s="131"/>
    </row>
    <row r="365" spans="3:8" x14ac:dyDescent="0.25">
      <c r="C365" s="132"/>
      <c r="D365" s="131"/>
      <c r="E365" s="130">
        <v>456</v>
      </c>
      <c r="F365" s="130" t="s">
        <v>545</v>
      </c>
      <c r="G365" s="131" t="s">
        <v>2219</v>
      </c>
      <c r="H365" s="131"/>
    </row>
    <row r="366" spans="3:8" x14ac:dyDescent="0.25">
      <c r="C366" s="132"/>
      <c r="D366" s="131"/>
      <c r="E366" s="130">
        <v>458</v>
      </c>
      <c r="F366" s="130" t="s">
        <v>546</v>
      </c>
      <c r="G366" s="131" t="s">
        <v>2220</v>
      </c>
      <c r="H366" s="131"/>
    </row>
    <row r="367" spans="3:8" x14ac:dyDescent="0.25">
      <c r="C367" s="132"/>
      <c r="D367" s="131"/>
      <c r="E367" s="130">
        <v>459</v>
      </c>
      <c r="F367" s="130" t="s">
        <v>547</v>
      </c>
      <c r="G367" s="131" t="s">
        <v>2221</v>
      </c>
      <c r="H367" s="131"/>
    </row>
    <row r="368" spans="3:8" x14ac:dyDescent="0.25">
      <c r="C368" s="132"/>
      <c r="D368" s="131"/>
      <c r="E368" s="130">
        <v>460</v>
      </c>
      <c r="F368" s="130" t="s">
        <v>548</v>
      </c>
      <c r="G368" s="131" t="s">
        <v>2222</v>
      </c>
      <c r="H368" s="131"/>
    </row>
    <row r="369" spans="3:8" x14ac:dyDescent="0.25">
      <c r="C369" s="132"/>
      <c r="D369" s="131"/>
      <c r="E369" s="130">
        <v>461</v>
      </c>
      <c r="F369" s="130" t="s">
        <v>549</v>
      </c>
      <c r="G369" s="131" t="s">
        <v>2223</v>
      </c>
      <c r="H369" s="131"/>
    </row>
    <row r="370" spans="3:8" x14ac:dyDescent="0.25">
      <c r="C370" s="132"/>
      <c r="D370" s="131"/>
      <c r="E370" s="130">
        <v>462</v>
      </c>
      <c r="F370" s="130" t="s">
        <v>550</v>
      </c>
      <c r="G370" s="131" t="s">
        <v>2224</v>
      </c>
      <c r="H370" s="131"/>
    </row>
    <row r="371" spans="3:8" x14ac:dyDescent="0.25">
      <c r="C371" s="132"/>
      <c r="D371" s="131"/>
      <c r="E371" s="130">
        <v>463</v>
      </c>
      <c r="F371" s="130" t="s">
        <v>551</v>
      </c>
      <c r="G371" s="131" t="s">
        <v>2225</v>
      </c>
      <c r="H371" s="131"/>
    </row>
    <row r="372" spans="3:8" x14ac:dyDescent="0.25">
      <c r="C372" s="132"/>
      <c r="D372" s="131"/>
      <c r="E372" s="130">
        <v>464</v>
      </c>
      <c r="F372" s="130" t="s">
        <v>552</v>
      </c>
      <c r="G372" s="131" t="s">
        <v>2226</v>
      </c>
      <c r="H372" s="131"/>
    </row>
    <row r="373" spans="3:8" x14ac:dyDescent="0.25">
      <c r="C373" s="132"/>
      <c r="D373" s="131"/>
      <c r="E373" s="130">
        <v>465</v>
      </c>
      <c r="F373" s="130" t="s">
        <v>553</v>
      </c>
      <c r="G373" s="131" t="s">
        <v>2227</v>
      </c>
      <c r="H373" s="131"/>
    </row>
    <row r="374" spans="3:8" x14ac:dyDescent="0.25">
      <c r="C374" s="132"/>
      <c r="D374" s="131"/>
      <c r="E374" s="130">
        <v>466</v>
      </c>
      <c r="F374" s="130" t="s">
        <v>554</v>
      </c>
      <c r="G374" s="131" t="s">
        <v>2228</v>
      </c>
      <c r="H374" s="131"/>
    </row>
    <row r="375" spans="3:8" x14ac:dyDescent="0.25">
      <c r="C375" s="132"/>
      <c r="D375" s="131"/>
      <c r="E375" s="130">
        <v>467</v>
      </c>
      <c r="F375" s="130" t="s">
        <v>555</v>
      </c>
      <c r="G375" s="131" t="s">
        <v>2229</v>
      </c>
      <c r="H375" s="131"/>
    </row>
    <row r="376" spans="3:8" x14ac:dyDescent="0.25">
      <c r="C376" s="132"/>
      <c r="D376" s="131"/>
      <c r="E376" s="130">
        <v>468</v>
      </c>
      <c r="F376" s="130" t="s">
        <v>556</v>
      </c>
      <c r="G376" s="131" t="s">
        <v>2230</v>
      </c>
      <c r="H376" s="131"/>
    </row>
    <row r="377" spans="3:8" x14ac:dyDescent="0.25">
      <c r="C377" s="132"/>
      <c r="D377" s="131"/>
      <c r="E377" s="130">
        <v>469</v>
      </c>
      <c r="F377" s="130" t="s">
        <v>557</v>
      </c>
      <c r="G377" s="131" t="s">
        <v>2231</v>
      </c>
      <c r="H377" s="131"/>
    </row>
    <row r="378" spans="3:8" x14ac:dyDescent="0.25">
      <c r="C378" s="132"/>
      <c r="D378" s="131"/>
      <c r="E378" s="130">
        <v>470</v>
      </c>
      <c r="F378" s="130" t="s">
        <v>558</v>
      </c>
      <c r="G378" s="131" t="s">
        <v>2232</v>
      </c>
      <c r="H378" s="131"/>
    </row>
    <row r="379" spans="3:8" x14ac:dyDescent="0.25">
      <c r="C379" s="132"/>
      <c r="D379" s="131"/>
      <c r="E379" s="130">
        <v>471</v>
      </c>
      <c r="F379" s="130" t="s">
        <v>559</v>
      </c>
      <c r="G379" s="131" t="s">
        <v>2233</v>
      </c>
      <c r="H379" s="131"/>
    </row>
    <row r="380" spans="3:8" x14ac:dyDescent="0.25">
      <c r="C380" s="132"/>
      <c r="D380" s="131"/>
      <c r="E380" s="130">
        <v>691</v>
      </c>
      <c r="F380" s="130" t="s">
        <v>560</v>
      </c>
      <c r="G380" s="131" t="s">
        <v>2234</v>
      </c>
      <c r="H380" s="131"/>
    </row>
    <row r="381" spans="3:8" x14ac:dyDescent="0.25">
      <c r="C381" s="132"/>
      <c r="D381" s="131"/>
      <c r="E381" s="130">
        <v>870</v>
      </c>
      <c r="F381" s="130" t="s">
        <v>561</v>
      </c>
      <c r="G381" s="131" t="s">
        <v>2235</v>
      </c>
      <c r="H381" s="131"/>
    </row>
    <row r="382" spans="3:8" x14ac:dyDescent="0.25">
      <c r="C382" s="132"/>
      <c r="D382" s="131"/>
      <c r="E382" s="130">
        <v>735</v>
      </c>
      <c r="F382" s="130" t="s">
        <v>562</v>
      </c>
      <c r="G382" s="131" t="s">
        <v>2236</v>
      </c>
      <c r="H382" s="131"/>
    </row>
    <row r="383" spans="3:8" x14ac:dyDescent="0.25">
      <c r="C383" s="132"/>
      <c r="D383" s="131"/>
      <c r="E383" s="130">
        <v>736</v>
      </c>
      <c r="F383" s="130" t="s">
        <v>563</v>
      </c>
      <c r="G383" s="131" t="s">
        <v>2237</v>
      </c>
      <c r="H383" s="131"/>
    </row>
    <row r="384" spans="3:8" x14ac:dyDescent="0.25">
      <c r="C384" s="132"/>
      <c r="D384" s="131"/>
      <c r="E384" s="130">
        <v>737</v>
      </c>
      <c r="F384" s="130" t="s">
        <v>564</v>
      </c>
      <c r="G384" s="131" t="s">
        <v>2238</v>
      </c>
      <c r="H384" s="131"/>
    </row>
    <row r="385" spans="3:8" x14ac:dyDescent="0.25">
      <c r="C385" s="132"/>
      <c r="D385" s="131"/>
      <c r="E385" s="130">
        <v>632</v>
      </c>
      <c r="F385" s="130" t="s">
        <v>565</v>
      </c>
      <c r="G385" s="131" t="s">
        <v>2239</v>
      </c>
      <c r="H385" s="131"/>
    </row>
    <row r="386" spans="3:8" x14ac:dyDescent="0.25">
      <c r="C386" s="132"/>
      <c r="D386" s="131"/>
      <c r="E386" s="130">
        <v>700</v>
      </c>
      <c r="F386" s="130" t="s">
        <v>566</v>
      </c>
      <c r="G386" s="131" t="s">
        <v>2240</v>
      </c>
      <c r="H386" s="131"/>
    </row>
    <row r="387" spans="3:8" x14ac:dyDescent="0.25">
      <c r="C387" s="132"/>
      <c r="D387" s="131"/>
      <c r="E387" s="130">
        <v>735</v>
      </c>
      <c r="F387" s="130" t="s">
        <v>567</v>
      </c>
      <c r="G387" s="131" t="s">
        <v>2241</v>
      </c>
      <c r="H387" s="131"/>
    </row>
    <row r="388" spans="3:8" x14ac:dyDescent="0.25">
      <c r="C388" s="132"/>
      <c r="D388" s="131"/>
      <c r="E388" s="130">
        <v>736</v>
      </c>
      <c r="F388" s="130" t="s">
        <v>568</v>
      </c>
      <c r="G388" s="131" t="s">
        <v>2242</v>
      </c>
      <c r="H388" s="131"/>
    </row>
    <row r="389" spans="3:8" x14ac:dyDescent="0.25">
      <c r="C389" s="132"/>
      <c r="D389" s="131"/>
      <c r="E389" s="130">
        <v>737</v>
      </c>
      <c r="F389" s="130" t="s">
        <v>569</v>
      </c>
      <c r="G389" s="131" t="s">
        <v>2243</v>
      </c>
      <c r="H389" s="131"/>
    </row>
    <row r="390" spans="3:8" x14ac:dyDescent="0.25">
      <c r="C390" s="132"/>
      <c r="D390" s="131"/>
      <c r="E390" s="130">
        <v>738</v>
      </c>
      <c r="F390" s="130" t="s">
        <v>570</v>
      </c>
      <c r="G390" s="131" t="s">
        <v>2244</v>
      </c>
      <c r="H390" s="131"/>
    </row>
    <row r="391" spans="3:8" x14ac:dyDescent="0.25">
      <c r="C391" s="132"/>
      <c r="D391" s="131"/>
      <c r="E391" s="130">
        <v>739</v>
      </c>
      <c r="F391" s="130" t="s">
        <v>571</v>
      </c>
      <c r="G391" s="131" t="s">
        <v>2245</v>
      </c>
      <c r="H391" s="131"/>
    </row>
    <row r="392" spans="3:8" x14ac:dyDescent="0.25">
      <c r="C392" s="132"/>
      <c r="D392" s="131"/>
      <c r="E392" s="130">
        <v>740</v>
      </c>
      <c r="F392" s="130" t="s">
        <v>572</v>
      </c>
      <c r="G392" s="131" t="s">
        <v>2246</v>
      </c>
      <c r="H392" s="131"/>
    </row>
    <row r="393" spans="3:8" x14ac:dyDescent="0.25">
      <c r="C393" s="132"/>
      <c r="D393" s="131"/>
      <c r="E393" s="130">
        <v>741</v>
      </c>
      <c r="F393" s="130" t="s">
        <v>573</v>
      </c>
      <c r="G393" s="131" t="s">
        <v>2247</v>
      </c>
      <c r="H393" s="131"/>
    </row>
    <row r="394" spans="3:8" x14ac:dyDescent="0.25">
      <c r="C394" s="132"/>
      <c r="D394" s="131"/>
      <c r="E394" s="130">
        <v>742</v>
      </c>
      <c r="F394" s="130" t="s">
        <v>574</v>
      </c>
      <c r="G394" s="131" t="s">
        <v>2248</v>
      </c>
      <c r="H394" s="131"/>
    </row>
    <row r="395" spans="3:8" x14ac:dyDescent="0.25">
      <c r="C395" s="132"/>
      <c r="D395" s="131"/>
      <c r="E395" s="130">
        <v>743</v>
      </c>
      <c r="F395" s="130" t="s">
        <v>575</v>
      </c>
      <c r="G395" s="131" t="s">
        <v>2249</v>
      </c>
      <c r="H395" s="131"/>
    </row>
    <row r="396" spans="3:8" x14ac:dyDescent="0.25">
      <c r="C396" s="132"/>
      <c r="D396" s="131"/>
      <c r="E396" s="130">
        <v>744</v>
      </c>
      <c r="F396" s="130" t="s">
        <v>576</v>
      </c>
      <c r="G396" s="131" t="s">
        <v>2250</v>
      </c>
      <c r="H396" s="131"/>
    </row>
    <row r="397" spans="3:8" x14ac:dyDescent="0.25">
      <c r="C397" s="132"/>
      <c r="D397" s="131"/>
      <c r="E397" s="130">
        <v>745</v>
      </c>
      <c r="F397" s="130" t="s">
        <v>577</v>
      </c>
      <c r="G397" s="131" t="s">
        <v>2251</v>
      </c>
      <c r="H397" s="131"/>
    </row>
    <row r="398" spans="3:8" x14ac:dyDescent="0.25">
      <c r="C398" s="132"/>
      <c r="D398" s="131"/>
      <c r="E398" s="130">
        <v>746</v>
      </c>
      <c r="F398" s="130" t="s">
        <v>578</v>
      </c>
      <c r="G398" s="131" t="s">
        <v>2252</v>
      </c>
      <c r="H398" s="131"/>
    </row>
    <row r="399" spans="3:8" x14ac:dyDescent="0.25">
      <c r="C399" s="132"/>
      <c r="D399" s="131"/>
      <c r="E399" s="130">
        <v>747</v>
      </c>
      <c r="F399" s="130" t="s">
        <v>579</v>
      </c>
      <c r="G399" s="131" t="s">
        <v>2253</v>
      </c>
      <c r="H399" s="131"/>
    </row>
    <row r="400" spans="3:8" x14ac:dyDescent="0.25">
      <c r="C400" s="132"/>
      <c r="D400" s="131"/>
      <c r="E400" s="130">
        <v>748</v>
      </c>
      <c r="F400" s="130" t="s">
        <v>580</v>
      </c>
      <c r="G400" s="131" t="s">
        <v>2254</v>
      </c>
      <c r="H400" s="131"/>
    </row>
    <row r="401" spans="3:8" x14ac:dyDescent="0.25">
      <c r="C401" s="132"/>
      <c r="D401" s="131"/>
      <c r="E401" s="130">
        <v>749</v>
      </c>
      <c r="F401" s="130" t="s">
        <v>581</v>
      </c>
      <c r="G401" s="131" t="s">
        <v>2255</v>
      </c>
      <c r="H401" s="131"/>
    </row>
    <row r="402" spans="3:8" x14ac:dyDescent="0.25">
      <c r="C402" s="132"/>
      <c r="D402" s="131"/>
      <c r="E402" s="130">
        <v>991</v>
      </c>
      <c r="F402" s="130" t="s">
        <v>582</v>
      </c>
      <c r="G402" s="131" t="s">
        <v>2256</v>
      </c>
      <c r="H402" s="131"/>
    </row>
    <row r="403" spans="3:8" x14ac:dyDescent="0.25">
      <c r="C403" s="132"/>
      <c r="D403" s="131"/>
      <c r="E403" s="130">
        <v>730</v>
      </c>
      <c r="F403" s="130" t="s">
        <v>570</v>
      </c>
      <c r="G403" s="131" t="s">
        <v>2257</v>
      </c>
      <c r="H403" s="131"/>
    </row>
    <row r="404" spans="3:8" x14ac:dyDescent="0.25">
      <c r="C404" s="132"/>
      <c r="D404" s="131"/>
      <c r="E404" s="130">
        <v>735</v>
      </c>
      <c r="F404" s="130" t="s">
        <v>583</v>
      </c>
      <c r="G404" s="131" t="s">
        <v>2258</v>
      </c>
      <c r="H404" s="131"/>
    </row>
    <row r="405" spans="3:8" x14ac:dyDescent="0.25">
      <c r="C405" s="132"/>
      <c r="D405" s="131"/>
      <c r="E405" s="130">
        <v>736</v>
      </c>
      <c r="F405" s="130" t="s">
        <v>584</v>
      </c>
      <c r="G405" s="131" t="s">
        <v>2259</v>
      </c>
      <c r="H405" s="131"/>
    </row>
    <row r="406" spans="3:8" x14ac:dyDescent="0.25">
      <c r="C406" s="132"/>
      <c r="D406" s="131"/>
      <c r="E406" s="130">
        <v>737</v>
      </c>
      <c r="F406" s="130" t="s">
        <v>585</v>
      </c>
      <c r="G406" s="131" t="s">
        <v>2260</v>
      </c>
      <c r="H406" s="131"/>
    </row>
    <row r="407" spans="3:8" x14ac:dyDescent="0.25">
      <c r="C407" s="132"/>
      <c r="D407" s="131"/>
      <c r="E407" s="130">
        <v>738</v>
      </c>
      <c r="F407" s="130" t="s">
        <v>586</v>
      </c>
      <c r="G407" s="131" t="s">
        <v>2261</v>
      </c>
      <c r="H407" s="131"/>
    </row>
    <row r="408" spans="3:8" x14ac:dyDescent="0.25">
      <c r="C408" s="132"/>
      <c r="D408" s="131"/>
      <c r="E408" s="130">
        <v>739</v>
      </c>
      <c r="F408" s="130" t="s">
        <v>587</v>
      </c>
      <c r="G408" s="131" t="s">
        <v>2262</v>
      </c>
      <c r="H408" s="131"/>
    </row>
    <row r="409" spans="3:8" x14ac:dyDescent="0.25">
      <c r="C409" s="132"/>
      <c r="D409" s="131"/>
      <c r="E409" s="130">
        <v>740</v>
      </c>
      <c r="F409" s="130" t="s">
        <v>588</v>
      </c>
      <c r="G409" s="131" t="s">
        <v>2263</v>
      </c>
      <c r="H409" s="131"/>
    </row>
    <row r="410" spans="3:8" x14ac:dyDescent="0.25">
      <c r="C410" s="132"/>
      <c r="D410" s="131"/>
      <c r="E410" s="130">
        <v>741</v>
      </c>
      <c r="F410" s="130" t="s">
        <v>589</v>
      </c>
      <c r="G410" s="131" t="s">
        <v>2264</v>
      </c>
      <c r="H410" s="131"/>
    </row>
    <row r="411" spans="3:8" x14ac:dyDescent="0.25">
      <c r="C411" s="132"/>
      <c r="D411" s="131"/>
      <c r="E411" s="130">
        <v>742</v>
      </c>
      <c r="F411" s="130" t="s">
        <v>590</v>
      </c>
      <c r="G411" s="131" t="s">
        <v>2265</v>
      </c>
      <c r="H411" s="131"/>
    </row>
    <row r="412" spans="3:8" x14ac:dyDescent="0.25">
      <c r="C412" s="132"/>
      <c r="D412" s="131"/>
      <c r="E412" s="130">
        <v>90</v>
      </c>
      <c r="F412" s="130" t="s">
        <v>591</v>
      </c>
      <c r="G412" s="131" t="s">
        <v>2266</v>
      </c>
      <c r="H412" s="131"/>
    </row>
    <row r="413" spans="3:8" x14ac:dyDescent="0.25">
      <c r="C413" s="132"/>
      <c r="D413" s="131"/>
      <c r="E413" s="130">
        <v>632</v>
      </c>
      <c r="F413" s="130" t="s">
        <v>592</v>
      </c>
      <c r="G413" s="131" t="s">
        <v>2267</v>
      </c>
      <c r="H413" s="131"/>
    </row>
    <row r="414" spans="3:8" x14ac:dyDescent="0.25">
      <c r="C414" s="132"/>
      <c r="D414" s="131"/>
      <c r="E414" s="130">
        <v>633</v>
      </c>
      <c r="F414" s="130" t="s">
        <v>593</v>
      </c>
      <c r="G414" s="131" t="s">
        <v>2268</v>
      </c>
      <c r="H414" s="131"/>
    </row>
    <row r="415" spans="3:8" x14ac:dyDescent="0.25">
      <c r="C415" s="132"/>
      <c r="D415" s="131"/>
      <c r="E415" s="130">
        <v>634</v>
      </c>
      <c r="F415" s="130" t="s">
        <v>594</v>
      </c>
      <c r="G415" s="131" t="s">
        <v>2269</v>
      </c>
      <c r="H415" s="131"/>
    </row>
    <row r="416" spans="3:8" x14ac:dyDescent="0.25">
      <c r="C416" s="132"/>
      <c r="D416" s="131"/>
      <c r="E416" s="130">
        <v>635</v>
      </c>
      <c r="F416" s="130" t="s">
        <v>595</v>
      </c>
      <c r="G416" s="131" t="s">
        <v>2270</v>
      </c>
      <c r="H416" s="131"/>
    </row>
    <row r="417" spans="3:8" x14ac:dyDescent="0.25">
      <c r="C417" s="132"/>
      <c r="D417" s="131"/>
      <c r="E417" s="130">
        <v>636</v>
      </c>
      <c r="F417" s="130" t="s">
        <v>596</v>
      </c>
      <c r="G417" s="131" t="s">
        <v>2271</v>
      </c>
      <c r="H417" s="131"/>
    </row>
    <row r="418" spans="3:8" x14ac:dyDescent="0.25">
      <c r="C418" s="132"/>
      <c r="D418" s="131"/>
      <c r="E418" s="130">
        <v>637</v>
      </c>
      <c r="F418" s="130" t="s">
        <v>597</v>
      </c>
      <c r="G418" s="131" t="s">
        <v>2272</v>
      </c>
      <c r="H418" s="131"/>
    </row>
    <row r="419" spans="3:8" x14ac:dyDescent="0.25">
      <c r="C419" s="132"/>
      <c r="D419" s="131"/>
      <c r="E419" s="130">
        <v>639</v>
      </c>
      <c r="F419" s="130" t="s">
        <v>598</v>
      </c>
      <c r="G419" s="131" t="s">
        <v>2273</v>
      </c>
      <c r="H419" s="131"/>
    </row>
    <row r="420" spans="3:8" x14ac:dyDescent="0.25">
      <c r="C420" s="132"/>
      <c r="D420" s="131"/>
      <c r="E420" s="130">
        <v>640</v>
      </c>
      <c r="F420" s="130" t="s">
        <v>599</v>
      </c>
      <c r="G420" s="131" t="s">
        <v>2274</v>
      </c>
      <c r="H420" s="131"/>
    </row>
    <row r="421" spans="3:8" x14ac:dyDescent="0.25">
      <c r="C421" s="132"/>
      <c r="D421" s="131"/>
      <c r="E421" s="130">
        <v>645</v>
      </c>
      <c r="F421" s="130" t="s">
        <v>600</v>
      </c>
      <c r="G421" s="131" t="s">
        <v>2275</v>
      </c>
      <c r="H421" s="131"/>
    </row>
    <row r="422" spans="3:8" x14ac:dyDescent="0.25">
      <c r="C422" s="132"/>
      <c r="D422" s="131"/>
      <c r="E422" s="130">
        <v>735</v>
      </c>
      <c r="F422" s="130" t="s">
        <v>601</v>
      </c>
      <c r="G422" s="131" t="s">
        <v>2276</v>
      </c>
      <c r="H422" s="131"/>
    </row>
    <row r="423" spans="3:8" x14ac:dyDescent="0.25">
      <c r="C423" s="132"/>
      <c r="D423" s="131"/>
      <c r="E423" s="130">
        <v>736</v>
      </c>
      <c r="F423" s="130" t="s">
        <v>602</v>
      </c>
      <c r="G423" s="131" t="s">
        <v>2277</v>
      </c>
      <c r="H423" s="131"/>
    </row>
    <row r="424" spans="3:8" x14ac:dyDescent="0.25">
      <c r="C424" s="132"/>
      <c r="D424" s="131"/>
      <c r="E424" s="130">
        <v>737</v>
      </c>
      <c r="F424" s="130" t="s">
        <v>603</v>
      </c>
      <c r="G424" s="131" t="s">
        <v>2278</v>
      </c>
      <c r="H424" s="131"/>
    </row>
    <row r="425" spans="3:8" x14ac:dyDescent="0.25">
      <c r="C425" s="132"/>
      <c r="D425" s="131"/>
      <c r="E425" s="130">
        <v>735</v>
      </c>
      <c r="F425" s="130" t="s">
        <v>604</v>
      </c>
      <c r="G425" s="131" t="s">
        <v>2279</v>
      </c>
      <c r="H425" s="131"/>
    </row>
    <row r="426" spans="3:8" x14ac:dyDescent="0.25">
      <c r="C426" s="132"/>
      <c r="D426" s="131"/>
      <c r="E426" s="130">
        <v>736</v>
      </c>
      <c r="F426" s="130" t="s">
        <v>605</v>
      </c>
      <c r="G426" s="131" t="s">
        <v>2280</v>
      </c>
      <c r="H426" s="131"/>
    </row>
    <row r="427" spans="3:8" x14ac:dyDescent="0.25">
      <c r="C427" s="132"/>
      <c r="D427" s="131"/>
      <c r="E427" s="130">
        <v>737</v>
      </c>
      <c r="F427" s="130" t="s">
        <v>606</v>
      </c>
      <c r="G427" s="131" t="s">
        <v>2281</v>
      </c>
      <c r="H427" s="131"/>
    </row>
    <row r="428" spans="3:8" x14ac:dyDescent="0.25">
      <c r="C428" s="132"/>
      <c r="D428" s="131"/>
      <c r="E428" s="130">
        <v>738</v>
      </c>
      <c r="F428" s="130" t="s">
        <v>607</v>
      </c>
      <c r="G428" s="131" t="s">
        <v>2282</v>
      </c>
      <c r="H428" s="131"/>
    </row>
    <row r="429" spans="3:8" x14ac:dyDescent="0.25">
      <c r="C429" s="132"/>
      <c r="D429" s="131"/>
      <c r="E429" s="130">
        <v>739</v>
      </c>
      <c r="F429" s="130" t="s">
        <v>608</v>
      </c>
      <c r="G429" s="131" t="s">
        <v>2283</v>
      </c>
      <c r="H429" s="131"/>
    </row>
    <row r="430" spans="3:8" x14ac:dyDescent="0.25">
      <c r="C430" s="132"/>
      <c r="D430" s="131"/>
      <c r="E430" s="130">
        <v>755</v>
      </c>
      <c r="F430" s="130" t="s">
        <v>609</v>
      </c>
      <c r="G430" s="131" t="s">
        <v>2284</v>
      </c>
      <c r="H430" s="131"/>
    </row>
    <row r="431" spans="3:8" x14ac:dyDescent="0.25">
      <c r="C431" s="132"/>
      <c r="D431" s="131"/>
      <c r="E431" s="130">
        <v>45</v>
      </c>
      <c r="F431" s="130" t="s">
        <v>610</v>
      </c>
      <c r="G431" s="131" t="s">
        <v>2285</v>
      </c>
      <c r="H431" s="131"/>
    </row>
    <row r="432" spans="3:8" x14ac:dyDescent="0.25">
      <c r="C432" s="132"/>
      <c r="D432" s="131"/>
      <c r="E432" s="130">
        <v>46</v>
      </c>
      <c r="F432" s="130" t="s">
        <v>611</v>
      </c>
      <c r="G432" s="131" t="s">
        <v>2286</v>
      </c>
      <c r="H432" s="131"/>
    </row>
    <row r="433" spans="3:8" x14ac:dyDescent="0.25">
      <c r="C433" s="132"/>
      <c r="D433" s="131"/>
      <c r="E433" s="130">
        <v>47</v>
      </c>
      <c r="F433" s="130" t="s">
        <v>612</v>
      </c>
      <c r="G433" s="131" t="s">
        <v>2287</v>
      </c>
      <c r="H433" s="131"/>
    </row>
    <row r="434" spans="3:8" x14ac:dyDescent="0.25">
      <c r="C434" s="132"/>
      <c r="D434" s="131"/>
      <c r="E434" s="130">
        <v>48</v>
      </c>
      <c r="F434" s="130" t="s">
        <v>613</v>
      </c>
      <c r="G434" s="131" t="s">
        <v>2288</v>
      </c>
      <c r="H434" s="131"/>
    </row>
    <row r="435" spans="3:8" x14ac:dyDescent="0.25">
      <c r="C435" s="132"/>
      <c r="D435" s="131"/>
      <c r="E435" s="130">
        <v>50</v>
      </c>
      <c r="F435" s="130" t="s">
        <v>614</v>
      </c>
      <c r="G435" s="131" t="s">
        <v>2289</v>
      </c>
      <c r="H435" s="131"/>
    </row>
    <row r="436" spans="3:8" x14ac:dyDescent="0.25">
      <c r="C436" s="132"/>
      <c r="D436" s="131"/>
      <c r="E436" s="130">
        <v>177</v>
      </c>
      <c r="F436" s="130" t="s">
        <v>615</v>
      </c>
      <c r="G436" s="131" t="s">
        <v>2290</v>
      </c>
      <c r="H436" s="131"/>
    </row>
    <row r="437" spans="3:8" x14ac:dyDescent="0.25">
      <c r="C437" s="132"/>
      <c r="D437" s="131"/>
      <c r="E437" s="130">
        <v>456</v>
      </c>
      <c r="F437" s="130" t="s">
        <v>616</v>
      </c>
      <c r="G437" s="131" t="s">
        <v>2291</v>
      </c>
      <c r="H437" s="131"/>
    </row>
    <row r="438" spans="3:8" x14ac:dyDescent="0.25">
      <c r="C438" s="132"/>
      <c r="D438" s="131"/>
      <c r="E438" s="130">
        <v>632</v>
      </c>
      <c r="F438" s="130" t="s">
        <v>617</v>
      </c>
      <c r="G438" s="131" t="s">
        <v>2292</v>
      </c>
      <c r="H438" s="131"/>
    </row>
    <row r="439" spans="3:8" x14ac:dyDescent="0.25">
      <c r="C439" s="132"/>
      <c r="D439" s="131"/>
      <c r="E439" s="130">
        <v>45</v>
      </c>
      <c r="F439" s="130" t="s">
        <v>618</v>
      </c>
      <c r="G439" s="131" t="s">
        <v>2293</v>
      </c>
      <c r="H439" s="131"/>
    </row>
    <row r="440" spans="3:8" x14ac:dyDescent="0.25">
      <c r="C440" s="132"/>
      <c r="D440" s="131"/>
      <c r="E440" s="130">
        <v>89</v>
      </c>
      <c r="F440" s="130" t="s">
        <v>619</v>
      </c>
      <c r="G440" s="131" t="s">
        <v>2294</v>
      </c>
      <c r="H440" s="131"/>
    </row>
    <row r="441" spans="3:8" x14ac:dyDescent="0.25">
      <c r="C441" s="132"/>
      <c r="D441" s="131"/>
      <c r="E441" s="130">
        <v>353</v>
      </c>
      <c r="F441" s="130" t="s">
        <v>620</v>
      </c>
      <c r="G441" s="131" t="s">
        <v>2295</v>
      </c>
      <c r="H441" s="131"/>
    </row>
    <row r="442" spans="3:8" x14ac:dyDescent="0.25">
      <c r="C442" s="132"/>
      <c r="D442" s="131"/>
      <c r="E442" s="130">
        <v>354</v>
      </c>
      <c r="F442" s="130" t="s">
        <v>621</v>
      </c>
      <c r="G442" s="131" t="s">
        <v>2296</v>
      </c>
      <c r="H442" s="131"/>
    </row>
    <row r="443" spans="3:8" x14ac:dyDescent="0.25">
      <c r="C443" s="132"/>
      <c r="D443" s="131"/>
      <c r="E443" s="130">
        <v>355</v>
      </c>
      <c r="F443" s="130" t="s">
        <v>622</v>
      </c>
      <c r="G443" s="131" t="s">
        <v>2297</v>
      </c>
      <c r="H443" s="131"/>
    </row>
    <row r="444" spans="3:8" x14ac:dyDescent="0.25">
      <c r="C444" s="132"/>
      <c r="D444" s="131"/>
      <c r="E444" s="130">
        <v>360</v>
      </c>
      <c r="F444" s="130" t="s">
        <v>623</v>
      </c>
      <c r="G444" s="131" t="s">
        <v>2298</v>
      </c>
      <c r="H444" s="131"/>
    </row>
    <row r="445" spans="3:8" x14ac:dyDescent="0.25">
      <c r="C445" s="132"/>
      <c r="D445" s="131"/>
      <c r="E445" s="130">
        <v>45</v>
      </c>
      <c r="F445" s="130" t="s">
        <v>624</v>
      </c>
      <c r="G445" s="131" t="s">
        <v>2299</v>
      </c>
      <c r="H445" s="131"/>
    </row>
    <row r="446" spans="3:8" x14ac:dyDescent="0.25">
      <c r="C446" s="132"/>
      <c r="D446" s="131"/>
      <c r="E446" s="130">
        <v>177</v>
      </c>
      <c r="F446" s="130" t="s">
        <v>625</v>
      </c>
      <c r="G446" s="131" t="s">
        <v>2300</v>
      </c>
      <c r="H446" s="131"/>
    </row>
    <row r="447" spans="3:8" x14ac:dyDescent="0.25">
      <c r="C447" s="132"/>
      <c r="D447" s="131"/>
      <c r="E447" s="130">
        <v>178</v>
      </c>
      <c r="F447" s="130" t="s">
        <v>626</v>
      </c>
      <c r="G447" s="131" t="s">
        <v>2301</v>
      </c>
      <c r="H447" s="131"/>
    </row>
    <row r="448" spans="3:8" x14ac:dyDescent="0.25">
      <c r="C448" s="132"/>
      <c r="D448" s="131"/>
      <c r="E448" s="130">
        <v>179</v>
      </c>
      <c r="F448" s="130" t="s">
        <v>627</v>
      </c>
      <c r="G448" s="131" t="s">
        <v>2302</v>
      </c>
      <c r="H448" s="131"/>
    </row>
    <row r="449" spans="3:8" x14ac:dyDescent="0.25">
      <c r="C449" s="132"/>
      <c r="D449" s="131"/>
      <c r="E449" s="130">
        <v>180</v>
      </c>
      <c r="F449" s="130" t="s">
        <v>628</v>
      </c>
      <c r="G449" s="131" t="s">
        <v>2303</v>
      </c>
      <c r="H449" s="131"/>
    </row>
    <row r="450" spans="3:8" x14ac:dyDescent="0.25">
      <c r="C450" s="132"/>
      <c r="D450" s="131"/>
      <c r="E450" s="130">
        <v>500</v>
      </c>
      <c r="F450" s="130" t="s">
        <v>629</v>
      </c>
      <c r="G450" s="131" t="s">
        <v>2304</v>
      </c>
      <c r="H450" s="131"/>
    </row>
    <row r="451" spans="3:8" x14ac:dyDescent="0.25">
      <c r="C451" s="132"/>
      <c r="D451" s="131"/>
      <c r="E451" s="130">
        <v>501</v>
      </c>
      <c r="F451" s="130" t="s">
        <v>630</v>
      </c>
      <c r="G451" s="131" t="s">
        <v>2305</v>
      </c>
      <c r="H451" s="131"/>
    </row>
    <row r="452" spans="3:8" x14ac:dyDescent="0.25">
      <c r="C452" s="132"/>
      <c r="D452" s="131"/>
      <c r="E452" s="130">
        <v>779</v>
      </c>
      <c r="F452" s="130" t="s">
        <v>631</v>
      </c>
      <c r="G452" s="131" t="s">
        <v>2306</v>
      </c>
      <c r="H452" s="131"/>
    </row>
    <row r="453" spans="3:8" x14ac:dyDescent="0.25">
      <c r="C453" s="132"/>
      <c r="D453" s="131"/>
      <c r="E453" s="130">
        <v>45</v>
      </c>
      <c r="F453" s="130" t="s">
        <v>632</v>
      </c>
      <c r="G453" s="131" t="s">
        <v>2307</v>
      </c>
      <c r="H453" s="131"/>
    </row>
    <row r="454" spans="3:8" x14ac:dyDescent="0.25">
      <c r="C454" s="132"/>
      <c r="D454" s="131"/>
      <c r="E454" s="130">
        <v>46</v>
      </c>
      <c r="F454" s="130" t="s">
        <v>633</v>
      </c>
      <c r="G454" s="131" t="s">
        <v>2308</v>
      </c>
      <c r="H454" s="131"/>
    </row>
    <row r="455" spans="3:8" x14ac:dyDescent="0.25">
      <c r="C455" s="132"/>
      <c r="D455" s="131"/>
      <c r="E455" s="130">
        <v>89</v>
      </c>
      <c r="F455" s="130" t="s">
        <v>634</v>
      </c>
      <c r="G455" s="131" t="s">
        <v>2309</v>
      </c>
      <c r="H455" s="131"/>
    </row>
    <row r="456" spans="3:8" x14ac:dyDescent="0.25">
      <c r="C456" s="132"/>
      <c r="D456" s="131"/>
      <c r="E456" s="130">
        <v>90</v>
      </c>
      <c r="F456" s="130" t="s">
        <v>635</v>
      </c>
      <c r="G456" s="131" t="s">
        <v>2310</v>
      </c>
      <c r="H456" s="131"/>
    </row>
    <row r="457" spans="3:8" x14ac:dyDescent="0.25">
      <c r="C457" s="132"/>
      <c r="D457" s="131"/>
      <c r="E457" s="130">
        <v>177</v>
      </c>
      <c r="F457" s="130" t="s">
        <v>636</v>
      </c>
      <c r="G457" s="131" t="s">
        <v>2311</v>
      </c>
      <c r="H457" s="131"/>
    </row>
    <row r="458" spans="3:8" x14ac:dyDescent="0.25">
      <c r="C458" s="132"/>
      <c r="D458" s="131"/>
      <c r="E458" s="130">
        <v>178</v>
      </c>
      <c r="F458" s="130" t="s">
        <v>637</v>
      </c>
      <c r="G458" s="131" t="s">
        <v>2312</v>
      </c>
      <c r="H458" s="131"/>
    </row>
    <row r="459" spans="3:8" x14ac:dyDescent="0.25">
      <c r="C459" s="132"/>
      <c r="D459" s="131"/>
      <c r="E459" s="130">
        <v>221</v>
      </c>
      <c r="F459" s="130" t="s">
        <v>638</v>
      </c>
      <c r="G459" s="131" t="s">
        <v>2313</v>
      </c>
      <c r="H459" s="131"/>
    </row>
    <row r="460" spans="3:8" x14ac:dyDescent="0.25">
      <c r="C460" s="132"/>
      <c r="D460" s="131"/>
      <c r="E460" s="130">
        <v>265</v>
      </c>
      <c r="F460" s="130" t="s">
        <v>639</v>
      </c>
      <c r="G460" s="131" t="s">
        <v>2314</v>
      </c>
      <c r="H460" s="131"/>
    </row>
    <row r="461" spans="3:8" x14ac:dyDescent="0.25">
      <c r="C461" s="132"/>
      <c r="D461" s="131"/>
      <c r="E461" s="130">
        <v>267</v>
      </c>
      <c r="F461" s="130" t="s">
        <v>640</v>
      </c>
      <c r="G461" s="131" t="s">
        <v>2315</v>
      </c>
      <c r="H461" s="131"/>
    </row>
    <row r="462" spans="3:8" x14ac:dyDescent="0.25">
      <c r="C462" s="132"/>
      <c r="D462" s="131"/>
      <c r="E462" s="130">
        <v>632</v>
      </c>
      <c r="F462" s="130" t="s">
        <v>641</v>
      </c>
      <c r="G462" s="131" t="s">
        <v>2316</v>
      </c>
      <c r="H462" s="131"/>
    </row>
    <row r="463" spans="3:8" x14ac:dyDescent="0.25">
      <c r="C463" s="132"/>
      <c r="D463" s="131"/>
      <c r="E463" s="130">
        <v>691</v>
      </c>
      <c r="F463" s="130" t="s">
        <v>642</v>
      </c>
      <c r="G463" s="131" t="s">
        <v>2317</v>
      </c>
      <c r="H463" s="131"/>
    </row>
    <row r="464" spans="3:8" x14ac:dyDescent="0.25">
      <c r="C464" s="132"/>
      <c r="D464" s="131"/>
      <c r="E464" s="130">
        <v>735</v>
      </c>
      <c r="F464" s="130" t="s">
        <v>643</v>
      </c>
      <c r="G464" s="131" t="s">
        <v>2318</v>
      </c>
      <c r="H464" s="131"/>
    </row>
    <row r="465" spans="3:8" x14ac:dyDescent="0.25">
      <c r="C465" s="132"/>
      <c r="D465" s="131"/>
      <c r="E465" s="130">
        <v>45</v>
      </c>
      <c r="F465" s="130" t="s">
        <v>644</v>
      </c>
      <c r="G465" s="131" t="s">
        <v>2319</v>
      </c>
      <c r="H465" s="131"/>
    </row>
    <row r="466" spans="3:8" x14ac:dyDescent="0.25">
      <c r="C466" s="132"/>
      <c r="D466" s="131"/>
      <c r="E466" s="130">
        <v>46</v>
      </c>
      <c r="F466" s="130" t="s">
        <v>645</v>
      </c>
      <c r="G466" s="131" t="s">
        <v>2320</v>
      </c>
      <c r="H466" s="131"/>
    </row>
    <row r="467" spans="3:8" x14ac:dyDescent="0.25">
      <c r="C467" s="132"/>
      <c r="D467" s="131"/>
      <c r="E467" s="130">
        <v>47</v>
      </c>
      <c r="F467" s="130" t="s">
        <v>646</v>
      </c>
      <c r="G467" s="131" t="s">
        <v>2321</v>
      </c>
      <c r="H467" s="131"/>
    </row>
    <row r="468" spans="3:8" x14ac:dyDescent="0.25">
      <c r="C468" s="132"/>
      <c r="D468" s="131"/>
      <c r="E468" s="130">
        <v>48</v>
      </c>
      <c r="F468" s="130" t="s">
        <v>647</v>
      </c>
      <c r="G468" s="131" t="s">
        <v>2322</v>
      </c>
      <c r="H468" s="131"/>
    </row>
    <row r="469" spans="3:8" x14ac:dyDescent="0.25">
      <c r="C469" s="132"/>
      <c r="D469" s="131"/>
      <c r="E469" s="130">
        <v>49</v>
      </c>
      <c r="F469" s="130" t="s">
        <v>648</v>
      </c>
      <c r="G469" s="131" t="s">
        <v>2323</v>
      </c>
      <c r="H469" s="131"/>
    </row>
    <row r="470" spans="3:8" x14ac:dyDescent="0.25">
      <c r="C470" s="132"/>
      <c r="D470" s="131"/>
      <c r="E470" s="130">
        <v>50</v>
      </c>
      <c r="F470" s="130" t="s">
        <v>649</v>
      </c>
      <c r="G470" s="131" t="s">
        <v>2324</v>
      </c>
      <c r="H470" s="131"/>
    </row>
    <row r="471" spans="3:8" x14ac:dyDescent="0.25">
      <c r="C471" s="132"/>
      <c r="D471" s="131"/>
      <c r="E471" s="130">
        <v>180</v>
      </c>
      <c r="F471" s="130" t="s">
        <v>650</v>
      </c>
      <c r="G471" s="131" t="s">
        <v>2325</v>
      </c>
      <c r="H471" s="131"/>
    </row>
    <row r="472" spans="3:8" x14ac:dyDescent="0.25">
      <c r="C472" s="132"/>
      <c r="D472" s="131"/>
      <c r="E472" s="130">
        <v>45</v>
      </c>
      <c r="F472" s="130" t="s">
        <v>651</v>
      </c>
      <c r="G472" s="131" t="s">
        <v>2326</v>
      </c>
      <c r="H472" s="131"/>
    </row>
    <row r="473" spans="3:8" x14ac:dyDescent="0.25">
      <c r="C473" s="132"/>
      <c r="D473" s="131"/>
      <c r="E473" s="130">
        <v>46</v>
      </c>
      <c r="F473" s="130" t="s">
        <v>652</v>
      </c>
      <c r="G473" s="131" t="s">
        <v>2327</v>
      </c>
      <c r="H473" s="131"/>
    </row>
    <row r="474" spans="3:8" x14ac:dyDescent="0.25">
      <c r="C474" s="132"/>
      <c r="D474" s="131"/>
      <c r="E474" s="130">
        <v>47</v>
      </c>
      <c r="F474" s="130" t="s">
        <v>653</v>
      </c>
      <c r="G474" s="131" t="s">
        <v>2328</v>
      </c>
      <c r="H474" s="131"/>
    </row>
    <row r="475" spans="3:8" x14ac:dyDescent="0.25">
      <c r="C475" s="132"/>
      <c r="D475" s="131"/>
      <c r="E475" s="130">
        <v>89</v>
      </c>
      <c r="F475" s="130" t="s">
        <v>654</v>
      </c>
      <c r="G475" s="131" t="s">
        <v>2329</v>
      </c>
      <c r="H475" s="131"/>
    </row>
    <row r="476" spans="3:8" x14ac:dyDescent="0.25">
      <c r="C476" s="132"/>
      <c r="D476" s="131"/>
      <c r="E476" s="130">
        <v>90</v>
      </c>
      <c r="F476" s="130" t="s">
        <v>655</v>
      </c>
      <c r="G476" s="131" t="s">
        <v>2330</v>
      </c>
      <c r="H476" s="131"/>
    </row>
    <row r="477" spans="3:8" x14ac:dyDescent="0.25">
      <c r="C477" s="132"/>
      <c r="D477" s="131"/>
      <c r="E477" s="130">
        <v>91</v>
      </c>
      <c r="F477" s="130" t="s">
        <v>656</v>
      </c>
      <c r="G477" s="131" t="s">
        <v>2331</v>
      </c>
      <c r="H477" s="131"/>
    </row>
    <row r="478" spans="3:8" x14ac:dyDescent="0.25">
      <c r="C478" s="132"/>
      <c r="D478" s="131"/>
      <c r="E478" s="130">
        <v>92</v>
      </c>
      <c r="F478" s="130" t="s">
        <v>657</v>
      </c>
      <c r="G478" s="131" t="s">
        <v>2332</v>
      </c>
      <c r="H478" s="131"/>
    </row>
    <row r="479" spans="3:8" x14ac:dyDescent="0.25">
      <c r="C479" s="132"/>
      <c r="D479" s="131"/>
      <c r="E479" s="130">
        <v>177</v>
      </c>
      <c r="F479" s="130" t="s">
        <v>658</v>
      </c>
      <c r="G479" s="131" t="s">
        <v>2333</v>
      </c>
      <c r="H479" s="131"/>
    </row>
    <row r="480" spans="3:8" x14ac:dyDescent="0.25">
      <c r="C480" s="132"/>
      <c r="D480" s="131"/>
      <c r="E480" s="130">
        <v>225</v>
      </c>
      <c r="F480" s="130" t="s">
        <v>659</v>
      </c>
      <c r="G480" s="131" t="s">
        <v>2334</v>
      </c>
      <c r="H480" s="131"/>
    </row>
    <row r="481" spans="3:8" x14ac:dyDescent="0.25">
      <c r="C481" s="132"/>
      <c r="D481" s="131"/>
      <c r="E481" s="130">
        <v>230</v>
      </c>
      <c r="F481" s="130" t="s">
        <v>660</v>
      </c>
      <c r="G481" s="131" t="s">
        <v>2335</v>
      </c>
      <c r="H481" s="131"/>
    </row>
    <row r="482" spans="3:8" x14ac:dyDescent="0.25">
      <c r="C482" s="132"/>
      <c r="D482" s="131"/>
      <c r="E482" s="130">
        <v>231</v>
      </c>
      <c r="F482" s="130" t="s">
        <v>661</v>
      </c>
      <c r="G482" s="131" t="s">
        <v>2336</v>
      </c>
      <c r="H482" s="131"/>
    </row>
    <row r="483" spans="3:8" x14ac:dyDescent="0.25">
      <c r="C483" s="132"/>
      <c r="D483" s="131"/>
      <c r="E483" s="130">
        <v>300</v>
      </c>
      <c r="F483" s="130" t="s">
        <v>662</v>
      </c>
      <c r="G483" s="131" t="s">
        <v>2337</v>
      </c>
      <c r="H483" s="131"/>
    </row>
    <row r="484" spans="3:8" x14ac:dyDescent="0.25">
      <c r="C484" s="132"/>
      <c r="D484" s="131"/>
      <c r="E484" s="130">
        <v>400</v>
      </c>
      <c r="F484" s="130" t="s">
        <v>663</v>
      </c>
      <c r="G484" s="131" t="s">
        <v>2338</v>
      </c>
      <c r="H484" s="131"/>
    </row>
    <row r="485" spans="3:8" x14ac:dyDescent="0.25">
      <c r="C485" s="132"/>
      <c r="D485" s="131"/>
      <c r="E485" s="130">
        <v>500</v>
      </c>
      <c r="F485" s="130" t="s">
        <v>664</v>
      </c>
      <c r="G485" s="131" t="s">
        <v>2339</v>
      </c>
      <c r="H485" s="131"/>
    </row>
    <row r="486" spans="3:8" x14ac:dyDescent="0.25">
      <c r="C486" s="132"/>
      <c r="D486" s="131"/>
      <c r="E486" s="130">
        <v>505</v>
      </c>
      <c r="F486" s="130" t="s">
        <v>665</v>
      </c>
      <c r="G486" s="131" t="s">
        <v>2340</v>
      </c>
      <c r="H486" s="131"/>
    </row>
    <row r="487" spans="3:8" x14ac:dyDescent="0.25">
      <c r="C487" s="132"/>
      <c r="D487" s="131"/>
      <c r="E487" s="130">
        <v>632</v>
      </c>
      <c r="F487" s="130" t="s">
        <v>666</v>
      </c>
      <c r="G487" s="131" t="s">
        <v>2341</v>
      </c>
      <c r="H487" s="131"/>
    </row>
    <row r="488" spans="3:8" x14ac:dyDescent="0.25">
      <c r="C488" s="132"/>
      <c r="D488" s="131"/>
      <c r="E488" s="130">
        <v>635</v>
      </c>
      <c r="F488" s="130" t="s">
        <v>667</v>
      </c>
      <c r="G488" s="131" t="s">
        <v>2342</v>
      </c>
      <c r="H488" s="131"/>
    </row>
    <row r="489" spans="3:8" x14ac:dyDescent="0.25">
      <c r="C489" s="132"/>
      <c r="D489" s="131"/>
      <c r="E489" s="130">
        <v>779</v>
      </c>
      <c r="F489" s="130" t="s">
        <v>668</v>
      </c>
      <c r="G489" s="131" t="s">
        <v>2343</v>
      </c>
      <c r="H489" s="131"/>
    </row>
    <row r="490" spans="3:8" x14ac:dyDescent="0.25">
      <c r="C490" s="132"/>
      <c r="D490" s="131"/>
      <c r="E490" s="130">
        <v>800</v>
      </c>
      <c r="F490" s="130" t="s">
        <v>669</v>
      </c>
      <c r="G490" s="131" t="s">
        <v>2344</v>
      </c>
      <c r="H490" s="131"/>
    </row>
    <row r="491" spans="3:8" x14ac:dyDescent="0.25">
      <c r="C491" s="132"/>
      <c r="D491" s="131"/>
      <c r="E491" s="130">
        <v>805</v>
      </c>
      <c r="F491" s="130" t="s">
        <v>670</v>
      </c>
      <c r="G491" s="131" t="s">
        <v>2345</v>
      </c>
      <c r="H491" s="131"/>
    </row>
    <row r="492" spans="3:8" x14ac:dyDescent="0.25">
      <c r="C492" s="132"/>
      <c r="D492" s="131"/>
      <c r="E492" s="130">
        <v>1</v>
      </c>
      <c r="F492" s="130" t="s">
        <v>671</v>
      </c>
      <c r="G492" s="131" t="s">
        <v>2346</v>
      </c>
      <c r="H492" s="131"/>
    </row>
    <row r="493" spans="3:8" x14ac:dyDescent="0.25">
      <c r="C493" s="132"/>
      <c r="D493" s="131"/>
      <c r="E493" s="130">
        <v>2</v>
      </c>
      <c r="F493" s="130" t="s">
        <v>672</v>
      </c>
      <c r="G493" s="131" t="s">
        <v>2347</v>
      </c>
      <c r="H493" s="131"/>
    </row>
    <row r="494" spans="3:8" x14ac:dyDescent="0.25">
      <c r="C494" s="132"/>
      <c r="D494" s="131"/>
      <c r="E494" s="130">
        <v>3</v>
      </c>
      <c r="F494" s="130" t="s">
        <v>673</v>
      </c>
      <c r="G494" s="131" t="s">
        <v>2348</v>
      </c>
      <c r="H494" s="131"/>
    </row>
    <row r="495" spans="3:8" x14ac:dyDescent="0.25">
      <c r="C495" s="132"/>
      <c r="D495" s="131"/>
      <c r="E495" s="130">
        <v>45</v>
      </c>
      <c r="F495" s="130" t="s">
        <v>674</v>
      </c>
      <c r="G495" s="131" t="s">
        <v>2349</v>
      </c>
      <c r="H495" s="131"/>
    </row>
    <row r="496" spans="3:8" x14ac:dyDescent="0.25">
      <c r="C496" s="132"/>
      <c r="D496" s="131"/>
      <c r="E496" s="130">
        <v>89</v>
      </c>
      <c r="F496" s="130" t="s">
        <v>675</v>
      </c>
      <c r="G496" s="131" t="s">
        <v>2350</v>
      </c>
      <c r="H496" s="131"/>
    </row>
    <row r="497" spans="3:8" x14ac:dyDescent="0.25">
      <c r="C497" s="132"/>
      <c r="D497" s="131"/>
      <c r="E497" s="130">
        <v>90</v>
      </c>
      <c r="F497" s="130" t="s">
        <v>676</v>
      </c>
      <c r="G497" s="131" t="s">
        <v>2351</v>
      </c>
      <c r="H497" s="131"/>
    </row>
    <row r="498" spans="3:8" x14ac:dyDescent="0.25">
      <c r="C498" s="132"/>
      <c r="D498" s="131"/>
      <c r="E498" s="130">
        <v>91</v>
      </c>
      <c r="F498" s="130" t="s">
        <v>677</v>
      </c>
      <c r="G498" s="131" t="s">
        <v>2352</v>
      </c>
      <c r="H498" s="131"/>
    </row>
    <row r="499" spans="3:8" x14ac:dyDescent="0.25">
      <c r="C499" s="132"/>
      <c r="D499" s="131"/>
      <c r="E499" s="130">
        <v>92</v>
      </c>
      <c r="F499" s="130" t="s">
        <v>678</v>
      </c>
      <c r="G499" s="131" t="s">
        <v>2353</v>
      </c>
      <c r="H499" s="131"/>
    </row>
    <row r="500" spans="3:8" x14ac:dyDescent="0.25">
      <c r="C500" s="132"/>
      <c r="D500" s="131"/>
      <c r="E500" s="130">
        <v>93</v>
      </c>
      <c r="F500" s="130" t="s">
        <v>679</v>
      </c>
      <c r="G500" s="131" t="s">
        <v>2354</v>
      </c>
      <c r="H500" s="131"/>
    </row>
    <row r="501" spans="3:8" x14ac:dyDescent="0.25">
      <c r="C501" s="132"/>
      <c r="D501" s="131"/>
      <c r="E501" s="130">
        <v>94</v>
      </c>
      <c r="F501" s="130" t="s">
        <v>680</v>
      </c>
      <c r="G501" s="131" t="s">
        <v>2355</v>
      </c>
      <c r="H501" s="131"/>
    </row>
    <row r="502" spans="3:8" x14ac:dyDescent="0.25">
      <c r="C502" s="132"/>
      <c r="D502" s="131"/>
      <c r="E502" s="130">
        <v>95</v>
      </c>
      <c r="F502" s="130" t="s">
        <v>681</v>
      </c>
      <c r="G502" s="131" t="s">
        <v>2356</v>
      </c>
      <c r="H502" s="131"/>
    </row>
    <row r="503" spans="3:8" x14ac:dyDescent="0.25">
      <c r="C503" s="132"/>
      <c r="D503" s="131"/>
      <c r="E503" s="130">
        <v>103</v>
      </c>
      <c r="F503" s="130" t="s">
        <v>682</v>
      </c>
      <c r="G503" s="131" t="s">
        <v>2357</v>
      </c>
      <c r="H503" s="131"/>
    </row>
    <row r="504" spans="3:8" x14ac:dyDescent="0.25">
      <c r="C504" s="132"/>
      <c r="D504" s="131"/>
      <c r="E504" s="130">
        <v>105</v>
      </c>
      <c r="F504" s="130" t="s">
        <v>683</v>
      </c>
      <c r="G504" s="131" t="s">
        <v>2358</v>
      </c>
      <c r="H504" s="131"/>
    </row>
    <row r="505" spans="3:8" x14ac:dyDescent="0.25">
      <c r="C505" s="132"/>
      <c r="D505" s="131"/>
      <c r="E505" s="130">
        <v>265</v>
      </c>
      <c r="F505" s="130" t="s">
        <v>684</v>
      </c>
      <c r="G505" s="131" t="s">
        <v>2359</v>
      </c>
      <c r="H505" s="131"/>
    </row>
    <row r="506" spans="3:8" x14ac:dyDescent="0.25">
      <c r="C506" s="132"/>
      <c r="D506" s="131"/>
      <c r="E506" s="130">
        <v>397</v>
      </c>
      <c r="F506" s="130" t="s">
        <v>685</v>
      </c>
      <c r="G506" s="131" t="s">
        <v>2360</v>
      </c>
      <c r="H506" s="131"/>
    </row>
    <row r="507" spans="3:8" x14ac:dyDescent="0.25">
      <c r="C507" s="132"/>
      <c r="D507" s="131"/>
      <c r="E507" s="130">
        <v>398</v>
      </c>
      <c r="F507" s="130" t="s">
        <v>686</v>
      </c>
      <c r="G507" s="131" t="s">
        <v>2361</v>
      </c>
      <c r="H507" s="131"/>
    </row>
    <row r="508" spans="3:8" x14ac:dyDescent="0.25">
      <c r="C508" s="132"/>
      <c r="D508" s="131"/>
      <c r="E508" s="130">
        <v>500</v>
      </c>
      <c r="F508" s="130" t="s">
        <v>687</v>
      </c>
      <c r="G508" s="131" t="s">
        <v>2362</v>
      </c>
      <c r="H508" s="131"/>
    </row>
    <row r="509" spans="3:8" x14ac:dyDescent="0.25">
      <c r="C509" s="132"/>
      <c r="D509" s="131"/>
      <c r="E509" s="130">
        <v>501</v>
      </c>
      <c r="F509" s="130" t="s">
        <v>688</v>
      </c>
      <c r="G509" s="131" t="s">
        <v>2363</v>
      </c>
      <c r="H509" s="131"/>
    </row>
    <row r="510" spans="3:8" x14ac:dyDescent="0.25">
      <c r="C510" s="132"/>
      <c r="D510" s="131"/>
      <c r="E510" s="130">
        <v>502</v>
      </c>
      <c r="F510" s="130" t="s">
        <v>689</v>
      </c>
      <c r="G510" s="131" t="s">
        <v>2364</v>
      </c>
      <c r="H510" s="131"/>
    </row>
    <row r="511" spans="3:8" x14ac:dyDescent="0.25">
      <c r="C511" s="132"/>
      <c r="D511" s="131"/>
      <c r="E511" s="130">
        <v>632</v>
      </c>
      <c r="F511" s="130" t="s">
        <v>690</v>
      </c>
      <c r="G511" s="131" t="s">
        <v>2365</v>
      </c>
      <c r="H511" s="131"/>
    </row>
    <row r="512" spans="3:8" x14ac:dyDescent="0.25">
      <c r="C512" s="132"/>
      <c r="D512" s="131"/>
      <c r="E512" s="130">
        <v>691</v>
      </c>
      <c r="F512" s="130" t="s">
        <v>691</v>
      </c>
      <c r="G512" s="131" t="s">
        <v>2366</v>
      </c>
      <c r="H512" s="131"/>
    </row>
    <row r="513" spans="3:8" x14ac:dyDescent="0.25">
      <c r="C513" s="132"/>
      <c r="D513" s="131"/>
      <c r="E513" s="130">
        <v>692</v>
      </c>
      <c r="F513" s="130" t="s">
        <v>692</v>
      </c>
      <c r="G513" s="131" t="s">
        <v>2367</v>
      </c>
      <c r="H513" s="131"/>
    </row>
    <row r="514" spans="3:8" x14ac:dyDescent="0.25">
      <c r="C514" s="132"/>
      <c r="D514" s="131"/>
      <c r="E514" s="130">
        <v>693</v>
      </c>
      <c r="F514" s="130" t="s">
        <v>693</v>
      </c>
      <c r="G514" s="131" t="s">
        <v>2368</v>
      </c>
      <c r="H514" s="131"/>
    </row>
    <row r="515" spans="3:8" x14ac:dyDescent="0.25">
      <c r="C515" s="132"/>
      <c r="D515" s="131"/>
      <c r="E515" s="130">
        <v>823</v>
      </c>
      <c r="F515" s="130" t="s">
        <v>694</v>
      </c>
      <c r="G515" s="131" t="s">
        <v>2369</v>
      </c>
      <c r="H515" s="131"/>
    </row>
    <row r="516" spans="3:8" x14ac:dyDescent="0.25">
      <c r="C516" s="132"/>
      <c r="D516" s="131"/>
      <c r="E516" s="130">
        <v>824</v>
      </c>
      <c r="F516" s="130" t="s">
        <v>695</v>
      </c>
      <c r="G516" s="131" t="s">
        <v>2370</v>
      </c>
      <c r="H516" s="131"/>
    </row>
    <row r="517" spans="3:8" x14ac:dyDescent="0.25">
      <c r="C517" s="132"/>
      <c r="D517" s="131"/>
      <c r="E517" s="130">
        <v>867</v>
      </c>
      <c r="F517" s="130" t="s">
        <v>696</v>
      </c>
      <c r="G517" s="131" t="s">
        <v>2371</v>
      </c>
      <c r="H517" s="131"/>
    </row>
    <row r="518" spans="3:8" x14ac:dyDescent="0.25">
      <c r="C518" s="132"/>
      <c r="D518" s="131"/>
      <c r="E518" s="130">
        <v>45</v>
      </c>
      <c r="F518" s="130" t="s">
        <v>697</v>
      </c>
      <c r="G518" s="131" t="s">
        <v>2372</v>
      </c>
      <c r="H518" s="131"/>
    </row>
    <row r="519" spans="3:8" x14ac:dyDescent="0.25">
      <c r="C519" s="132"/>
      <c r="D519" s="131"/>
      <c r="E519" s="130">
        <v>46</v>
      </c>
      <c r="F519" s="130" t="s">
        <v>698</v>
      </c>
      <c r="G519" s="131" t="s">
        <v>2373</v>
      </c>
      <c r="H519" s="131"/>
    </row>
    <row r="520" spans="3:8" x14ac:dyDescent="0.25">
      <c r="C520" s="132"/>
      <c r="D520" s="131"/>
      <c r="E520" s="130">
        <v>89</v>
      </c>
      <c r="F520" s="130" t="s">
        <v>699</v>
      </c>
      <c r="G520" s="131" t="s">
        <v>2374</v>
      </c>
      <c r="H520" s="131"/>
    </row>
    <row r="521" spans="3:8" x14ac:dyDescent="0.25">
      <c r="C521" s="132"/>
      <c r="D521" s="131"/>
      <c r="E521" s="130">
        <v>90</v>
      </c>
      <c r="F521" s="130" t="s">
        <v>700</v>
      </c>
      <c r="G521" s="131" t="s">
        <v>2375</v>
      </c>
      <c r="H521" s="131"/>
    </row>
    <row r="522" spans="3:8" x14ac:dyDescent="0.25">
      <c r="C522" s="132"/>
      <c r="D522" s="131"/>
      <c r="E522" s="130">
        <v>265</v>
      </c>
      <c r="F522" s="130" t="s">
        <v>701</v>
      </c>
      <c r="G522" s="131" t="s">
        <v>2376</v>
      </c>
      <c r="H522" s="131"/>
    </row>
    <row r="523" spans="3:8" x14ac:dyDescent="0.25">
      <c r="C523" s="132"/>
      <c r="D523" s="131"/>
      <c r="E523" s="130">
        <v>735</v>
      </c>
      <c r="F523" s="130" t="s">
        <v>702</v>
      </c>
      <c r="G523" s="131" t="s">
        <v>2377</v>
      </c>
      <c r="H523" s="131"/>
    </row>
    <row r="524" spans="3:8" x14ac:dyDescent="0.25">
      <c r="C524" s="132"/>
      <c r="D524" s="131"/>
      <c r="E524" s="130">
        <v>736</v>
      </c>
      <c r="F524" s="130" t="s">
        <v>703</v>
      </c>
      <c r="G524" s="131" t="s">
        <v>2378</v>
      </c>
      <c r="H524" s="131"/>
    </row>
    <row r="525" spans="3:8" x14ac:dyDescent="0.25">
      <c r="C525" s="132"/>
      <c r="D525" s="131"/>
      <c r="E525" s="130">
        <v>779</v>
      </c>
      <c r="F525" s="130" t="s">
        <v>704</v>
      </c>
      <c r="G525" s="131" t="s">
        <v>2379</v>
      </c>
      <c r="H525" s="131"/>
    </row>
    <row r="526" spans="3:8" x14ac:dyDescent="0.25">
      <c r="C526" s="132"/>
      <c r="D526" s="131"/>
      <c r="E526" s="130">
        <v>1</v>
      </c>
      <c r="F526" s="130" t="s">
        <v>705</v>
      </c>
      <c r="G526" s="131" t="s">
        <v>2380</v>
      </c>
      <c r="H526" s="131"/>
    </row>
    <row r="527" spans="3:8" x14ac:dyDescent="0.25">
      <c r="C527" s="132"/>
      <c r="D527" s="131"/>
      <c r="E527" s="130">
        <v>221</v>
      </c>
      <c r="F527" s="130" t="s">
        <v>706</v>
      </c>
      <c r="G527" s="131" t="s">
        <v>2381</v>
      </c>
      <c r="H527" s="131"/>
    </row>
    <row r="528" spans="3:8" x14ac:dyDescent="0.25">
      <c r="C528" s="132"/>
      <c r="D528" s="131"/>
      <c r="E528" s="130">
        <v>456</v>
      </c>
      <c r="F528" s="130" t="s">
        <v>707</v>
      </c>
      <c r="G528" s="131" t="s">
        <v>2382</v>
      </c>
      <c r="H528" s="131"/>
    </row>
    <row r="529" spans="3:8" x14ac:dyDescent="0.25">
      <c r="C529" s="132"/>
      <c r="D529" s="131"/>
      <c r="E529" s="130">
        <v>779</v>
      </c>
      <c r="F529" s="130" t="s">
        <v>708</v>
      </c>
      <c r="G529" s="131" t="s">
        <v>2383</v>
      </c>
      <c r="H529" s="131"/>
    </row>
    <row r="530" spans="3:8" x14ac:dyDescent="0.25">
      <c r="C530" s="132"/>
      <c r="D530" s="131"/>
      <c r="E530" s="130">
        <v>89</v>
      </c>
      <c r="F530" s="130" t="s">
        <v>709</v>
      </c>
      <c r="G530" s="131" t="s">
        <v>2384</v>
      </c>
      <c r="H530" s="131"/>
    </row>
    <row r="531" spans="3:8" x14ac:dyDescent="0.25">
      <c r="C531" s="132"/>
      <c r="D531" s="131"/>
      <c r="E531" s="130">
        <v>456</v>
      </c>
      <c r="F531" s="130" t="s">
        <v>710</v>
      </c>
      <c r="G531" s="131" t="s">
        <v>2385</v>
      </c>
      <c r="H531" s="131"/>
    </row>
    <row r="532" spans="3:8" x14ac:dyDescent="0.25">
      <c r="C532" s="132"/>
      <c r="D532" s="131"/>
      <c r="E532" s="130">
        <v>457</v>
      </c>
      <c r="F532" s="130" t="s">
        <v>711</v>
      </c>
      <c r="G532" s="131" t="s">
        <v>2386</v>
      </c>
      <c r="H532" s="131"/>
    </row>
    <row r="533" spans="3:8" x14ac:dyDescent="0.25">
      <c r="C533" s="132"/>
      <c r="D533" s="131"/>
      <c r="E533" s="130">
        <v>779</v>
      </c>
      <c r="F533" s="130" t="s">
        <v>712</v>
      </c>
      <c r="G533" s="131" t="s">
        <v>2387</v>
      </c>
      <c r="H533" s="131"/>
    </row>
    <row r="534" spans="3:8" x14ac:dyDescent="0.25">
      <c r="C534" s="132"/>
      <c r="D534" s="131"/>
      <c r="E534" s="130">
        <v>1</v>
      </c>
      <c r="F534" s="130" t="s">
        <v>713</v>
      </c>
      <c r="G534" s="131" t="s">
        <v>2388</v>
      </c>
      <c r="H534" s="131"/>
    </row>
    <row r="535" spans="3:8" x14ac:dyDescent="0.25">
      <c r="C535" s="132"/>
      <c r="D535" s="131"/>
      <c r="E535" s="130">
        <v>89</v>
      </c>
      <c r="F535" s="130" t="s">
        <v>714</v>
      </c>
      <c r="G535" s="131" t="s">
        <v>2389</v>
      </c>
      <c r="H535" s="131"/>
    </row>
    <row r="536" spans="3:8" x14ac:dyDescent="0.25">
      <c r="C536" s="132"/>
      <c r="D536" s="131"/>
      <c r="E536" s="130">
        <v>177</v>
      </c>
      <c r="F536" s="130" t="s">
        <v>715</v>
      </c>
      <c r="G536" s="131" t="s">
        <v>2390</v>
      </c>
      <c r="H536" s="131"/>
    </row>
    <row r="537" spans="3:8" x14ac:dyDescent="0.25">
      <c r="C537" s="132"/>
      <c r="D537" s="131"/>
      <c r="E537" s="130">
        <v>456</v>
      </c>
      <c r="F537" s="130" t="s">
        <v>716</v>
      </c>
      <c r="G537" s="131" t="s">
        <v>2391</v>
      </c>
      <c r="H537" s="131"/>
    </row>
    <row r="538" spans="3:8" x14ac:dyDescent="0.25">
      <c r="C538" s="132"/>
      <c r="D538" s="131"/>
      <c r="E538" s="130">
        <v>500</v>
      </c>
      <c r="F538" s="130" t="s">
        <v>717</v>
      </c>
      <c r="G538" s="131" t="s">
        <v>2392</v>
      </c>
      <c r="H538" s="131"/>
    </row>
    <row r="539" spans="3:8" x14ac:dyDescent="0.25">
      <c r="C539" s="132"/>
      <c r="D539" s="131"/>
      <c r="E539" s="130">
        <v>632</v>
      </c>
      <c r="F539" s="130" t="s">
        <v>718</v>
      </c>
      <c r="G539" s="131" t="s">
        <v>2393</v>
      </c>
      <c r="H539" s="131"/>
    </row>
    <row r="540" spans="3:8" x14ac:dyDescent="0.25">
      <c r="C540" s="132"/>
      <c r="D540" s="131"/>
      <c r="E540" s="130">
        <v>779</v>
      </c>
      <c r="F540" s="130" t="s">
        <v>719</v>
      </c>
      <c r="G540" s="131" t="s">
        <v>2394</v>
      </c>
      <c r="H540" s="131"/>
    </row>
    <row r="541" spans="3:8" x14ac:dyDescent="0.25">
      <c r="C541" s="132"/>
      <c r="D541" s="131"/>
      <c r="E541" s="130">
        <v>1</v>
      </c>
      <c r="F541" s="130" t="s">
        <v>720</v>
      </c>
      <c r="G541" s="131" t="s">
        <v>2395</v>
      </c>
      <c r="H541" s="131"/>
    </row>
    <row r="542" spans="3:8" x14ac:dyDescent="0.25">
      <c r="C542" s="132"/>
      <c r="D542" s="131"/>
      <c r="E542" s="130">
        <v>2</v>
      </c>
      <c r="F542" s="130" t="s">
        <v>721</v>
      </c>
      <c r="G542" s="131" t="s">
        <v>2396</v>
      </c>
      <c r="H542" s="131"/>
    </row>
    <row r="543" spans="3:8" x14ac:dyDescent="0.25">
      <c r="C543" s="132"/>
      <c r="D543" s="131"/>
      <c r="E543" s="130">
        <v>3</v>
      </c>
      <c r="F543" s="130" t="s">
        <v>722</v>
      </c>
      <c r="G543" s="131" t="s">
        <v>2397</v>
      </c>
      <c r="H543" s="131"/>
    </row>
    <row r="544" spans="3:8" x14ac:dyDescent="0.25">
      <c r="C544" s="132"/>
      <c r="D544" s="131"/>
      <c r="E544" s="130">
        <v>45</v>
      </c>
      <c r="F544" s="130" t="s">
        <v>723</v>
      </c>
      <c r="G544" s="131" t="s">
        <v>2398</v>
      </c>
      <c r="H544" s="131"/>
    </row>
    <row r="545" spans="3:8" x14ac:dyDescent="0.25">
      <c r="C545" s="132"/>
      <c r="D545" s="131"/>
      <c r="E545" s="130">
        <v>89</v>
      </c>
      <c r="F545" s="130" t="s">
        <v>724</v>
      </c>
      <c r="G545" s="131" t="s">
        <v>2399</v>
      </c>
      <c r="H545" s="131"/>
    </row>
    <row r="546" spans="3:8" x14ac:dyDescent="0.25">
      <c r="C546" s="132"/>
      <c r="D546" s="131"/>
      <c r="E546" s="130">
        <v>90</v>
      </c>
      <c r="F546" s="130" t="s">
        <v>725</v>
      </c>
      <c r="G546" s="131" t="s">
        <v>2400</v>
      </c>
      <c r="H546" s="131"/>
    </row>
    <row r="547" spans="3:8" x14ac:dyDescent="0.25">
      <c r="C547" s="132"/>
      <c r="D547" s="131"/>
      <c r="E547" s="130">
        <v>177</v>
      </c>
      <c r="F547" s="130" t="s">
        <v>726</v>
      </c>
      <c r="G547" s="131" t="s">
        <v>2401</v>
      </c>
      <c r="H547" s="131"/>
    </row>
    <row r="548" spans="3:8" x14ac:dyDescent="0.25">
      <c r="C548" s="132"/>
      <c r="D548" s="131"/>
      <c r="E548" s="130">
        <v>221</v>
      </c>
      <c r="F548" s="130" t="s">
        <v>727</v>
      </c>
      <c r="G548" s="131" t="s">
        <v>2402</v>
      </c>
      <c r="H548" s="131"/>
    </row>
    <row r="549" spans="3:8" x14ac:dyDescent="0.25">
      <c r="C549" s="132"/>
      <c r="D549" s="131"/>
      <c r="E549" s="130">
        <v>222</v>
      </c>
      <c r="F549" s="130" t="s">
        <v>728</v>
      </c>
      <c r="G549" s="131" t="s">
        <v>2403</v>
      </c>
      <c r="H549" s="131"/>
    </row>
    <row r="550" spans="3:8" x14ac:dyDescent="0.25">
      <c r="C550" s="132"/>
      <c r="D550" s="131"/>
      <c r="E550" s="130">
        <v>500</v>
      </c>
      <c r="F550" s="130" t="s">
        <v>729</v>
      </c>
      <c r="G550" s="131" t="s">
        <v>2404</v>
      </c>
      <c r="H550" s="131"/>
    </row>
    <row r="551" spans="3:8" x14ac:dyDescent="0.25">
      <c r="C551" s="132"/>
      <c r="D551" s="131"/>
      <c r="E551" s="130">
        <v>501</v>
      </c>
      <c r="F551" s="130" t="s">
        <v>730</v>
      </c>
      <c r="G551" s="131" t="s">
        <v>2405</v>
      </c>
      <c r="H551" s="131"/>
    </row>
    <row r="552" spans="3:8" x14ac:dyDescent="0.25">
      <c r="C552" s="132"/>
      <c r="D552" s="131"/>
      <c r="E552" s="130">
        <v>691</v>
      </c>
      <c r="F552" s="130" t="s">
        <v>731</v>
      </c>
      <c r="G552" s="131" t="s">
        <v>2406</v>
      </c>
      <c r="H552" s="131"/>
    </row>
    <row r="553" spans="3:8" x14ac:dyDescent="0.25">
      <c r="C553" s="132"/>
      <c r="D553" s="131"/>
      <c r="E553" s="130">
        <v>1</v>
      </c>
      <c r="F553" s="130" t="s">
        <v>732</v>
      </c>
      <c r="G553" s="131" t="s">
        <v>2407</v>
      </c>
      <c r="H553" s="131"/>
    </row>
    <row r="554" spans="3:8" x14ac:dyDescent="0.25">
      <c r="C554" s="132"/>
      <c r="D554" s="131"/>
      <c r="E554" s="130">
        <v>89</v>
      </c>
      <c r="F554" s="130" t="s">
        <v>733</v>
      </c>
      <c r="G554" s="131" t="s">
        <v>2408</v>
      </c>
      <c r="H554" s="131"/>
    </row>
    <row r="555" spans="3:8" x14ac:dyDescent="0.25">
      <c r="C555" s="132"/>
      <c r="D555" s="131"/>
      <c r="E555" s="130">
        <v>90</v>
      </c>
      <c r="F555" s="130" t="s">
        <v>734</v>
      </c>
      <c r="G555" s="131" t="s">
        <v>2409</v>
      </c>
      <c r="H555" s="131"/>
    </row>
    <row r="556" spans="3:8" x14ac:dyDescent="0.25">
      <c r="C556" s="132"/>
      <c r="D556" s="131"/>
      <c r="E556" s="130">
        <v>177</v>
      </c>
      <c r="F556" s="130" t="s">
        <v>735</v>
      </c>
      <c r="G556" s="131" t="s">
        <v>2410</v>
      </c>
      <c r="H556" s="131"/>
    </row>
    <row r="557" spans="3:8" x14ac:dyDescent="0.25">
      <c r="C557" s="132"/>
      <c r="D557" s="131"/>
      <c r="E557" s="130">
        <v>500</v>
      </c>
      <c r="F557" s="130" t="s">
        <v>736</v>
      </c>
      <c r="G557" s="131" t="s">
        <v>2411</v>
      </c>
      <c r="H557" s="131"/>
    </row>
    <row r="558" spans="3:8" x14ac:dyDescent="0.25">
      <c r="C558" s="132"/>
      <c r="D558" s="131"/>
      <c r="E558" s="130">
        <v>867</v>
      </c>
      <c r="F558" s="130" t="s">
        <v>737</v>
      </c>
      <c r="G558" s="131" t="s">
        <v>2412</v>
      </c>
      <c r="H558" s="131"/>
    </row>
    <row r="559" spans="3:8" x14ac:dyDescent="0.25">
      <c r="C559" s="132"/>
      <c r="D559" s="131"/>
      <c r="E559" s="130">
        <v>2</v>
      </c>
      <c r="F559" s="130" t="s">
        <v>738</v>
      </c>
      <c r="G559" s="131" t="s">
        <v>2413</v>
      </c>
      <c r="H559" s="131"/>
    </row>
    <row r="560" spans="3:8" x14ac:dyDescent="0.25">
      <c r="C560" s="132"/>
      <c r="D560" s="131"/>
      <c r="E560" s="130">
        <v>89</v>
      </c>
      <c r="F560" s="130" t="s">
        <v>739</v>
      </c>
      <c r="G560" s="131" t="s">
        <v>2414</v>
      </c>
      <c r="H560" s="131"/>
    </row>
    <row r="561" spans="3:8" x14ac:dyDescent="0.25">
      <c r="C561" s="132"/>
      <c r="D561" s="131"/>
      <c r="E561" s="130">
        <v>95</v>
      </c>
      <c r="F561" s="130" t="s">
        <v>740</v>
      </c>
      <c r="G561" s="131" t="s">
        <v>2415</v>
      </c>
      <c r="H561" s="131"/>
    </row>
    <row r="562" spans="3:8" x14ac:dyDescent="0.25">
      <c r="C562" s="132"/>
      <c r="D562" s="131"/>
      <c r="E562" s="130">
        <v>105</v>
      </c>
      <c r="F562" s="130" t="s">
        <v>741</v>
      </c>
      <c r="G562" s="131" t="s">
        <v>2416</v>
      </c>
      <c r="H562" s="131"/>
    </row>
    <row r="563" spans="3:8" x14ac:dyDescent="0.25">
      <c r="C563" s="132"/>
      <c r="D563" s="131"/>
      <c r="E563" s="130">
        <v>500</v>
      </c>
      <c r="F563" s="130" t="s">
        <v>742</v>
      </c>
      <c r="G563" s="131" t="s">
        <v>2417</v>
      </c>
      <c r="H563" s="131"/>
    </row>
    <row r="564" spans="3:8" x14ac:dyDescent="0.25">
      <c r="C564" s="132"/>
      <c r="D564" s="131"/>
      <c r="E564" s="130">
        <v>510</v>
      </c>
      <c r="F564" s="130" t="s">
        <v>743</v>
      </c>
      <c r="G564" s="131" t="s">
        <v>2418</v>
      </c>
      <c r="H564" s="131"/>
    </row>
    <row r="565" spans="3:8" x14ac:dyDescent="0.25">
      <c r="C565" s="132"/>
      <c r="D565" s="131"/>
      <c r="E565" s="130">
        <v>589</v>
      </c>
      <c r="F565" s="130" t="s">
        <v>744</v>
      </c>
      <c r="G565" s="131" t="s">
        <v>2419</v>
      </c>
      <c r="H565" s="131"/>
    </row>
    <row r="566" spans="3:8" x14ac:dyDescent="0.25">
      <c r="C566" s="132"/>
      <c r="D566" s="131"/>
      <c r="E566" s="130">
        <v>595</v>
      </c>
      <c r="F566" s="130" t="s">
        <v>745</v>
      </c>
      <c r="G566" s="131" t="s">
        <v>2420</v>
      </c>
      <c r="H566" s="131"/>
    </row>
    <row r="567" spans="3:8" x14ac:dyDescent="0.25">
      <c r="C567" s="132"/>
      <c r="D567" s="131"/>
      <c r="E567" s="130">
        <v>632</v>
      </c>
      <c r="F567" s="130" t="s">
        <v>746</v>
      </c>
      <c r="G567" s="131" t="s">
        <v>2421</v>
      </c>
      <c r="H567" s="131"/>
    </row>
    <row r="568" spans="3:8" x14ac:dyDescent="0.25">
      <c r="C568" s="132"/>
      <c r="D568" s="131"/>
      <c r="E568" s="130">
        <v>633</v>
      </c>
      <c r="F568" s="130" t="s">
        <v>747</v>
      </c>
      <c r="G568" s="131" t="s">
        <v>2422</v>
      </c>
      <c r="H568" s="131"/>
    </row>
    <row r="569" spans="3:8" x14ac:dyDescent="0.25">
      <c r="C569" s="132"/>
      <c r="D569" s="131"/>
      <c r="E569" s="130">
        <v>735</v>
      </c>
      <c r="F569" s="130" t="s">
        <v>748</v>
      </c>
      <c r="G569" s="131" t="s">
        <v>2423</v>
      </c>
      <c r="H569" s="131"/>
    </row>
    <row r="570" spans="3:8" x14ac:dyDescent="0.25">
      <c r="C570" s="132"/>
      <c r="D570" s="131"/>
      <c r="E570" s="130">
        <v>779</v>
      </c>
      <c r="F570" s="130" t="s">
        <v>749</v>
      </c>
      <c r="G570" s="131" t="s">
        <v>2424</v>
      </c>
      <c r="H570" s="131"/>
    </row>
    <row r="571" spans="3:8" x14ac:dyDescent="0.25">
      <c r="C571" s="132"/>
      <c r="D571" s="131"/>
      <c r="E571" s="130">
        <v>867</v>
      </c>
      <c r="F571" s="130" t="s">
        <v>750</v>
      </c>
      <c r="G571" s="131" t="s">
        <v>2425</v>
      </c>
      <c r="H571" s="131"/>
    </row>
    <row r="572" spans="3:8" x14ac:dyDescent="0.25">
      <c r="C572" s="132"/>
      <c r="D572" s="131"/>
      <c r="E572" s="130">
        <v>868</v>
      </c>
      <c r="F572" s="130" t="s">
        <v>751</v>
      </c>
      <c r="G572" s="131" t="s">
        <v>2426</v>
      </c>
      <c r="H572" s="131"/>
    </row>
    <row r="573" spans="3:8" x14ac:dyDescent="0.25">
      <c r="C573" s="132"/>
      <c r="D573" s="131"/>
      <c r="E573" s="130">
        <v>1</v>
      </c>
      <c r="F573" s="130" t="s">
        <v>752</v>
      </c>
      <c r="G573" s="131" t="s">
        <v>2427</v>
      </c>
      <c r="H573" s="131"/>
    </row>
    <row r="574" spans="3:8" x14ac:dyDescent="0.25">
      <c r="C574" s="132"/>
      <c r="D574" s="131"/>
      <c r="E574" s="130">
        <v>2</v>
      </c>
      <c r="F574" s="130" t="s">
        <v>753</v>
      </c>
      <c r="G574" s="131" t="s">
        <v>2428</v>
      </c>
      <c r="H574" s="131"/>
    </row>
    <row r="575" spans="3:8" x14ac:dyDescent="0.25">
      <c r="C575" s="132"/>
      <c r="D575" s="131"/>
      <c r="E575" s="130">
        <v>45</v>
      </c>
      <c r="F575" s="130" t="s">
        <v>754</v>
      </c>
      <c r="G575" s="131" t="s">
        <v>2429</v>
      </c>
      <c r="H575" s="131"/>
    </row>
    <row r="576" spans="3:8" x14ac:dyDescent="0.25">
      <c r="C576" s="132"/>
      <c r="D576" s="131"/>
      <c r="E576" s="130">
        <v>47</v>
      </c>
      <c r="F576" s="130" t="s">
        <v>755</v>
      </c>
      <c r="G576" s="131" t="s">
        <v>2430</v>
      </c>
      <c r="H576" s="131"/>
    </row>
    <row r="577" spans="3:8" x14ac:dyDescent="0.25">
      <c r="C577" s="132"/>
      <c r="D577" s="131"/>
      <c r="E577" s="130">
        <v>89</v>
      </c>
      <c r="F577" s="130" t="s">
        <v>756</v>
      </c>
      <c r="G577" s="131" t="s">
        <v>2431</v>
      </c>
      <c r="H577" s="131"/>
    </row>
    <row r="578" spans="3:8" x14ac:dyDescent="0.25">
      <c r="C578" s="132"/>
      <c r="D578" s="131"/>
      <c r="E578" s="130">
        <v>90</v>
      </c>
      <c r="F578" s="130" t="s">
        <v>757</v>
      </c>
      <c r="G578" s="131" t="s">
        <v>2432</v>
      </c>
      <c r="H578" s="131"/>
    </row>
    <row r="579" spans="3:8" x14ac:dyDescent="0.25">
      <c r="C579" s="132"/>
      <c r="D579" s="131"/>
      <c r="E579" s="130">
        <v>95</v>
      </c>
      <c r="F579" s="130" t="s">
        <v>758</v>
      </c>
      <c r="G579" s="131" t="s">
        <v>2433</v>
      </c>
      <c r="H579" s="131"/>
    </row>
    <row r="580" spans="3:8" x14ac:dyDescent="0.25">
      <c r="C580" s="132"/>
      <c r="D580" s="131"/>
      <c r="E580" s="130">
        <v>177</v>
      </c>
      <c r="F580" s="130" t="s">
        <v>759</v>
      </c>
      <c r="G580" s="131" t="s">
        <v>2434</v>
      </c>
      <c r="H580" s="131"/>
    </row>
    <row r="581" spans="3:8" x14ac:dyDescent="0.25">
      <c r="C581" s="132"/>
      <c r="D581" s="131"/>
      <c r="E581" s="130">
        <v>178</v>
      </c>
      <c r="F581" s="130" t="s">
        <v>760</v>
      </c>
      <c r="G581" s="131" t="s">
        <v>2435</v>
      </c>
      <c r="H581" s="131"/>
    </row>
    <row r="582" spans="3:8" x14ac:dyDescent="0.25">
      <c r="C582" s="132"/>
      <c r="D582" s="131"/>
      <c r="E582" s="130">
        <v>500</v>
      </c>
      <c r="F582" s="130" t="s">
        <v>761</v>
      </c>
      <c r="G582" s="131" t="s">
        <v>2436</v>
      </c>
      <c r="H582" s="131"/>
    </row>
    <row r="583" spans="3:8" x14ac:dyDescent="0.25">
      <c r="C583" s="132"/>
      <c r="D583" s="131"/>
      <c r="E583" s="130">
        <v>508</v>
      </c>
      <c r="F583" s="130" t="s">
        <v>762</v>
      </c>
      <c r="G583" s="131" t="s">
        <v>2437</v>
      </c>
      <c r="H583" s="131"/>
    </row>
    <row r="584" spans="3:8" x14ac:dyDescent="0.25">
      <c r="C584" s="132"/>
      <c r="D584" s="131"/>
      <c r="E584" s="130">
        <v>510</v>
      </c>
      <c r="F584" s="130" t="s">
        <v>763</v>
      </c>
      <c r="G584" s="131" t="s">
        <v>2438</v>
      </c>
      <c r="H584" s="131"/>
    </row>
    <row r="585" spans="3:8" x14ac:dyDescent="0.25">
      <c r="C585" s="132"/>
      <c r="D585" s="131"/>
      <c r="E585" s="130">
        <v>511</v>
      </c>
      <c r="F585" s="130" t="s">
        <v>764</v>
      </c>
      <c r="G585" s="131" t="s">
        <v>2439</v>
      </c>
      <c r="H585" s="131"/>
    </row>
    <row r="586" spans="3:8" x14ac:dyDescent="0.25">
      <c r="C586" s="132"/>
      <c r="D586" s="131"/>
      <c r="E586" s="130">
        <v>512</v>
      </c>
      <c r="F586" s="130" t="s">
        <v>765</v>
      </c>
      <c r="G586" s="131" t="s">
        <v>2440</v>
      </c>
      <c r="H586" s="131"/>
    </row>
    <row r="587" spans="3:8" x14ac:dyDescent="0.25">
      <c r="C587" s="132"/>
      <c r="D587" s="131"/>
      <c r="E587" s="130">
        <v>513</v>
      </c>
      <c r="F587" s="130" t="s">
        <v>766</v>
      </c>
      <c r="G587" s="131" t="s">
        <v>2441</v>
      </c>
      <c r="H587" s="131"/>
    </row>
    <row r="588" spans="3:8" x14ac:dyDescent="0.25">
      <c r="C588" s="132"/>
      <c r="D588" s="131"/>
      <c r="E588" s="130">
        <v>515</v>
      </c>
      <c r="F588" s="130" t="s">
        <v>767</v>
      </c>
      <c r="G588" s="131" t="s">
        <v>2442</v>
      </c>
      <c r="H588" s="131"/>
    </row>
    <row r="589" spans="3:8" x14ac:dyDescent="0.25">
      <c r="C589" s="132"/>
      <c r="D589" s="131"/>
      <c r="E589" s="130">
        <v>632</v>
      </c>
      <c r="F589" s="130" t="s">
        <v>768</v>
      </c>
      <c r="G589" s="131" t="s">
        <v>2443</v>
      </c>
      <c r="H589" s="131"/>
    </row>
    <row r="590" spans="3:8" x14ac:dyDescent="0.25">
      <c r="C590" s="132"/>
      <c r="D590" s="131"/>
      <c r="E590" s="130">
        <v>635</v>
      </c>
      <c r="F590" s="130" t="s">
        <v>769</v>
      </c>
      <c r="G590" s="131" t="s">
        <v>2444</v>
      </c>
      <c r="H590" s="131"/>
    </row>
    <row r="591" spans="3:8" x14ac:dyDescent="0.25">
      <c r="C591" s="132"/>
      <c r="D591" s="131"/>
      <c r="E591" s="130">
        <v>676</v>
      </c>
      <c r="F591" s="130" t="s">
        <v>770</v>
      </c>
      <c r="G591" s="131" t="s">
        <v>2445</v>
      </c>
      <c r="H591" s="131"/>
    </row>
    <row r="592" spans="3:8" x14ac:dyDescent="0.25">
      <c r="C592" s="132"/>
      <c r="D592" s="131"/>
      <c r="E592" s="130">
        <v>999</v>
      </c>
      <c r="F592" s="130" t="s">
        <v>105</v>
      </c>
      <c r="G592" s="131" t="s">
        <v>2446</v>
      </c>
      <c r="H592" s="131"/>
    </row>
    <row r="593" spans="3:8" x14ac:dyDescent="0.25">
      <c r="C593" s="132"/>
      <c r="D593" s="131"/>
      <c r="E593" s="130">
        <v>89</v>
      </c>
      <c r="F593" s="130" t="s">
        <v>771</v>
      </c>
      <c r="G593" s="131" t="s">
        <v>2447</v>
      </c>
      <c r="H593" s="131"/>
    </row>
    <row r="594" spans="3:8" x14ac:dyDescent="0.25">
      <c r="C594" s="132"/>
      <c r="D594" s="131"/>
      <c r="E594" s="130">
        <v>95</v>
      </c>
      <c r="F594" s="130" t="s">
        <v>772</v>
      </c>
      <c r="G594" s="131" t="s">
        <v>2448</v>
      </c>
      <c r="H594" s="131"/>
    </row>
    <row r="595" spans="3:8" x14ac:dyDescent="0.25">
      <c r="C595" s="132"/>
      <c r="D595" s="131"/>
      <c r="E595" s="130">
        <v>691</v>
      </c>
      <c r="F595" s="130" t="s">
        <v>773</v>
      </c>
      <c r="G595" s="131" t="s">
        <v>2449</v>
      </c>
      <c r="H595" s="131"/>
    </row>
    <row r="596" spans="3:8" x14ac:dyDescent="0.25">
      <c r="C596" s="132"/>
      <c r="D596" s="131"/>
      <c r="E596" s="130">
        <v>1</v>
      </c>
      <c r="F596" s="130" t="s">
        <v>774</v>
      </c>
      <c r="G596" s="131" t="s">
        <v>2450</v>
      </c>
      <c r="H596" s="131"/>
    </row>
    <row r="597" spans="3:8" x14ac:dyDescent="0.25">
      <c r="C597" s="132"/>
      <c r="D597" s="131"/>
      <c r="E597" s="130">
        <v>2</v>
      </c>
      <c r="F597" s="130" t="s">
        <v>775</v>
      </c>
      <c r="G597" s="131" t="s">
        <v>2451</v>
      </c>
      <c r="H597" s="131"/>
    </row>
    <row r="598" spans="3:8" x14ac:dyDescent="0.25">
      <c r="C598" s="132"/>
      <c r="D598" s="131"/>
      <c r="E598" s="130">
        <v>45</v>
      </c>
      <c r="F598" s="130" t="s">
        <v>776</v>
      </c>
      <c r="G598" s="131" t="s">
        <v>2452</v>
      </c>
      <c r="H598" s="131"/>
    </row>
    <row r="599" spans="3:8" x14ac:dyDescent="0.25">
      <c r="C599" s="132"/>
      <c r="D599" s="131"/>
      <c r="E599" s="130">
        <v>89</v>
      </c>
      <c r="F599" s="130" t="s">
        <v>777</v>
      </c>
      <c r="G599" s="131" t="s">
        <v>2453</v>
      </c>
      <c r="H599" s="131"/>
    </row>
    <row r="600" spans="3:8" x14ac:dyDescent="0.25">
      <c r="C600" s="132"/>
      <c r="D600" s="131"/>
      <c r="E600" s="130">
        <v>90</v>
      </c>
      <c r="F600" s="130" t="s">
        <v>778</v>
      </c>
      <c r="G600" s="131" t="s">
        <v>2454</v>
      </c>
      <c r="H600" s="131"/>
    </row>
    <row r="601" spans="3:8" x14ac:dyDescent="0.25">
      <c r="C601" s="132"/>
      <c r="D601" s="131"/>
      <c r="E601" s="130">
        <v>91</v>
      </c>
      <c r="F601" s="130" t="s">
        <v>779</v>
      </c>
      <c r="G601" s="131" t="s">
        <v>2455</v>
      </c>
      <c r="H601" s="131"/>
    </row>
    <row r="602" spans="3:8" x14ac:dyDescent="0.25">
      <c r="C602" s="132"/>
      <c r="D602" s="131"/>
      <c r="E602" s="130">
        <v>92</v>
      </c>
      <c r="F602" s="130" t="s">
        <v>780</v>
      </c>
      <c r="G602" s="131" t="s">
        <v>2456</v>
      </c>
      <c r="H602" s="131"/>
    </row>
    <row r="603" spans="3:8" x14ac:dyDescent="0.25">
      <c r="C603" s="132"/>
      <c r="D603" s="131"/>
      <c r="E603" s="130">
        <v>133</v>
      </c>
      <c r="F603" s="130" t="s">
        <v>781</v>
      </c>
      <c r="G603" s="131" t="s">
        <v>2457</v>
      </c>
      <c r="H603" s="131"/>
    </row>
    <row r="604" spans="3:8" x14ac:dyDescent="0.25">
      <c r="C604" s="132"/>
      <c r="D604" s="131"/>
      <c r="E604" s="130">
        <v>171</v>
      </c>
      <c r="F604" s="130" t="s">
        <v>782</v>
      </c>
      <c r="G604" s="131" t="s">
        <v>2458</v>
      </c>
      <c r="H604" s="131"/>
    </row>
    <row r="605" spans="3:8" x14ac:dyDescent="0.25">
      <c r="C605" s="132"/>
      <c r="D605" s="131"/>
      <c r="E605" s="130">
        <v>177</v>
      </c>
      <c r="F605" s="130" t="s">
        <v>783</v>
      </c>
      <c r="G605" s="131" t="s">
        <v>2459</v>
      </c>
      <c r="H605" s="131"/>
    </row>
    <row r="606" spans="3:8" x14ac:dyDescent="0.25">
      <c r="C606" s="132"/>
      <c r="D606" s="131"/>
      <c r="E606" s="130">
        <v>178</v>
      </c>
      <c r="F606" s="130" t="s">
        <v>784</v>
      </c>
      <c r="G606" s="131" t="s">
        <v>2460</v>
      </c>
      <c r="H606" s="131"/>
    </row>
    <row r="607" spans="3:8" x14ac:dyDescent="0.25">
      <c r="C607" s="132"/>
      <c r="D607" s="131"/>
      <c r="E607" s="130">
        <v>179</v>
      </c>
      <c r="F607" s="130" t="s">
        <v>785</v>
      </c>
      <c r="G607" s="131" t="s">
        <v>2461</v>
      </c>
      <c r="H607" s="131"/>
    </row>
    <row r="608" spans="3:8" x14ac:dyDescent="0.25">
      <c r="C608" s="132"/>
      <c r="D608" s="131"/>
      <c r="E608" s="130">
        <v>180</v>
      </c>
      <c r="F608" s="130" t="s">
        <v>786</v>
      </c>
      <c r="G608" s="131" t="s">
        <v>2462</v>
      </c>
      <c r="H608" s="131"/>
    </row>
    <row r="609" spans="3:8" x14ac:dyDescent="0.25">
      <c r="C609" s="132"/>
      <c r="D609" s="131"/>
      <c r="E609" s="130">
        <v>181</v>
      </c>
      <c r="F609" s="130" t="s">
        <v>787</v>
      </c>
      <c r="G609" s="131" t="s">
        <v>2463</v>
      </c>
      <c r="H609" s="131"/>
    </row>
    <row r="610" spans="3:8" x14ac:dyDescent="0.25">
      <c r="C610" s="132"/>
      <c r="D610" s="131"/>
      <c r="E610" s="130">
        <v>182</v>
      </c>
      <c r="F610" s="130" t="s">
        <v>788</v>
      </c>
      <c r="G610" s="131" t="s">
        <v>2464</v>
      </c>
      <c r="H610" s="131"/>
    </row>
    <row r="611" spans="3:8" x14ac:dyDescent="0.25">
      <c r="C611" s="132"/>
      <c r="D611" s="131"/>
      <c r="E611" s="130">
        <v>187</v>
      </c>
      <c r="F611" s="130" t="s">
        <v>789</v>
      </c>
      <c r="G611" s="131" t="s">
        <v>2465</v>
      </c>
      <c r="H611" s="131"/>
    </row>
    <row r="612" spans="3:8" x14ac:dyDescent="0.25">
      <c r="C612" s="132"/>
      <c r="D612" s="131"/>
      <c r="E612" s="130">
        <v>221</v>
      </c>
      <c r="F612" s="130" t="s">
        <v>728</v>
      </c>
      <c r="G612" s="131" t="s">
        <v>2466</v>
      </c>
      <c r="H612" s="131"/>
    </row>
    <row r="613" spans="3:8" x14ac:dyDescent="0.25">
      <c r="C613" s="132"/>
      <c r="D613" s="131"/>
      <c r="E613" s="130">
        <v>300</v>
      </c>
      <c r="F613" s="130" t="s">
        <v>790</v>
      </c>
      <c r="G613" s="131" t="s">
        <v>2467</v>
      </c>
      <c r="H613" s="131"/>
    </row>
    <row r="614" spans="3:8" x14ac:dyDescent="0.25">
      <c r="C614" s="132"/>
      <c r="D614" s="131"/>
      <c r="E614" s="130">
        <v>500</v>
      </c>
      <c r="F614" s="130" t="s">
        <v>791</v>
      </c>
      <c r="G614" s="131" t="s">
        <v>2468</v>
      </c>
      <c r="H614" s="131"/>
    </row>
    <row r="615" spans="3:8" x14ac:dyDescent="0.25">
      <c r="C615" s="132"/>
      <c r="D615" s="131"/>
      <c r="E615" s="130">
        <v>501</v>
      </c>
      <c r="F615" s="130" t="s">
        <v>792</v>
      </c>
      <c r="G615" s="131" t="s">
        <v>2469</v>
      </c>
      <c r="H615" s="131"/>
    </row>
    <row r="616" spans="3:8" x14ac:dyDescent="0.25">
      <c r="C616" s="132"/>
      <c r="D616" s="131"/>
      <c r="E616" s="130">
        <v>502</v>
      </c>
      <c r="F616" s="130" t="s">
        <v>793</v>
      </c>
      <c r="G616" s="131" t="s">
        <v>2470</v>
      </c>
      <c r="H616" s="131"/>
    </row>
    <row r="617" spans="3:8" x14ac:dyDescent="0.25">
      <c r="C617" s="132"/>
      <c r="D617" s="131"/>
      <c r="E617" s="130">
        <v>521</v>
      </c>
      <c r="F617" s="130" t="s">
        <v>794</v>
      </c>
      <c r="G617" s="131" t="s">
        <v>2471</v>
      </c>
      <c r="H617" s="131"/>
    </row>
    <row r="618" spans="3:8" x14ac:dyDescent="0.25">
      <c r="C618" s="132"/>
      <c r="D618" s="131"/>
      <c r="E618" s="130">
        <v>585</v>
      </c>
      <c r="F618" s="130" t="s">
        <v>795</v>
      </c>
      <c r="G618" s="131" t="s">
        <v>2472</v>
      </c>
      <c r="H618" s="131"/>
    </row>
    <row r="619" spans="3:8" x14ac:dyDescent="0.25">
      <c r="C619" s="132"/>
      <c r="D619" s="131"/>
      <c r="E619" s="130">
        <v>632</v>
      </c>
      <c r="F619" s="130" t="s">
        <v>796</v>
      </c>
      <c r="G619" s="131" t="s">
        <v>2473</v>
      </c>
      <c r="H619" s="131"/>
    </row>
    <row r="620" spans="3:8" x14ac:dyDescent="0.25">
      <c r="C620" s="132"/>
      <c r="D620" s="131"/>
      <c r="E620" s="130">
        <v>702</v>
      </c>
      <c r="F620" s="130" t="s">
        <v>797</v>
      </c>
      <c r="G620" s="131" t="s">
        <v>2474</v>
      </c>
      <c r="H620" s="131"/>
    </row>
    <row r="621" spans="3:8" x14ac:dyDescent="0.25">
      <c r="C621" s="132"/>
      <c r="D621" s="131"/>
      <c r="E621" s="130">
        <v>735</v>
      </c>
      <c r="F621" s="130" t="s">
        <v>798</v>
      </c>
      <c r="G621" s="131" t="s">
        <v>2475</v>
      </c>
      <c r="H621" s="131"/>
    </row>
    <row r="622" spans="3:8" x14ac:dyDescent="0.25">
      <c r="C622" s="132"/>
      <c r="D622" s="131"/>
      <c r="E622" s="130">
        <v>825</v>
      </c>
      <c r="F622" s="130" t="s">
        <v>799</v>
      </c>
      <c r="G622" s="131" t="s">
        <v>2476</v>
      </c>
      <c r="H622" s="131"/>
    </row>
    <row r="623" spans="3:8" x14ac:dyDescent="0.25">
      <c r="C623" s="132"/>
      <c r="D623" s="131"/>
      <c r="E623" s="130">
        <v>867</v>
      </c>
      <c r="F623" s="130" t="s">
        <v>800</v>
      </c>
      <c r="G623" s="131" t="s">
        <v>2477</v>
      </c>
      <c r="H623" s="131"/>
    </row>
    <row r="624" spans="3:8" x14ac:dyDescent="0.25">
      <c r="C624" s="132"/>
      <c r="D624" s="131"/>
      <c r="E624" s="130">
        <v>888</v>
      </c>
      <c r="F624" s="130" t="s">
        <v>801</v>
      </c>
      <c r="G624" s="131" t="s">
        <v>2478</v>
      </c>
      <c r="H624" s="131"/>
    </row>
    <row r="625" spans="3:8" x14ac:dyDescent="0.25">
      <c r="C625" s="132"/>
      <c r="D625" s="131"/>
      <c r="E625" s="130">
        <v>999</v>
      </c>
      <c r="F625" s="130" t="s">
        <v>802</v>
      </c>
      <c r="G625" s="131" t="s">
        <v>2479</v>
      </c>
      <c r="H625" s="131"/>
    </row>
    <row r="626" spans="3:8" x14ac:dyDescent="0.25">
      <c r="C626" s="132"/>
      <c r="D626" s="131"/>
      <c r="E626" s="130">
        <v>1</v>
      </c>
      <c r="F626" s="130" t="s">
        <v>803</v>
      </c>
      <c r="G626" s="131" t="s">
        <v>2480</v>
      </c>
      <c r="H626" s="131"/>
    </row>
    <row r="627" spans="3:8" x14ac:dyDescent="0.25">
      <c r="C627" s="132"/>
      <c r="D627" s="131"/>
      <c r="E627" s="130">
        <v>45</v>
      </c>
      <c r="F627" s="130" t="s">
        <v>804</v>
      </c>
      <c r="G627" s="131" t="s">
        <v>2481</v>
      </c>
      <c r="H627" s="131"/>
    </row>
    <row r="628" spans="3:8" x14ac:dyDescent="0.25">
      <c r="C628" s="132"/>
      <c r="D628" s="131"/>
      <c r="E628" s="130">
        <v>46</v>
      </c>
      <c r="F628" s="130" t="s">
        <v>805</v>
      </c>
      <c r="G628" s="131" t="s">
        <v>2482</v>
      </c>
      <c r="H628" s="131"/>
    </row>
    <row r="629" spans="3:8" x14ac:dyDescent="0.25">
      <c r="C629" s="132"/>
      <c r="D629" s="131"/>
      <c r="E629" s="130">
        <v>47</v>
      </c>
      <c r="F629" s="130" t="s">
        <v>806</v>
      </c>
      <c r="G629" s="131" t="s">
        <v>2483</v>
      </c>
      <c r="H629" s="131"/>
    </row>
    <row r="630" spans="3:8" x14ac:dyDescent="0.25">
      <c r="C630" s="132"/>
      <c r="D630" s="131"/>
      <c r="E630" s="130">
        <v>89</v>
      </c>
      <c r="F630" s="130" t="s">
        <v>807</v>
      </c>
      <c r="G630" s="131" t="s">
        <v>2484</v>
      </c>
      <c r="H630" s="131"/>
    </row>
    <row r="631" spans="3:8" x14ac:dyDescent="0.25">
      <c r="C631" s="132"/>
      <c r="D631" s="131"/>
      <c r="E631" s="130">
        <v>90</v>
      </c>
      <c r="F631" s="130" t="s">
        <v>808</v>
      </c>
      <c r="G631" s="131" t="s">
        <v>2485</v>
      </c>
      <c r="H631" s="131"/>
    </row>
    <row r="632" spans="3:8" x14ac:dyDescent="0.25">
      <c r="C632" s="132"/>
      <c r="D632" s="131"/>
      <c r="E632" s="130">
        <v>178</v>
      </c>
      <c r="F632" s="130" t="s">
        <v>809</v>
      </c>
      <c r="G632" s="131" t="s">
        <v>2486</v>
      </c>
      <c r="H632" s="131"/>
    </row>
    <row r="633" spans="3:8" x14ac:dyDescent="0.25">
      <c r="C633" s="132"/>
      <c r="D633" s="131"/>
      <c r="E633" s="130">
        <v>179</v>
      </c>
      <c r="F633" s="130" t="s">
        <v>810</v>
      </c>
      <c r="G633" s="131" t="s">
        <v>2487</v>
      </c>
      <c r="H633" s="131"/>
    </row>
    <row r="634" spans="3:8" x14ac:dyDescent="0.25">
      <c r="C634" s="132"/>
      <c r="D634" s="131"/>
      <c r="E634" s="130">
        <v>180</v>
      </c>
      <c r="F634" s="130" t="s">
        <v>811</v>
      </c>
      <c r="G634" s="131" t="s">
        <v>2488</v>
      </c>
      <c r="H634" s="131"/>
    </row>
    <row r="635" spans="3:8" x14ac:dyDescent="0.25">
      <c r="C635" s="132"/>
      <c r="D635" s="131"/>
      <c r="E635" s="130">
        <v>221</v>
      </c>
      <c r="F635" s="130" t="s">
        <v>812</v>
      </c>
      <c r="G635" s="131" t="s">
        <v>2489</v>
      </c>
      <c r="H635" s="131"/>
    </row>
    <row r="636" spans="3:8" x14ac:dyDescent="0.25">
      <c r="C636" s="132"/>
      <c r="D636" s="131"/>
      <c r="E636" s="130">
        <v>222</v>
      </c>
      <c r="F636" s="130" t="s">
        <v>813</v>
      </c>
      <c r="G636" s="131" t="s">
        <v>2490</v>
      </c>
      <c r="H636" s="131"/>
    </row>
    <row r="637" spans="3:8" x14ac:dyDescent="0.25">
      <c r="C637" s="132"/>
      <c r="D637" s="131"/>
      <c r="E637" s="130">
        <v>265</v>
      </c>
      <c r="F637" s="130" t="s">
        <v>814</v>
      </c>
      <c r="G637" s="131" t="s">
        <v>2491</v>
      </c>
      <c r="H637" s="131"/>
    </row>
    <row r="638" spans="3:8" x14ac:dyDescent="0.25">
      <c r="C638" s="132"/>
      <c r="D638" s="131"/>
      <c r="E638" s="130">
        <v>350</v>
      </c>
      <c r="F638" s="130" t="s">
        <v>815</v>
      </c>
      <c r="G638" s="131" t="s">
        <v>2492</v>
      </c>
      <c r="H638" s="131"/>
    </row>
    <row r="639" spans="3:8" x14ac:dyDescent="0.25">
      <c r="C639" s="132"/>
      <c r="D639" s="131"/>
      <c r="E639" s="130">
        <v>505</v>
      </c>
      <c r="F639" s="130" t="s">
        <v>816</v>
      </c>
      <c r="G639" s="131" t="s">
        <v>2493</v>
      </c>
      <c r="H639" s="131"/>
    </row>
    <row r="640" spans="3:8" x14ac:dyDescent="0.25">
      <c r="C640" s="132"/>
      <c r="D640" s="131"/>
      <c r="E640" s="130">
        <v>632</v>
      </c>
      <c r="F640" s="130" t="s">
        <v>817</v>
      </c>
      <c r="G640" s="131" t="s">
        <v>2494</v>
      </c>
      <c r="H640" s="131"/>
    </row>
    <row r="641" spans="3:8" x14ac:dyDescent="0.25">
      <c r="C641" s="132"/>
      <c r="D641" s="131"/>
      <c r="E641" s="130">
        <v>633</v>
      </c>
      <c r="F641" s="130" t="s">
        <v>818</v>
      </c>
      <c r="G641" s="131" t="s">
        <v>2495</v>
      </c>
      <c r="H641" s="131"/>
    </row>
    <row r="642" spans="3:8" x14ac:dyDescent="0.25">
      <c r="C642" s="132"/>
      <c r="D642" s="131"/>
      <c r="E642" s="130">
        <v>634</v>
      </c>
      <c r="F642" s="130" t="s">
        <v>819</v>
      </c>
      <c r="G642" s="131" t="s">
        <v>2496</v>
      </c>
      <c r="H642" s="131"/>
    </row>
    <row r="643" spans="3:8" x14ac:dyDescent="0.25">
      <c r="C643" s="132"/>
      <c r="D643" s="131"/>
      <c r="E643" s="130">
        <v>635</v>
      </c>
      <c r="F643" s="130" t="s">
        <v>820</v>
      </c>
      <c r="G643" s="131" t="s">
        <v>2497</v>
      </c>
      <c r="H643" s="131"/>
    </row>
    <row r="644" spans="3:8" x14ac:dyDescent="0.25">
      <c r="C644" s="132"/>
      <c r="D644" s="131"/>
      <c r="E644" s="130">
        <v>636</v>
      </c>
      <c r="F644" s="130" t="s">
        <v>821</v>
      </c>
      <c r="G644" s="131" t="s">
        <v>2498</v>
      </c>
      <c r="H644" s="131"/>
    </row>
    <row r="645" spans="3:8" x14ac:dyDescent="0.25">
      <c r="C645" s="132"/>
      <c r="D645" s="131"/>
      <c r="E645" s="130">
        <v>691</v>
      </c>
      <c r="F645" s="130" t="s">
        <v>822</v>
      </c>
      <c r="G645" s="131" t="s">
        <v>2499</v>
      </c>
      <c r="H645" s="131"/>
    </row>
    <row r="646" spans="3:8" x14ac:dyDescent="0.25">
      <c r="C646" s="132"/>
      <c r="D646" s="131"/>
      <c r="E646" s="130">
        <v>701</v>
      </c>
      <c r="F646" s="130" t="s">
        <v>823</v>
      </c>
      <c r="G646" s="131" t="s">
        <v>2500</v>
      </c>
      <c r="H646" s="131"/>
    </row>
    <row r="647" spans="3:8" x14ac:dyDescent="0.25">
      <c r="C647" s="132"/>
      <c r="D647" s="131"/>
      <c r="E647" s="130">
        <v>705</v>
      </c>
      <c r="F647" s="130" t="s">
        <v>824</v>
      </c>
      <c r="G647" s="131" t="s">
        <v>2501</v>
      </c>
      <c r="H647" s="131"/>
    </row>
    <row r="648" spans="3:8" x14ac:dyDescent="0.25">
      <c r="C648" s="132"/>
      <c r="D648" s="131"/>
      <c r="E648" s="130">
        <v>779</v>
      </c>
      <c r="F648" s="130" t="s">
        <v>825</v>
      </c>
      <c r="G648" s="131" t="s">
        <v>2502</v>
      </c>
      <c r="H648" s="131"/>
    </row>
    <row r="649" spans="3:8" x14ac:dyDescent="0.25">
      <c r="C649" s="132"/>
      <c r="D649" s="131"/>
      <c r="E649" s="130">
        <v>780</v>
      </c>
      <c r="F649" s="130" t="s">
        <v>826</v>
      </c>
      <c r="G649" s="131" t="s">
        <v>2503</v>
      </c>
      <c r="H649" s="131"/>
    </row>
    <row r="650" spans="3:8" x14ac:dyDescent="0.25">
      <c r="C650" s="132"/>
      <c r="D650" s="131"/>
      <c r="E650" s="130">
        <v>781</v>
      </c>
      <c r="F650" s="130" t="s">
        <v>827</v>
      </c>
      <c r="G650" s="131" t="s">
        <v>2504</v>
      </c>
      <c r="H650" s="131"/>
    </row>
    <row r="651" spans="3:8" x14ac:dyDescent="0.25">
      <c r="C651" s="132"/>
      <c r="D651" s="131"/>
      <c r="E651" s="130">
        <v>782</v>
      </c>
      <c r="F651" s="130" t="s">
        <v>828</v>
      </c>
      <c r="G651" s="131" t="s">
        <v>2505</v>
      </c>
      <c r="H651" s="131"/>
    </row>
    <row r="652" spans="3:8" x14ac:dyDescent="0.25">
      <c r="C652" s="132"/>
      <c r="D652" s="131"/>
      <c r="E652" s="130">
        <v>926</v>
      </c>
      <c r="F652" s="130" t="s">
        <v>829</v>
      </c>
      <c r="G652" s="131" t="s">
        <v>2506</v>
      </c>
      <c r="H652" s="131"/>
    </row>
    <row r="653" spans="3:8" x14ac:dyDescent="0.25">
      <c r="C653" s="132"/>
      <c r="D653" s="131"/>
      <c r="E653" s="130">
        <v>45</v>
      </c>
      <c r="F653" s="130" t="s">
        <v>830</v>
      </c>
      <c r="G653" s="131" t="s">
        <v>2507</v>
      </c>
      <c r="H653" s="131"/>
    </row>
    <row r="654" spans="3:8" x14ac:dyDescent="0.25">
      <c r="C654" s="132"/>
      <c r="D654" s="131"/>
      <c r="E654" s="130">
        <v>46</v>
      </c>
      <c r="F654" s="130" t="s">
        <v>831</v>
      </c>
      <c r="G654" s="131" t="s">
        <v>2508</v>
      </c>
      <c r="H654" s="131"/>
    </row>
    <row r="655" spans="3:8" x14ac:dyDescent="0.25">
      <c r="C655" s="132"/>
      <c r="D655" s="131"/>
      <c r="E655" s="130">
        <v>133</v>
      </c>
      <c r="F655" s="130" t="s">
        <v>832</v>
      </c>
      <c r="G655" s="131" t="s">
        <v>2509</v>
      </c>
      <c r="H655" s="131"/>
    </row>
    <row r="656" spans="3:8" x14ac:dyDescent="0.25">
      <c r="C656" s="132"/>
      <c r="D656" s="131"/>
      <c r="E656" s="130">
        <v>177</v>
      </c>
      <c r="F656" s="130" t="s">
        <v>833</v>
      </c>
      <c r="G656" s="131" t="s">
        <v>2510</v>
      </c>
      <c r="H656" s="131"/>
    </row>
    <row r="657" spans="3:8" x14ac:dyDescent="0.25">
      <c r="C657" s="132"/>
      <c r="D657" s="131"/>
      <c r="E657" s="130">
        <v>178</v>
      </c>
      <c r="F657" s="130" t="s">
        <v>834</v>
      </c>
      <c r="G657" s="131" t="s">
        <v>2511</v>
      </c>
      <c r="H657" s="131"/>
    </row>
    <row r="658" spans="3:8" x14ac:dyDescent="0.25">
      <c r="C658" s="132"/>
      <c r="D658" s="131"/>
      <c r="E658" s="130">
        <v>179</v>
      </c>
      <c r="F658" s="130" t="s">
        <v>835</v>
      </c>
      <c r="G658" s="131" t="s">
        <v>2512</v>
      </c>
      <c r="H658" s="131"/>
    </row>
    <row r="659" spans="3:8" x14ac:dyDescent="0.25">
      <c r="C659" s="132"/>
      <c r="D659" s="131"/>
      <c r="E659" s="130">
        <v>180</v>
      </c>
      <c r="F659" s="130" t="s">
        <v>836</v>
      </c>
      <c r="G659" s="131" t="s">
        <v>2513</v>
      </c>
      <c r="H659" s="131"/>
    </row>
    <row r="660" spans="3:8" x14ac:dyDescent="0.25">
      <c r="C660" s="132"/>
      <c r="D660" s="131"/>
      <c r="E660" s="130">
        <v>181</v>
      </c>
      <c r="F660" s="130" t="s">
        <v>837</v>
      </c>
      <c r="G660" s="131" t="s">
        <v>2514</v>
      </c>
      <c r="H660" s="131"/>
    </row>
    <row r="661" spans="3:8" x14ac:dyDescent="0.25">
      <c r="C661" s="132"/>
      <c r="D661" s="131"/>
      <c r="E661" s="130">
        <v>190</v>
      </c>
      <c r="F661" s="130" t="s">
        <v>838</v>
      </c>
      <c r="G661" s="131" t="s">
        <v>2515</v>
      </c>
      <c r="H661" s="131"/>
    </row>
    <row r="662" spans="3:8" x14ac:dyDescent="0.25">
      <c r="C662" s="132"/>
      <c r="D662" s="131"/>
      <c r="E662" s="130">
        <v>221</v>
      </c>
      <c r="F662" s="130" t="s">
        <v>839</v>
      </c>
      <c r="G662" s="131" t="s">
        <v>2516</v>
      </c>
      <c r="H662" s="131"/>
    </row>
    <row r="663" spans="3:8" x14ac:dyDescent="0.25">
      <c r="C663" s="132"/>
      <c r="D663" s="131"/>
      <c r="E663" s="130">
        <v>456</v>
      </c>
      <c r="F663" s="130" t="s">
        <v>840</v>
      </c>
      <c r="G663" s="131" t="s">
        <v>2517</v>
      </c>
      <c r="H663" s="131"/>
    </row>
    <row r="664" spans="3:8" x14ac:dyDescent="0.25">
      <c r="C664" s="132"/>
      <c r="D664" s="131"/>
      <c r="E664" s="130">
        <v>632</v>
      </c>
      <c r="F664" s="130" t="s">
        <v>841</v>
      </c>
      <c r="G664" s="131" t="s">
        <v>2518</v>
      </c>
      <c r="H664" s="131"/>
    </row>
    <row r="665" spans="3:8" x14ac:dyDescent="0.25">
      <c r="C665" s="132"/>
      <c r="D665" s="131"/>
      <c r="E665" s="130">
        <v>633</v>
      </c>
      <c r="F665" s="130" t="s">
        <v>842</v>
      </c>
      <c r="G665" s="131" t="s">
        <v>2519</v>
      </c>
      <c r="H665" s="131"/>
    </row>
    <row r="666" spans="3:8" x14ac:dyDescent="0.25">
      <c r="C666" s="132"/>
      <c r="D666" s="131"/>
      <c r="E666" s="130">
        <v>634</v>
      </c>
      <c r="F666" s="130" t="s">
        <v>843</v>
      </c>
      <c r="G666" s="131" t="s">
        <v>2520</v>
      </c>
      <c r="H666" s="131"/>
    </row>
    <row r="667" spans="3:8" x14ac:dyDescent="0.25">
      <c r="C667" s="132"/>
      <c r="D667" s="131"/>
      <c r="E667" s="130">
        <v>635</v>
      </c>
      <c r="F667" s="130" t="s">
        <v>844</v>
      </c>
      <c r="G667" s="131" t="s">
        <v>2521</v>
      </c>
      <c r="H667" s="131"/>
    </row>
    <row r="668" spans="3:8" x14ac:dyDescent="0.25">
      <c r="C668" s="132"/>
      <c r="D668" s="131"/>
      <c r="E668" s="130">
        <v>867</v>
      </c>
      <c r="F668" s="130" t="s">
        <v>845</v>
      </c>
      <c r="G668" s="131" t="s">
        <v>2522</v>
      </c>
      <c r="H668" s="131"/>
    </row>
    <row r="669" spans="3:8" x14ac:dyDescent="0.25">
      <c r="C669" s="132"/>
      <c r="D669" s="131"/>
      <c r="E669" s="130">
        <v>45</v>
      </c>
      <c r="F669" s="130" t="s">
        <v>846</v>
      </c>
      <c r="G669" s="131" t="s">
        <v>2523</v>
      </c>
      <c r="H669" s="131"/>
    </row>
    <row r="670" spans="3:8" x14ac:dyDescent="0.25">
      <c r="C670" s="132"/>
      <c r="D670" s="131"/>
      <c r="E670" s="130">
        <v>89</v>
      </c>
      <c r="F670" s="130" t="s">
        <v>847</v>
      </c>
      <c r="G670" s="131" t="s">
        <v>2524</v>
      </c>
      <c r="H670" s="131"/>
    </row>
    <row r="671" spans="3:8" x14ac:dyDescent="0.25">
      <c r="C671" s="132"/>
      <c r="D671" s="131"/>
      <c r="E671" s="130">
        <v>90</v>
      </c>
      <c r="F671" s="130" t="s">
        <v>848</v>
      </c>
      <c r="G671" s="131" t="s">
        <v>2525</v>
      </c>
      <c r="H671" s="131"/>
    </row>
    <row r="672" spans="3:8" x14ac:dyDescent="0.25">
      <c r="C672" s="132"/>
      <c r="D672" s="131"/>
      <c r="E672" s="130">
        <v>221</v>
      </c>
      <c r="F672" s="130" t="s">
        <v>849</v>
      </c>
      <c r="G672" s="131" t="s">
        <v>2526</v>
      </c>
      <c r="H672" s="131"/>
    </row>
    <row r="673" spans="3:8" x14ac:dyDescent="0.25">
      <c r="C673" s="132"/>
      <c r="D673" s="131"/>
      <c r="E673" s="130">
        <v>265</v>
      </c>
      <c r="F673" s="130" t="s">
        <v>850</v>
      </c>
      <c r="G673" s="131" t="s">
        <v>2527</v>
      </c>
      <c r="H673" s="131"/>
    </row>
    <row r="674" spans="3:8" x14ac:dyDescent="0.25">
      <c r="C674" s="132"/>
      <c r="D674" s="131"/>
      <c r="E674" s="130">
        <v>456</v>
      </c>
      <c r="F674" s="130" t="s">
        <v>851</v>
      </c>
      <c r="G674" s="131" t="s">
        <v>2528</v>
      </c>
      <c r="H674" s="131"/>
    </row>
    <row r="675" spans="3:8" x14ac:dyDescent="0.25">
      <c r="C675" s="132"/>
      <c r="D675" s="131"/>
      <c r="E675" s="130">
        <v>457</v>
      </c>
      <c r="F675" s="130" t="s">
        <v>852</v>
      </c>
      <c r="G675" s="131" t="s">
        <v>2529</v>
      </c>
      <c r="H675" s="131"/>
    </row>
    <row r="676" spans="3:8" x14ac:dyDescent="0.25">
      <c r="C676" s="132"/>
      <c r="D676" s="131"/>
      <c r="E676" s="130">
        <v>460</v>
      </c>
      <c r="F676" s="130" t="s">
        <v>853</v>
      </c>
      <c r="G676" s="131" t="s">
        <v>2530</v>
      </c>
      <c r="H676" s="131"/>
    </row>
    <row r="677" spans="3:8" x14ac:dyDescent="0.25">
      <c r="C677" s="132"/>
      <c r="D677" s="131"/>
      <c r="E677" s="130">
        <v>500</v>
      </c>
      <c r="F677" s="130" t="s">
        <v>854</v>
      </c>
      <c r="G677" s="131" t="s">
        <v>2531</v>
      </c>
      <c r="H677" s="131"/>
    </row>
    <row r="678" spans="3:8" x14ac:dyDescent="0.25">
      <c r="C678" s="132"/>
      <c r="D678" s="131"/>
      <c r="E678" s="130">
        <v>510</v>
      </c>
      <c r="F678" s="130" t="s">
        <v>761</v>
      </c>
      <c r="G678" s="131" t="s">
        <v>2532</v>
      </c>
      <c r="H678" s="131"/>
    </row>
    <row r="679" spans="3:8" x14ac:dyDescent="0.25">
      <c r="C679" s="132"/>
      <c r="D679" s="131"/>
      <c r="E679" s="130">
        <v>691</v>
      </c>
      <c r="F679" s="130" t="s">
        <v>855</v>
      </c>
      <c r="G679" s="131" t="s">
        <v>2533</v>
      </c>
      <c r="H679" s="131"/>
    </row>
    <row r="680" spans="3:8" x14ac:dyDescent="0.25">
      <c r="C680" s="132"/>
      <c r="D680" s="131"/>
      <c r="E680" s="130">
        <v>692</v>
      </c>
      <c r="F680" s="130" t="s">
        <v>856</v>
      </c>
      <c r="G680" s="131" t="s">
        <v>2534</v>
      </c>
      <c r="H680" s="131"/>
    </row>
    <row r="681" spans="3:8" x14ac:dyDescent="0.25">
      <c r="C681" s="132"/>
      <c r="D681" s="131"/>
      <c r="E681" s="130">
        <v>735</v>
      </c>
      <c r="F681" s="130" t="s">
        <v>857</v>
      </c>
      <c r="G681" s="131" t="s">
        <v>2535</v>
      </c>
      <c r="H681" s="131"/>
    </row>
    <row r="682" spans="3:8" x14ac:dyDescent="0.25">
      <c r="C682" s="132"/>
      <c r="D682" s="131"/>
      <c r="E682" s="130">
        <v>1</v>
      </c>
      <c r="F682" s="130" t="s">
        <v>858</v>
      </c>
      <c r="G682" s="131" t="s">
        <v>2536</v>
      </c>
      <c r="H682" s="131"/>
    </row>
    <row r="683" spans="3:8" x14ac:dyDescent="0.25">
      <c r="C683" s="132"/>
      <c r="D683" s="131"/>
      <c r="E683" s="130">
        <v>2</v>
      </c>
      <c r="F683" s="130" t="s">
        <v>859</v>
      </c>
      <c r="G683" s="131" t="s">
        <v>2537</v>
      </c>
      <c r="H683" s="131"/>
    </row>
    <row r="684" spans="3:8" x14ac:dyDescent="0.25">
      <c r="C684" s="132"/>
      <c r="D684" s="131"/>
      <c r="E684" s="130">
        <v>3</v>
      </c>
      <c r="F684" s="130" t="s">
        <v>860</v>
      </c>
      <c r="G684" s="131" t="s">
        <v>2538</v>
      </c>
      <c r="H684" s="131"/>
    </row>
    <row r="685" spans="3:8" x14ac:dyDescent="0.25">
      <c r="C685" s="132"/>
      <c r="D685" s="131"/>
      <c r="E685" s="130">
        <v>4</v>
      </c>
      <c r="F685" s="130" t="s">
        <v>861</v>
      </c>
      <c r="G685" s="131" t="s">
        <v>2539</v>
      </c>
      <c r="H685" s="131"/>
    </row>
    <row r="686" spans="3:8" x14ac:dyDescent="0.25">
      <c r="C686" s="132"/>
      <c r="D686" s="131"/>
      <c r="E686" s="130">
        <v>45</v>
      </c>
      <c r="F686" s="130" t="s">
        <v>862</v>
      </c>
      <c r="G686" s="131" t="s">
        <v>2540</v>
      </c>
      <c r="H686" s="131"/>
    </row>
    <row r="687" spans="3:8" x14ac:dyDescent="0.25">
      <c r="C687" s="132"/>
      <c r="D687" s="131"/>
      <c r="E687" s="130">
        <v>90</v>
      </c>
      <c r="F687" s="130" t="s">
        <v>863</v>
      </c>
      <c r="G687" s="131" t="s">
        <v>2541</v>
      </c>
      <c r="H687" s="131"/>
    </row>
    <row r="688" spans="3:8" x14ac:dyDescent="0.25">
      <c r="C688" s="132"/>
      <c r="D688" s="131"/>
      <c r="E688" s="130">
        <v>133</v>
      </c>
      <c r="F688" s="130" t="s">
        <v>864</v>
      </c>
      <c r="G688" s="131" t="s">
        <v>2542</v>
      </c>
      <c r="H688" s="131"/>
    </row>
    <row r="689" spans="3:8" x14ac:dyDescent="0.25">
      <c r="C689" s="132"/>
      <c r="D689" s="131"/>
      <c r="E689" s="130">
        <v>221</v>
      </c>
      <c r="F689" s="130" t="s">
        <v>865</v>
      </c>
      <c r="G689" s="131" t="s">
        <v>2543</v>
      </c>
      <c r="H689" s="131"/>
    </row>
    <row r="690" spans="3:8" x14ac:dyDescent="0.25">
      <c r="C690" s="132"/>
      <c r="D690" s="131"/>
      <c r="E690" s="130">
        <v>265</v>
      </c>
      <c r="F690" s="130" t="s">
        <v>866</v>
      </c>
      <c r="G690" s="131" t="s">
        <v>2544</v>
      </c>
      <c r="H690" s="131"/>
    </row>
    <row r="691" spans="3:8" x14ac:dyDescent="0.25">
      <c r="C691" s="132"/>
      <c r="D691" s="131"/>
      <c r="E691" s="130">
        <v>266</v>
      </c>
      <c r="F691" s="130" t="s">
        <v>867</v>
      </c>
      <c r="G691" s="131" t="s">
        <v>2545</v>
      </c>
      <c r="H691" s="131"/>
    </row>
    <row r="692" spans="3:8" x14ac:dyDescent="0.25">
      <c r="C692" s="132"/>
      <c r="D692" s="131"/>
      <c r="E692" s="130">
        <v>505</v>
      </c>
      <c r="F692" s="130" t="s">
        <v>868</v>
      </c>
      <c r="G692" s="131" t="s">
        <v>2546</v>
      </c>
      <c r="H692" s="131"/>
    </row>
    <row r="693" spans="3:8" x14ac:dyDescent="0.25">
      <c r="C693" s="132"/>
      <c r="D693" s="131"/>
      <c r="E693" s="130">
        <v>691</v>
      </c>
      <c r="F693" s="130" t="s">
        <v>869</v>
      </c>
      <c r="G693" s="131" t="s">
        <v>2547</v>
      </c>
      <c r="H693" s="131"/>
    </row>
    <row r="694" spans="3:8" x14ac:dyDescent="0.25">
      <c r="C694" s="132"/>
      <c r="D694" s="131"/>
      <c r="E694" s="130">
        <v>692</v>
      </c>
      <c r="F694" s="130" t="s">
        <v>870</v>
      </c>
      <c r="G694" s="131" t="s">
        <v>2548</v>
      </c>
      <c r="H694" s="131"/>
    </row>
    <row r="695" spans="3:8" x14ac:dyDescent="0.25">
      <c r="C695" s="132"/>
      <c r="D695" s="131"/>
      <c r="E695" s="130">
        <v>779</v>
      </c>
      <c r="F695" s="130" t="s">
        <v>871</v>
      </c>
      <c r="G695" s="131" t="s">
        <v>2549</v>
      </c>
      <c r="H695" s="131"/>
    </row>
    <row r="696" spans="3:8" x14ac:dyDescent="0.25">
      <c r="C696" s="132"/>
      <c r="D696" s="131"/>
      <c r="E696" s="130">
        <v>89</v>
      </c>
      <c r="F696" s="130" t="s">
        <v>872</v>
      </c>
      <c r="G696" s="131" t="s">
        <v>2550</v>
      </c>
      <c r="H696" s="131"/>
    </row>
    <row r="697" spans="3:8" x14ac:dyDescent="0.25">
      <c r="C697" s="132"/>
      <c r="D697" s="131"/>
      <c r="E697" s="130">
        <v>103</v>
      </c>
      <c r="F697" s="130" t="s">
        <v>873</v>
      </c>
      <c r="G697" s="131" t="s">
        <v>2551</v>
      </c>
      <c r="H697" s="131"/>
    </row>
    <row r="698" spans="3:8" x14ac:dyDescent="0.25">
      <c r="C698" s="132"/>
      <c r="D698" s="131"/>
      <c r="E698" s="130">
        <v>145</v>
      </c>
      <c r="F698" s="130" t="s">
        <v>874</v>
      </c>
      <c r="G698" s="131" t="s">
        <v>2552</v>
      </c>
      <c r="H698" s="131"/>
    </row>
    <row r="699" spans="3:8" x14ac:dyDescent="0.25">
      <c r="C699" s="132"/>
      <c r="D699" s="131"/>
      <c r="E699" s="130">
        <v>172</v>
      </c>
      <c r="F699" s="130" t="s">
        <v>875</v>
      </c>
      <c r="G699" s="131" t="s">
        <v>2553</v>
      </c>
      <c r="H699" s="131"/>
    </row>
    <row r="700" spans="3:8" x14ac:dyDescent="0.25">
      <c r="C700" s="132"/>
      <c r="D700" s="131"/>
      <c r="E700" s="130">
        <v>181</v>
      </c>
      <c r="F700" s="130" t="s">
        <v>876</v>
      </c>
      <c r="G700" s="131" t="s">
        <v>2554</v>
      </c>
      <c r="H700" s="131"/>
    </row>
    <row r="701" spans="3:8" x14ac:dyDescent="0.25">
      <c r="C701" s="132"/>
      <c r="D701" s="131"/>
      <c r="E701" s="130">
        <v>198</v>
      </c>
      <c r="F701" s="130" t="s">
        <v>877</v>
      </c>
      <c r="G701" s="131" t="s">
        <v>2555</v>
      </c>
      <c r="H701" s="131"/>
    </row>
    <row r="702" spans="3:8" x14ac:dyDescent="0.25">
      <c r="C702" s="132"/>
      <c r="D702" s="131"/>
      <c r="E702" s="130">
        <v>215</v>
      </c>
      <c r="F702" s="130" t="s">
        <v>878</v>
      </c>
      <c r="G702" s="131" t="s">
        <v>2556</v>
      </c>
      <c r="H702" s="131"/>
    </row>
    <row r="703" spans="3:8" x14ac:dyDescent="0.25">
      <c r="C703" s="132"/>
      <c r="D703" s="131"/>
      <c r="E703" s="130">
        <v>235</v>
      </c>
      <c r="F703" s="130" t="s">
        <v>879</v>
      </c>
      <c r="G703" s="131" t="s">
        <v>2557</v>
      </c>
      <c r="H703" s="131"/>
    </row>
    <row r="704" spans="3:8" x14ac:dyDescent="0.25">
      <c r="C704" s="132"/>
      <c r="D704" s="131"/>
      <c r="E704" s="130">
        <v>269</v>
      </c>
      <c r="F704" s="130" t="s">
        <v>880</v>
      </c>
      <c r="G704" s="131" t="s">
        <v>2558</v>
      </c>
      <c r="H704" s="131"/>
    </row>
    <row r="705" spans="3:8" x14ac:dyDescent="0.25">
      <c r="C705" s="132"/>
      <c r="D705" s="131"/>
      <c r="E705" s="130">
        <v>291</v>
      </c>
      <c r="F705" s="130" t="s">
        <v>881</v>
      </c>
      <c r="G705" s="131" t="s">
        <v>2559</v>
      </c>
      <c r="H705" s="131"/>
    </row>
    <row r="706" spans="3:8" x14ac:dyDescent="0.25">
      <c r="C706" s="132"/>
      <c r="D706" s="131"/>
      <c r="E706" s="130">
        <v>298</v>
      </c>
      <c r="F706" s="130" t="s">
        <v>882</v>
      </c>
      <c r="G706" s="131" t="s">
        <v>2560</v>
      </c>
      <c r="H706" s="131"/>
    </row>
    <row r="707" spans="3:8" x14ac:dyDescent="0.25">
      <c r="C707" s="132"/>
      <c r="D707" s="131"/>
      <c r="E707" s="130">
        <v>1</v>
      </c>
      <c r="F707" s="130" t="s">
        <v>883</v>
      </c>
      <c r="G707" s="131" t="s">
        <v>2561</v>
      </c>
      <c r="H707" s="131"/>
    </row>
    <row r="708" spans="3:8" x14ac:dyDescent="0.25">
      <c r="C708" s="132"/>
      <c r="D708" s="131"/>
      <c r="E708" s="130">
        <v>3</v>
      </c>
      <c r="F708" s="130" t="s">
        <v>884</v>
      </c>
      <c r="G708" s="131" t="s">
        <v>2562</v>
      </c>
      <c r="H708" s="131"/>
    </row>
    <row r="709" spans="3:8" x14ac:dyDescent="0.25">
      <c r="C709" s="132"/>
      <c r="D709" s="131"/>
      <c r="E709" s="130">
        <v>89</v>
      </c>
      <c r="F709" s="130" t="s">
        <v>885</v>
      </c>
      <c r="G709" s="131" t="s">
        <v>2563</v>
      </c>
      <c r="H709" s="131"/>
    </row>
    <row r="710" spans="3:8" x14ac:dyDescent="0.25">
      <c r="C710" s="132"/>
      <c r="D710" s="131"/>
      <c r="E710" s="130">
        <v>133</v>
      </c>
      <c r="F710" s="130" t="s">
        <v>886</v>
      </c>
      <c r="G710" s="131" t="s">
        <v>2564</v>
      </c>
      <c r="H710" s="131"/>
    </row>
    <row r="711" spans="3:8" x14ac:dyDescent="0.25">
      <c r="C711" s="132"/>
      <c r="D711" s="131"/>
      <c r="E711" s="130">
        <v>177</v>
      </c>
      <c r="F711" s="130" t="s">
        <v>887</v>
      </c>
      <c r="G711" s="131" t="s">
        <v>2565</v>
      </c>
      <c r="H711" s="131"/>
    </row>
    <row r="712" spans="3:8" x14ac:dyDescent="0.25">
      <c r="C712" s="132"/>
      <c r="D712" s="131"/>
      <c r="E712" s="130">
        <v>221</v>
      </c>
      <c r="F712" s="130" t="s">
        <v>888</v>
      </c>
      <c r="G712" s="131" t="s">
        <v>2566</v>
      </c>
      <c r="H712" s="131"/>
    </row>
    <row r="713" spans="3:8" x14ac:dyDescent="0.25">
      <c r="C713" s="132"/>
      <c r="D713" s="131"/>
      <c r="E713" s="130">
        <v>735</v>
      </c>
      <c r="F713" s="130" t="s">
        <v>889</v>
      </c>
      <c r="G713" s="131" t="s">
        <v>2567</v>
      </c>
      <c r="H713" s="131"/>
    </row>
    <row r="714" spans="3:8" x14ac:dyDescent="0.25">
      <c r="C714" s="132"/>
      <c r="D714" s="131"/>
      <c r="E714" s="130">
        <v>779</v>
      </c>
      <c r="F714" s="130" t="s">
        <v>890</v>
      </c>
      <c r="G714" s="131" t="s">
        <v>2568</v>
      </c>
      <c r="H714" s="131"/>
    </row>
    <row r="715" spans="3:8" x14ac:dyDescent="0.25">
      <c r="C715" s="132"/>
      <c r="D715" s="131"/>
      <c r="E715" s="130">
        <v>45</v>
      </c>
      <c r="F715" s="130" t="s">
        <v>891</v>
      </c>
      <c r="G715" s="131" t="s">
        <v>2569</v>
      </c>
      <c r="H715" s="131"/>
    </row>
    <row r="716" spans="3:8" x14ac:dyDescent="0.25">
      <c r="C716" s="132"/>
      <c r="D716" s="131"/>
      <c r="E716" s="130">
        <v>89</v>
      </c>
      <c r="F716" s="130" t="s">
        <v>892</v>
      </c>
      <c r="G716" s="131" t="s">
        <v>2570</v>
      </c>
      <c r="H716" s="131"/>
    </row>
    <row r="717" spans="3:8" x14ac:dyDescent="0.25">
      <c r="C717" s="132"/>
      <c r="D717" s="131"/>
      <c r="E717" s="130">
        <v>133</v>
      </c>
      <c r="F717" s="130" t="s">
        <v>893</v>
      </c>
      <c r="G717" s="131" t="s">
        <v>2571</v>
      </c>
      <c r="H717" s="131"/>
    </row>
    <row r="718" spans="3:8" x14ac:dyDescent="0.25">
      <c r="C718" s="132"/>
      <c r="D718" s="131"/>
      <c r="E718" s="130">
        <v>134</v>
      </c>
      <c r="F718" s="130" t="s">
        <v>894</v>
      </c>
      <c r="G718" s="131" t="s">
        <v>2572</v>
      </c>
      <c r="H718" s="131"/>
    </row>
    <row r="719" spans="3:8" x14ac:dyDescent="0.25">
      <c r="C719" s="132"/>
      <c r="D719" s="131"/>
      <c r="E719" s="130">
        <v>177</v>
      </c>
      <c r="F719" s="130" t="s">
        <v>895</v>
      </c>
      <c r="G719" s="131" t="s">
        <v>2573</v>
      </c>
      <c r="H719" s="131"/>
    </row>
    <row r="720" spans="3:8" x14ac:dyDescent="0.25">
      <c r="C720" s="132"/>
      <c r="D720" s="131"/>
      <c r="E720" s="130">
        <v>179</v>
      </c>
      <c r="F720" s="130" t="s">
        <v>896</v>
      </c>
      <c r="G720" s="131" t="s">
        <v>2574</v>
      </c>
      <c r="H720" s="131"/>
    </row>
    <row r="721" spans="3:8" x14ac:dyDescent="0.25">
      <c r="C721" s="132"/>
      <c r="D721" s="131"/>
      <c r="E721" s="130">
        <v>181</v>
      </c>
      <c r="F721" s="130" t="s">
        <v>897</v>
      </c>
      <c r="G721" s="131" t="s">
        <v>2575</v>
      </c>
      <c r="H721" s="131"/>
    </row>
    <row r="722" spans="3:8" x14ac:dyDescent="0.25">
      <c r="C722" s="132"/>
      <c r="D722" s="131"/>
      <c r="E722" s="130">
        <v>221</v>
      </c>
      <c r="F722" s="130" t="s">
        <v>898</v>
      </c>
      <c r="G722" s="131" t="s">
        <v>2576</v>
      </c>
      <c r="H722" s="131"/>
    </row>
    <row r="723" spans="3:8" x14ac:dyDescent="0.25">
      <c r="C723" s="132"/>
      <c r="D723" s="131"/>
      <c r="E723" s="130">
        <v>309</v>
      </c>
      <c r="F723" s="130" t="s">
        <v>899</v>
      </c>
      <c r="G723" s="131" t="s">
        <v>2577</v>
      </c>
      <c r="H723" s="131"/>
    </row>
    <row r="724" spans="3:8" x14ac:dyDescent="0.25">
      <c r="C724" s="132"/>
      <c r="D724" s="131"/>
      <c r="E724" s="130">
        <v>380</v>
      </c>
      <c r="F724" s="130" t="s">
        <v>900</v>
      </c>
      <c r="G724" s="131" t="s">
        <v>2578</v>
      </c>
      <c r="H724" s="131"/>
    </row>
    <row r="725" spans="3:8" x14ac:dyDescent="0.25">
      <c r="C725" s="132"/>
      <c r="D725" s="131"/>
      <c r="E725" s="130">
        <v>500</v>
      </c>
      <c r="F725" s="130" t="s">
        <v>901</v>
      </c>
      <c r="G725" s="131" t="s">
        <v>2579</v>
      </c>
      <c r="H725" s="131"/>
    </row>
    <row r="726" spans="3:8" x14ac:dyDescent="0.25">
      <c r="C726" s="132"/>
      <c r="D726" s="131"/>
      <c r="E726" s="130">
        <v>501</v>
      </c>
      <c r="F726" s="130" t="s">
        <v>902</v>
      </c>
      <c r="G726" s="131" t="s">
        <v>2580</v>
      </c>
      <c r="H726" s="131"/>
    </row>
    <row r="727" spans="3:8" x14ac:dyDescent="0.25">
      <c r="C727" s="132"/>
      <c r="D727" s="131"/>
      <c r="E727" s="130">
        <v>502</v>
      </c>
      <c r="F727" s="130" t="s">
        <v>903</v>
      </c>
      <c r="G727" s="131" t="s">
        <v>2581</v>
      </c>
      <c r="H727" s="131"/>
    </row>
    <row r="728" spans="3:8" x14ac:dyDescent="0.25">
      <c r="C728" s="132"/>
      <c r="D728" s="131"/>
      <c r="E728" s="130">
        <v>505</v>
      </c>
      <c r="F728" s="130" t="s">
        <v>904</v>
      </c>
      <c r="G728" s="131" t="s">
        <v>2582</v>
      </c>
      <c r="H728" s="131"/>
    </row>
    <row r="729" spans="3:8" x14ac:dyDescent="0.25">
      <c r="C729" s="132"/>
      <c r="D729" s="131"/>
      <c r="E729" s="130">
        <v>588</v>
      </c>
      <c r="F729" s="130" t="s">
        <v>905</v>
      </c>
      <c r="G729" s="131" t="s">
        <v>2583</v>
      </c>
      <c r="H729" s="131"/>
    </row>
    <row r="730" spans="3:8" x14ac:dyDescent="0.25">
      <c r="C730" s="132"/>
      <c r="D730" s="131"/>
      <c r="E730" s="130">
        <v>590</v>
      </c>
      <c r="F730" s="130" t="s">
        <v>906</v>
      </c>
      <c r="G730" s="131" t="s">
        <v>2584</v>
      </c>
      <c r="H730" s="131"/>
    </row>
    <row r="731" spans="3:8" x14ac:dyDescent="0.25">
      <c r="C731" s="132"/>
      <c r="D731" s="131"/>
      <c r="E731" s="130">
        <v>779</v>
      </c>
      <c r="F731" s="130" t="s">
        <v>907</v>
      </c>
      <c r="G731" s="131" t="s">
        <v>2585</v>
      </c>
      <c r="H731" s="131"/>
    </row>
    <row r="732" spans="3:8" x14ac:dyDescent="0.25">
      <c r="C732" s="132"/>
      <c r="D732" s="131"/>
      <c r="E732" s="130">
        <v>911</v>
      </c>
      <c r="F732" s="130" t="s">
        <v>908</v>
      </c>
      <c r="G732" s="131" t="s">
        <v>2586</v>
      </c>
      <c r="H732" s="131"/>
    </row>
    <row r="733" spans="3:8" x14ac:dyDescent="0.25">
      <c r="C733" s="132"/>
      <c r="D733" s="131"/>
      <c r="E733" s="130">
        <v>89</v>
      </c>
      <c r="F733" s="130" t="s">
        <v>909</v>
      </c>
      <c r="G733" s="131" t="s">
        <v>2587</v>
      </c>
      <c r="H733" s="131"/>
    </row>
    <row r="734" spans="3:8" x14ac:dyDescent="0.25">
      <c r="C734" s="132"/>
      <c r="D734" s="131"/>
      <c r="E734" s="130">
        <v>177</v>
      </c>
      <c r="F734" s="130" t="s">
        <v>887</v>
      </c>
      <c r="G734" s="131" t="s">
        <v>2588</v>
      </c>
      <c r="H734" s="131"/>
    </row>
    <row r="735" spans="3:8" x14ac:dyDescent="0.25">
      <c r="C735" s="132"/>
      <c r="D735" s="131"/>
      <c r="E735" s="130">
        <v>221</v>
      </c>
      <c r="F735" s="130" t="s">
        <v>910</v>
      </c>
      <c r="G735" s="131" t="s">
        <v>2589</v>
      </c>
      <c r="H735" s="131"/>
    </row>
    <row r="736" spans="3:8" x14ac:dyDescent="0.25">
      <c r="C736" s="132"/>
      <c r="D736" s="131"/>
      <c r="E736" s="130">
        <v>265</v>
      </c>
      <c r="F736" s="130" t="s">
        <v>911</v>
      </c>
      <c r="G736" s="131" t="s">
        <v>2590</v>
      </c>
      <c r="H736" s="131"/>
    </row>
    <row r="737" spans="3:8" x14ac:dyDescent="0.25">
      <c r="C737" s="132"/>
      <c r="D737" s="131"/>
      <c r="E737" s="130">
        <v>779</v>
      </c>
      <c r="F737" s="130" t="s">
        <v>912</v>
      </c>
      <c r="G737" s="131" t="s">
        <v>2591</v>
      </c>
      <c r="H737" s="131"/>
    </row>
    <row r="738" spans="3:8" x14ac:dyDescent="0.25">
      <c r="C738" s="132"/>
      <c r="D738" s="131"/>
      <c r="E738" s="130">
        <v>781</v>
      </c>
      <c r="F738" s="130" t="s">
        <v>913</v>
      </c>
      <c r="G738" s="131" t="s">
        <v>2592</v>
      </c>
      <c r="H738" s="131"/>
    </row>
    <row r="739" spans="3:8" x14ac:dyDescent="0.25">
      <c r="C739" s="132"/>
      <c r="D739" s="131"/>
      <c r="E739" s="130">
        <v>1</v>
      </c>
      <c r="F739" s="130" t="s">
        <v>914</v>
      </c>
      <c r="G739" s="131" t="s">
        <v>2593</v>
      </c>
      <c r="H739" s="131"/>
    </row>
    <row r="740" spans="3:8" x14ac:dyDescent="0.25">
      <c r="C740" s="132"/>
      <c r="D740" s="131"/>
      <c r="E740" s="130">
        <v>89</v>
      </c>
      <c r="F740" s="130" t="s">
        <v>915</v>
      </c>
      <c r="G740" s="131" t="s">
        <v>2594</v>
      </c>
      <c r="H740" s="131"/>
    </row>
    <row r="741" spans="3:8" x14ac:dyDescent="0.25">
      <c r="C741" s="132"/>
      <c r="D741" s="131"/>
      <c r="E741" s="130">
        <v>90</v>
      </c>
      <c r="F741" s="130" t="s">
        <v>916</v>
      </c>
      <c r="G741" s="131" t="s">
        <v>2595</v>
      </c>
      <c r="H741" s="131"/>
    </row>
    <row r="742" spans="3:8" x14ac:dyDescent="0.25">
      <c r="C742" s="132"/>
      <c r="D742" s="131"/>
      <c r="E742" s="130">
        <v>91</v>
      </c>
      <c r="F742" s="130" t="s">
        <v>917</v>
      </c>
      <c r="G742" s="131" t="s">
        <v>2596</v>
      </c>
      <c r="H742" s="131"/>
    </row>
    <row r="743" spans="3:8" x14ac:dyDescent="0.25">
      <c r="C743" s="132"/>
      <c r="D743" s="131"/>
      <c r="E743" s="130">
        <v>92</v>
      </c>
      <c r="F743" s="130" t="s">
        <v>918</v>
      </c>
      <c r="G743" s="131" t="s">
        <v>2597</v>
      </c>
      <c r="H743" s="131"/>
    </row>
    <row r="744" spans="3:8" x14ac:dyDescent="0.25">
      <c r="C744" s="132"/>
      <c r="D744" s="131"/>
      <c r="E744" s="130">
        <v>93</v>
      </c>
      <c r="F744" s="130" t="s">
        <v>919</v>
      </c>
      <c r="G744" s="131" t="s">
        <v>2598</v>
      </c>
      <c r="H744" s="131"/>
    </row>
    <row r="745" spans="3:8" x14ac:dyDescent="0.25">
      <c r="C745" s="132"/>
      <c r="D745" s="131"/>
      <c r="E745" s="130">
        <v>133</v>
      </c>
      <c r="F745" s="130" t="s">
        <v>920</v>
      </c>
      <c r="G745" s="131" t="s">
        <v>2599</v>
      </c>
      <c r="H745" s="131"/>
    </row>
    <row r="746" spans="3:8" x14ac:dyDescent="0.25">
      <c r="C746" s="132"/>
      <c r="D746" s="131"/>
      <c r="E746" s="130">
        <v>221</v>
      </c>
      <c r="F746" s="130" t="s">
        <v>921</v>
      </c>
      <c r="G746" s="131" t="s">
        <v>2600</v>
      </c>
      <c r="H746" s="131"/>
    </row>
    <row r="747" spans="3:8" x14ac:dyDescent="0.25">
      <c r="C747" s="132"/>
      <c r="D747" s="131"/>
      <c r="E747" s="130">
        <v>501</v>
      </c>
      <c r="F747" s="130" t="s">
        <v>922</v>
      </c>
      <c r="G747" s="131" t="s">
        <v>2601</v>
      </c>
      <c r="H747" s="131"/>
    </row>
    <row r="748" spans="3:8" x14ac:dyDescent="0.25">
      <c r="C748" s="132"/>
      <c r="D748" s="131"/>
      <c r="E748" s="130">
        <v>632</v>
      </c>
      <c r="F748" s="130" t="s">
        <v>923</v>
      </c>
      <c r="G748" s="131" t="s">
        <v>2602</v>
      </c>
      <c r="H748" s="131"/>
    </row>
    <row r="749" spans="3:8" x14ac:dyDescent="0.25">
      <c r="C749" s="132"/>
      <c r="D749" s="131"/>
      <c r="E749" s="130">
        <v>633</v>
      </c>
      <c r="F749" s="130" t="s">
        <v>924</v>
      </c>
      <c r="G749" s="131" t="s">
        <v>2603</v>
      </c>
      <c r="H749" s="131"/>
    </row>
    <row r="750" spans="3:8" x14ac:dyDescent="0.25">
      <c r="C750" s="132"/>
      <c r="D750" s="131"/>
      <c r="E750" s="130">
        <v>650</v>
      </c>
      <c r="F750" s="130" t="s">
        <v>925</v>
      </c>
      <c r="G750" s="131" t="s">
        <v>2604</v>
      </c>
      <c r="H750" s="131"/>
    </row>
    <row r="751" spans="3:8" x14ac:dyDescent="0.25">
      <c r="C751" s="132"/>
      <c r="D751" s="131"/>
      <c r="E751" s="130">
        <v>660</v>
      </c>
      <c r="F751" s="130" t="s">
        <v>926</v>
      </c>
      <c r="G751" s="131" t="s">
        <v>2605</v>
      </c>
      <c r="H751" s="131"/>
    </row>
    <row r="752" spans="3:8" x14ac:dyDescent="0.25">
      <c r="C752" s="132"/>
      <c r="D752" s="131"/>
      <c r="E752" s="130">
        <v>691</v>
      </c>
      <c r="F752" s="130" t="s">
        <v>927</v>
      </c>
      <c r="G752" s="131" t="s">
        <v>2606</v>
      </c>
      <c r="H752" s="131"/>
    </row>
    <row r="753" spans="3:8" x14ac:dyDescent="0.25">
      <c r="C753" s="132"/>
      <c r="D753" s="131"/>
      <c r="E753" s="130">
        <v>693</v>
      </c>
      <c r="F753" s="130" t="s">
        <v>928</v>
      </c>
      <c r="G753" s="131" t="s">
        <v>2607</v>
      </c>
      <c r="H753" s="131"/>
    </row>
    <row r="754" spans="3:8" x14ac:dyDescent="0.25">
      <c r="C754" s="132"/>
      <c r="D754" s="131"/>
      <c r="E754" s="130">
        <v>779</v>
      </c>
      <c r="F754" s="130" t="s">
        <v>929</v>
      </c>
      <c r="G754" s="131" t="s">
        <v>2608</v>
      </c>
      <c r="H754" s="131"/>
    </row>
    <row r="755" spans="3:8" x14ac:dyDescent="0.25">
      <c r="C755" s="132"/>
      <c r="D755" s="131"/>
      <c r="E755" s="130">
        <v>780</v>
      </c>
      <c r="F755" s="130" t="s">
        <v>930</v>
      </c>
      <c r="G755" s="131" t="s">
        <v>2609</v>
      </c>
      <c r="H755" s="131"/>
    </row>
    <row r="756" spans="3:8" x14ac:dyDescent="0.25">
      <c r="C756" s="132"/>
      <c r="D756" s="131"/>
      <c r="E756" s="130">
        <v>867</v>
      </c>
      <c r="F756" s="130" t="s">
        <v>931</v>
      </c>
      <c r="G756" s="131" t="s">
        <v>2610</v>
      </c>
      <c r="H756" s="131"/>
    </row>
    <row r="757" spans="3:8" x14ac:dyDescent="0.25">
      <c r="C757" s="132"/>
      <c r="D757" s="131"/>
      <c r="E757" s="130">
        <v>1</v>
      </c>
      <c r="F757" s="130" t="s">
        <v>932</v>
      </c>
      <c r="G757" s="131" t="s">
        <v>2611</v>
      </c>
      <c r="H757" s="131"/>
    </row>
    <row r="758" spans="3:8" x14ac:dyDescent="0.25">
      <c r="C758" s="132"/>
      <c r="D758" s="131"/>
      <c r="E758" s="130">
        <v>89</v>
      </c>
      <c r="F758" s="130" t="s">
        <v>933</v>
      </c>
      <c r="G758" s="131" t="s">
        <v>2612</v>
      </c>
      <c r="H758" s="131"/>
    </row>
    <row r="759" spans="3:8" x14ac:dyDescent="0.25">
      <c r="C759" s="132"/>
      <c r="D759" s="131"/>
      <c r="E759" s="130">
        <v>500</v>
      </c>
      <c r="F759" s="130" t="s">
        <v>934</v>
      </c>
      <c r="G759" s="131" t="s">
        <v>2613</v>
      </c>
      <c r="H759" s="131"/>
    </row>
    <row r="760" spans="3:8" x14ac:dyDescent="0.25">
      <c r="C760" s="132"/>
      <c r="D760" s="131"/>
      <c r="E760" s="130">
        <v>501</v>
      </c>
      <c r="F760" s="130" t="s">
        <v>935</v>
      </c>
      <c r="G760" s="131" t="s">
        <v>2614</v>
      </c>
      <c r="H760" s="131"/>
    </row>
    <row r="761" spans="3:8" x14ac:dyDescent="0.25">
      <c r="C761" s="132"/>
      <c r="D761" s="131"/>
      <c r="E761" s="130">
        <v>555</v>
      </c>
      <c r="F761" s="130" t="s">
        <v>936</v>
      </c>
      <c r="G761" s="131" t="s">
        <v>2615</v>
      </c>
      <c r="H761" s="131"/>
    </row>
    <row r="762" spans="3:8" x14ac:dyDescent="0.25">
      <c r="C762" s="132"/>
      <c r="D762" s="131"/>
      <c r="E762" s="130">
        <v>632</v>
      </c>
      <c r="F762" s="130" t="s">
        <v>937</v>
      </c>
      <c r="G762" s="131" t="s">
        <v>2616</v>
      </c>
      <c r="H762" s="131"/>
    </row>
    <row r="763" spans="3:8" x14ac:dyDescent="0.25">
      <c r="C763" s="132"/>
      <c r="D763" s="131"/>
      <c r="E763" s="130">
        <v>634</v>
      </c>
      <c r="F763" s="130" t="s">
        <v>938</v>
      </c>
      <c r="G763" s="131" t="s">
        <v>2617</v>
      </c>
      <c r="H763" s="131"/>
    </row>
    <row r="764" spans="3:8" x14ac:dyDescent="0.25">
      <c r="C764" s="132"/>
      <c r="D764" s="131"/>
      <c r="E764" s="130">
        <v>645</v>
      </c>
      <c r="F764" s="130" t="s">
        <v>939</v>
      </c>
      <c r="G764" s="131" t="s">
        <v>2618</v>
      </c>
      <c r="H764" s="131"/>
    </row>
    <row r="765" spans="3:8" x14ac:dyDescent="0.25">
      <c r="C765" s="132"/>
      <c r="D765" s="131"/>
      <c r="E765" s="130">
        <v>691</v>
      </c>
      <c r="F765" s="130" t="s">
        <v>940</v>
      </c>
      <c r="G765" s="131" t="s">
        <v>2619</v>
      </c>
      <c r="H765" s="131"/>
    </row>
    <row r="766" spans="3:8" x14ac:dyDescent="0.25">
      <c r="C766" s="132"/>
      <c r="D766" s="131"/>
      <c r="E766" s="130">
        <v>692</v>
      </c>
      <c r="F766" s="130" t="s">
        <v>941</v>
      </c>
      <c r="G766" s="131" t="s">
        <v>2620</v>
      </c>
      <c r="H766" s="131"/>
    </row>
    <row r="767" spans="3:8" x14ac:dyDescent="0.25">
      <c r="C767" s="132"/>
      <c r="D767" s="131"/>
      <c r="E767" s="130">
        <v>735</v>
      </c>
      <c r="F767" s="130" t="s">
        <v>942</v>
      </c>
      <c r="G767" s="131" t="s">
        <v>2621</v>
      </c>
      <c r="H767" s="131"/>
    </row>
    <row r="768" spans="3:8" x14ac:dyDescent="0.25">
      <c r="C768" s="132"/>
      <c r="D768" s="131"/>
      <c r="E768" s="130">
        <v>736</v>
      </c>
      <c r="F768" s="130" t="s">
        <v>943</v>
      </c>
      <c r="G768" s="131" t="s">
        <v>2622</v>
      </c>
      <c r="H768" s="131"/>
    </row>
    <row r="769" spans="3:8" x14ac:dyDescent="0.25">
      <c r="C769" s="132"/>
      <c r="D769" s="131"/>
      <c r="E769" s="130">
        <v>1</v>
      </c>
      <c r="F769" s="130" t="s">
        <v>944</v>
      </c>
      <c r="G769" s="131" t="s">
        <v>2623</v>
      </c>
      <c r="H769" s="131"/>
    </row>
    <row r="770" spans="3:8" x14ac:dyDescent="0.25">
      <c r="C770" s="132"/>
      <c r="D770" s="131"/>
      <c r="E770" s="130">
        <v>177</v>
      </c>
      <c r="F770" s="130" t="s">
        <v>945</v>
      </c>
      <c r="G770" s="131" t="s">
        <v>2624</v>
      </c>
      <c r="H770" s="131"/>
    </row>
    <row r="771" spans="3:8" x14ac:dyDescent="0.25">
      <c r="C771" s="132"/>
      <c r="D771" s="131"/>
      <c r="E771" s="130">
        <v>178</v>
      </c>
      <c r="F771" s="130" t="s">
        <v>946</v>
      </c>
      <c r="G771" s="131" t="s">
        <v>2625</v>
      </c>
      <c r="H771" s="131"/>
    </row>
    <row r="772" spans="3:8" x14ac:dyDescent="0.25">
      <c r="C772" s="132"/>
      <c r="D772" s="131"/>
      <c r="E772" s="130">
        <v>500</v>
      </c>
      <c r="F772" s="130" t="s">
        <v>947</v>
      </c>
      <c r="G772" s="131" t="s">
        <v>2626</v>
      </c>
      <c r="H772" s="131"/>
    </row>
    <row r="773" spans="3:8" x14ac:dyDescent="0.25">
      <c r="C773" s="132"/>
      <c r="D773" s="131"/>
      <c r="E773" s="130">
        <v>1</v>
      </c>
      <c r="F773" s="130" t="s">
        <v>948</v>
      </c>
      <c r="G773" s="131" t="s">
        <v>2627</v>
      </c>
      <c r="H773" s="131"/>
    </row>
    <row r="774" spans="3:8" x14ac:dyDescent="0.25">
      <c r="C774" s="132"/>
      <c r="D774" s="131"/>
      <c r="E774" s="130">
        <v>2</v>
      </c>
      <c r="F774" s="130" t="s">
        <v>949</v>
      </c>
      <c r="G774" s="131" t="s">
        <v>2628</v>
      </c>
      <c r="H774" s="131"/>
    </row>
    <row r="775" spans="3:8" x14ac:dyDescent="0.25">
      <c r="C775" s="132"/>
      <c r="D775" s="131"/>
      <c r="E775" s="130">
        <v>45</v>
      </c>
      <c r="F775" s="130" t="s">
        <v>950</v>
      </c>
      <c r="G775" s="131" t="s">
        <v>2629</v>
      </c>
      <c r="H775" s="131"/>
    </row>
    <row r="776" spans="3:8" x14ac:dyDescent="0.25">
      <c r="C776" s="132"/>
      <c r="D776" s="131"/>
      <c r="E776" s="130">
        <v>46</v>
      </c>
      <c r="F776" s="130" t="s">
        <v>951</v>
      </c>
      <c r="G776" s="131" t="s">
        <v>2630</v>
      </c>
      <c r="H776" s="131"/>
    </row>
    <row r="777" spans="3:8" x14ac:dyDescent="0.25">
      <c r="C777" s="132"/>
      <c r="D777" s="131"/>
      <c r="E777" s="130">
        <v>89</v>
      </c>
      <c r="F777" s="130" t="s">
        <v>952</v>
      </c>
      <c r="G777" s="131" t="s">
        <v>2631</v>
      </c>
      <c r="H777" s="131"/>
    </row>
    <row r="778" spans="3:8" x14ac:dyDescent="0.25">
      <c r="C778" s="132"/>
      <c r="D778" s="131"/>
      <c r="E778" s="130">
        <v>90</v>
      </c>
      <c r="F778" s="130" t="s">
        <v>953</v>
      </c>
      <c r="G778" s="131" t="s">
        <v>2632</v>
      </c>
      <c r="H778" s="131"/>
    </row>
    <row r="779" spans="3:8" x14ac:dyDescent="0.25">
      <c r="C779" s="132"/>
      <c r="D779" s="131"/>
      <c r="E779" s="130">
        <v>91</v>
      </c>
      <c r="F779" s="130" t="s">
        <v>954</v>
      </c>
      <c r="G779" s="131" t="s">
        <v>2633</v>
      </c>
      <c r="H779" s="131"/>
    </row>
    <row r="780" spans="3:8" x14ac:dyDescent="0.25">
      <c r="C780" s="132"/>
      <c r="D780" s="131"/>
      <c r="E780" s="130">
        <v>92</v>
      </c>
      <c r="F780" s="130" t="s">
        <v>955</v>
      </c>
      <c r="G780" s="131" t="s">
        <v>2634</v>
      </c>
      <c r="H780" s="131"/>
    </row>
    <row r="781" spans="3:8" x14ac:dyDescent="0.25">
      <c r="C781" s="132"/>
      <c r="D781" s="131"/>
      <c r="E781" s="130">
        <v>133</v>
      </c>
      <c r="F781" s="130" t="s">
        <v>956</v>
      </c>
      <c r="G781" s="131" t="s">
        <v>2635</v>
      </c>
      <c r="H781" s="131"/>
    </row>
    <row r="782" spans="3:8" x14ac:dyDescent="0.25">
      <c r="C782" s="132"/>
      <c r="D782" s="131"/>
      <c r="E782" s="130">
        <v>177</v>
      </c>
      <c r="F782" s="130" t="s">
        <v>957</v>
      </c>
      <c r="G782" s="131" t="s">
        <v>2636</v>
      </c>
      <c r="H782" s="131"/>
    </row>
    <row r="783" spans="3:8" x14ac:dyDescent="0.25">
      <c r="C783" s="132"/>
      <c r="D783" s="131"/>
      <c r="E783" s="130">
        <v>221</v>
      </c>
      <c r="F783" s="130" t="s">
        <v>958</v>
      </c>
      <c r="G783" s="131" t="s">
        <v>2637</v>
      </c>
      <c r="H783" s="131"/>
    </row>
    <row r="784" spans="3:8" x14ac:dyDescent="0.25">
      <c r="C784" s="132"/>
      <c r="D784" s="131"/>
      <c r="E784" s="130">
        <v>222</v>
      </c>
      <c r="F784" s="130" t="s">
        <v>959</v>
      </c>
      <c r="G784" s="131" t="s">
        <v>2638</v>
      </c>
      <c r="H784" s="131"/>
    </row>
    <row r="785" spans="3:8" x14ac:dyDescent="0.25">
      <c r="C785" s="132"/>
      <c r="D785" s="131"/>
      <c r="E785" s="130">
        <v>223</v>
      </c>
      <c r="F785" s="130" t="s">
        <v>960</v>
      </c>
      <c r="G785" s="131" t="s">
        <v>2639</v>
      </c>
      <c r="H785" s="131"/>
    </row>
    <row r="786" spans="3:8" x14ac:dyDescent="0.25">
      <c r="C786" s="132"/>
      <c r="D786" s="131"/>
      <c r="E786" s="130">
        <v>224</v>
      </c>
      <c r="F786" s="130" t="s">
        <v>961</v>
      </c>
      <c r="G786" s="131" t="s">
        <v>2640</v>
      </c>
      <c r="H786" s="131"/>
    </row>
    <row r="787" spans="3:8" x14ac:dyDescent="0.25">
      <c r="C787" s="132"/>
      <c r="D787" s="131"/>
      <c r="E787" s="130">
        <v>225</v>
      </c>
      <c r="F787" s="130" t="s">
        <v>962</v>
      </c>
      <c r="G787" s="131" t="s">
        <v>2641</v>
      </c>
      <c r="H787" s="131"/>
    </row>
    <row r="788" spans="3:8" x14ac:dyDescent="0.25">
      <c r="C788" s="132"/>
      <c r="D788" s="131"/>
      <c r="E788" s="130">
        <v>226</v>
      </c>
      <c r="F788" s="130" t="s">
        <v>963</v>
      </c>
      <c r="G788" s="131" t="s">
        <v>2642</v>
      </c>
      <c r="H788" s="131"/>
    </row>
    <row r="789" spans="3:8" x14ac:dyDescent="0.25">
      <c r="C789" s="132"/>
      <c r="D789" s="131"/>
      <c r="E789" s="130">
        <v>227</v>
      </c>
      <c r="F789" s="130" t="s">
        <v>964</v>
      </c>
      <c r="G789" s="131" t="s">
        <v>2643</v>
      </c>
      <c r="H789" s="131"/>
    </row>
    <row r="790" spans="3:8" x14ac:dyDescent="0.25">
      <c r="C790" s="132"/>
      <c r="D790" s="131"/>
      <c r="E790" s="130">
        <v>265</v>
      </c>
      <c r="F790" s="130" t="s">
        <v>965</v>
      </c>
      <c r="G790" s="131" t="s">
        <v>2644</v>
      </c>
      <c r="H790" s="131"/>
    </row>
    <row r="791" spans="3:8" x14ac:dyDescent="0.25">
      <c r="C791" s="132"/>
      <c r="D791" s="131"/>
      <c r="E791" s="130">
        <v>266</v>
      </c>
      <c r="F791" s="130" t="s">
        <v>966</v>
      </c>
      <c r="G791" s="131" t="s">
        <v>2645</v>
      </c>
      <c r="H791" s="131"/>
    </row>
    <row r="792" spans="3:8" x14ac:dyDescent="0.25">
      <c r="C792" s="132"/>
      <c r="D792" s="131"/>
      <c r="E792" s="130">
        <v>456</v>
      </c>
      <c r="F792" s="130" t="s">
        <v>967</v>
      </c>
      <c r="G792" s="131" t="s">
        <v>2646</v>
      </c>
      <c r="H792" s="131"/>
    </row>
    <row r="793" spans="3:8" x14ac:dyDescent="0.25">
      <c r="C793" s="132"/>
      <c r="D793" s="131"/>
      <c r="E793" s="130">
        <v>500</v>
      </c>
      <c r="F793" s="130" t="s">
        <v>968</v>
      </c>
      <c r="G793" s="131" t="s">
        <v>2647</v>
      </c>
      <c r="H793" s="131"/>
    </row>
    <row r="794" spans="3:8" x14ac:dyDescent="0.25">
      <c r="C794" s="132"/>
      <c r="D794" s="131"/>
      <c r="E794" s="130">
        <v>501</v>
      </c>
      <c r="F794" s="130" t="s">
        <v>969</v>
      </c>
      <c r="G794" s="131" t="s">
        <v>2648</v>
      </c>
      <c r="H794" s="131"/>
    </row>
    <row r="795" spans="3:8" x14ac:dyDescent="0.25">
      <c r="C795" s="132"/>
      <c r="D795" s="131"/>
      <c r="E795" s="130">
        <v>502</v>
      </c>
      <c r="F795" s="130" t="s">
        <v>970</v>
      </c>
      <c r="G795" s="131" t="s">
        <v>2649</v>
      </c>
      <c r="H795" s="131"/>
    </row>
    <row r="796" spans="3:8" x14ac:dyDescent="0.25">
      <c r="C796" s="132"/>
      <c r="D796" s="131"/>
      <c r="E796" s="130">
        <v>503</v>
      </c>
      <c r="F796" s="130" t="s">
        <v>971</v>
      </c>
      <c r="G796" s="131" t="s">
        <v>2650</v>
      </c>
      <c r="H796" s="131"/>
    </row>
    <row r="797" spans="3:8" x14ac:dyDescent="0.25">
      <c r="C797" s="132"/>
      <c r="D797" s="131"/>
      <c r="E797" s="130">
        <v>504</v>
      </c>
      <c r="F797" s="130" t="s">
        <v>972</v>
      </c>
      <c r="G797" s="131" t="s">
        <v>2651</v>
      </c>
      <c r="H797" s="131"/>
    </row>
    <row r="798" spans="3:8" x14ac:dyDescent="0.25">
      <c r="C798" s="132"/>
      <c r="D798" s="131"/>
      <c r="E798" s="130">
        <v>632</v>
      </c>
      <c r="F798" s="130" t="s">
        <v>973</v>
      </c>
      <c r="G798" s="131" t="s">
        <v>2652</v>
      </c>
      <c r="H798" s="131"/>
    </row>
    <row r="799" spans="3:8" x14ac:dyDescent="0.25">
      <c r="C799" s="132"/>
      <c r="D799" s="131"/>
      <c r="E799" s="130">
        <v>633</v>
      </c>
      <c r="F799" s="130" t="s">
        <v>974</v>
      </c>
      <c r="G799" s="131" t="s">
        <v>2653</v>
      </c>
      <c r="H799" s="131"/>
    </row>
    <row r="800" spans="3:8" x14ac:dyDescent="0.25">
      <c r="C800" s="132"/>
      <c r="D800" s="131"/>
      <c r="E800" s="130">
        <v>634</v>
      </c>
      <c r="F800" s="130" t="s">
        <v>975</v>
      </c>
      <c r="G800" s="131" t="s">
        <v>2654</v>
      </c>
      <c r="H800" s="131"/>
    </row>
    <row r="801" spans="3:8" x14ac:dyDescent="0.25">
      <c r="C801" s="132"/>
      <c r="D801" s="131"/>
      <c r="E801" s="130">
        <v>635</v>
      </c>
      <c r="F801" s="130" t="s">
        <v>976</v>
      </c>
      <c r="G801" s="131" t="s">
        <v>2655</v>
      </c>
      <c r="H801" s="131"/>
    </row>
    <row r="802" spans="3:8" x14ac:dyDescent="0.25">
      <c r="C802" s="132"/>
      <c r="D802" s="131"/>
      <c r="E802" s="130">
        <v>636</v>
      </c>
      <c r="F802" s="130" t="s">
        <v>977</v>
      </c>
      <c r="G802" s="131" t="s">
        <v>2656</v>
      </c>
      <c r="H802" s="131"/>
    </row>
    <row r="803" spans="3:8" x14ac:dyDescent="0.25">
      <c r="C803" s="132"/>
      <c r="D803" s="131"/>
      <c r="E803" s="130">
        <v>637</v>
      </c>
      <c r="F803" s="130" t="s">
        <v>978</v>
      </c>
      <c r="G803" s="131" t="s">
        <v>2657</v>
      </c>
      <c r="H803" s="131"/>
    </row>
    <row r="804" spans="3:8" x14ac:dyDescent="0.25">
      <c r="C804" s="132"/>
      <c r="D804" s="131"/>
      <c r="E804" s="130">
        <v>691</v>
      </c>
      <c r="F804" s="130" t="s">
        <v>979</v>
      </c>
      <c r="G804" s="131" t="s">
        <v>2658</v>
      </c>
      <c r="H804" s="131"/>
    </row>
    <row r="805" spans="3:8" x14ac:dyDescent="0.25">
      <c r="C805" s="132"/>
      <c r="D805" s="131"/>
      <c r="E805" s="130">
        <v>735</v>
      </c>
      <c r="F805" s="130" t="s">
        <v>980</v>
      </c>
      <c r="G805" s="131" t="s">
        <v>2659</v>
      </c>
      <c r="H805" s="131"/>
    </row>
    <row r="806" spans="3:8" x14ac:dyDescent="0.25">
      <c r="C806" s="132"/>
      <c r="D806" s="131"/>
      <c r="E806" s="130">
        <v>736</v>
      </c>
      <c r="F806" s="130" t="s">
        <v>981</v>
      </c>
      <c r="G806" s="131" t="s">
        <v>2660</v>
      </c>
      <c r="H806" s="131"/>
    </row>
    <row r="807" spans="3:8" x14ac:dyDescent="0.25">
      <c r="C807" s="132"/>
      <c r="D807" s="131"/>
      <c r="E807" s="130">
        <v>779</v>
      </c>
      <c r="F807" s="130" t="s">
        <v>982</v>
      </c>
      <c r="G807" s="131" t="s">
        <v>2661</v>
      </c>
      <c r="H807" s="131"/>
    </row>
    <row r="808" spans="3:8" x14ac:dyDescent="0.25">
      <c r="C808" s="132"/>
      <c r="D808" s="131"/>
      <c r="E808" s="130">
        <v>780</v>
      </c>
      <c r="F808" s="130" t="s">
        <v>983</v>
      </c>
      <c r="G808" s="131" t="s">
        <v>2662</v>
      </c>
      <c r="H808" s="131"/>
    </row>
    <row r="809" spans="3:8" x14ac:dyDescent="0.25">
      <c r="C809" s="132"/>
      <c r="D809" s="131"/>
      <c r="E809" s="130">
        <v>781</v>
      </c>
      <c r="F809" s="130" t="s">
        <v>984</v>
      </c>
      <c r="G809" s="131" t="s">
        <v>2663</v>
      </c>
      <c r="H809" s="131"/>
    </row>
    <row r="810" spans="3:8" x14ac:dyDescent="0.25">
      <c r="C810" s="132"/>
      <c r="D810" s="131"/>
      <c r="E810" s="130">
        <v>782</v>
      </c>
      <c r="F810" s="130" t="s">
        <v>985</v>
      </c>
      <c r="G810" s="131" t="s">
        <v>2664</v>
      </c>
      <c r="H810" s="131"/>
    </row>
    <row r="811" spans="3:8" x14ac:dyDescent="0.25">
      <c r="C811" s="132"/>
      <c r="D811" s="131"/>
      <c r="E811" s="130">
        <v>89</v>
      </c>
      <c r="F811" s="130" t="s">
        <v>986</v>
      </c>
      <c r="G811" s="131" t="s">
        <v>2665</v>
      </c>
      <c r="H811" s="131"/>
    </row>
    <row r="812" spans="3:8" x14ac:dyDescent="0.25">
      <c r="C812" s="132"/>
      <c r="D812" s="131"/>
      <c r="E812" s="130">
        <v>90</v>
      </c>
      <c r="F812" s="130" t="s">
        <v>953</v>
      </c>
      <c r="G812" s="131" t="s">
        <v>2666</v>
      </c>
      <c r="H812" s="131"/>
    </row>
    <row r="813" spans="3:8" x14ac:dyDescent="0.25">
      <c r="C813" s="132"/>
      <c r="D813" s="131"/>
      <c r="E813" s="130">
        <v>92</v>
      </c>
      <c r="F813" s="130" t="s">
        <v>987</v>
      </c>
      <c r="G813" s="131" t="s">
        <v>2667</v>
      </c>
      <c r="H813" s="131"/>
    </row>
    <row r="814" spans="3:8" x14ac:dyDescent="0.25">
      <c r="C814" s="132"/>
      <c r="D814" s="131"/>
      <c r="E814" s="130">
        <v>177</v>
      </c>
      <c r="F814" s="130" t="s">
        <v>988</v>
      </c>
      <c r="G814" s="131" t="s">
        <v>2668</v>
      </c>
      <c r="H814" s="131"/>
    </row>
    <row r="815" spans="3:8" x14ac:dyDescent="0.25">
      <c r="C815" s="132"/>
      <c r="D815" s="131"/>
      <c r="E815" s="130">
        <v>222</v>
      </c>
      <c r="F815" s="130" t="s">
        <v>989</v>
      </c>
      <c r="G815" s="131" t="s">
        <v>2669</v>
      </c>
      <c r="H815" s="131"/>
    </row>
    <row r="816" spans="3:8" x14ac:dyDescent="0.25">
      <c r="C816" s="132"/>
      <c r="D816" s="131"/>
      <c r="E816" s="130">
        <v>223</v>
      </c>
      <c r="F816" s="130" t="s">
        <v>990</v>
      </c>
      <c r="G816" s="131" t="s">
        <v>2670</v>
      </c>
      <c r="H816" s="131"/>
    </row>
    <row r="817" spans="3:8" x14ac:dyDescent="0.25">
      <c r="C817" s="132"/>
      <c r="D817" s="131"/>
      <c r="E817" s="130">
        <v>224</v>
      </c>
      <c r="F817" s="130" t="s">
        <v>991</v>
      </c>
      <c r="G817" s="131" t="s">
        <v>2671</v>
      </c>
      <c r="H817" s="131"/>
    </row>
    <row r="818" spans="3:8" x14ac:dyDescent="0.25">
      <c r="C818" s="132"/>
      <c r="D818" s="131"/>
      <c r="E818" s="130">
        <v>225</v>
      </c>
      <c r="F818" s="130" t="s">
        <v>992</v>
      </c>
      <c r="G818" s="131" t="s">
        <v>2672</v>
      </c>
      <c r="H818" s="131"/>
    </row>
    <row r="819" spans="3:8" x14ac:dyDescent="0.25">
      <c r="C819" s="132"/>
      <c r="D819" s="131"/>
      <c r="E819" s="130">
        <v>456</v>
      </c>
      <c r="F819" s="130" t="s">
        <v>993</v>
      </c>
      <c r="G819" s="131" t="s">
        <v>2673</v>
      </c>
      <c r="H819" s="131"/>
    </row>
    <row r="820" spans="3:8" x14ac:dyDescent="0.25">
      <c r="C820" s="132"/>
      <c r="D820" s="131"/>
      <c r="E820" s="130">
        <v>500</v>
      </c>
      <c r="F820" s="130" t="s">
        <v>994</v>
      </c>
      <c r="G820" s="131" t="s">
        <v>2674</v>
      </c>
      <c r="H820" s="131"/>
    </row>
    <row r="821" spans="3:8" x14ac:dyDescent="0.25">
      <c r="C821" s="132"/>
      <c r="D821" s="131"/>
      <c r="E821" s="130">
        <v>501</v>
      </c>
      <c r="F821" s="130" t="s">
        <v>995</v>
      </c>
      <c r="G821" s="131" t="s">
        <v>2675</v>
      </c>
      <c r="H821" s="131"/>
    </row>
    <row r="822" spans="3:8" x14ac:dyDescent="0.25">
      <c r="C822" s="132"/>
      <c r="D822" s="131"/>
      <c r="E822" s="130">
        <v>502</v>
      </c>
      <c r="F822" s="130" t="s">
        <v>996</v>
      </c>
      <c r="G822" s="131" t="s">
        <v>2676</v>
      </c>
      <c r="H822" s="131"/>
    </row>
    <row r="823" spans="3:8" x14ac:dyDescent="0.25">
      <c r="C823" s="132"/>
      <c r="D823" s="131"/>
      <c r="E823" s="130">
        <v>503</v>
      </c>
      <c r="F823" s="130" t="s">
        <v>997</v>
      </c>
      <c r="G823" s="131" t="s">
        <v>2677</v>
      </c>
      <c r="H823" s="131"/>
    </row>
    <row r="824" spans="3:8" x14ac:dyDescent="0.25">
      <c r="C824" s="132"/>
      <c r="D824" s="131"/>
      <c r="E824" s="130">
        <v>504</v>
      </c>
      <c r="F824" s="130" t="s">
        <v>998</v>
      </c>
      <c r="G824" s="131" t="s">
        <v>2678</v>
      </c>
      <c r="H824" s="131"/>
    </row>
    <row r="825" spans="3:8" x14ac:dyDescent="0.25">
      <c r="C825" s="132"/>
      <c r="D825" s="131"/>
      <c r="E825" s="130">
        <v>632</v>
      </c>
      <c r="F825" s="130" t="s">
        <v>999</v>
      </c>
      <c r="G825" s="131" t="s">
        <v>2679</v>
      </c>
      <c r="H825" s="131"/>
    </row>
    <row r="826" spans="3:8" x14ac:dyDescent="0.25">
      <c r="C826" s="132"/>
      <c r="D826" s="131"/>
      <c r="E826" s="130">
        <v>640</v>
      </c>
      <c r="F826" s="130" t="s">
        <v>1000</v>
      </c>
      <c r="G826" s="131" t="s">
        <v>2680</v>
      </c>
      <c r="H826" s="131"/>
    </row>
    <row r="827" spans="3:8" x14ac:dyDescent="0.25">
      <c r="C827" s="132"/>
      <c r="D827" s="131"/>
      <c r="E827" s="130">
        <v>656</v>
      </c>
      <c r="F827" s="130" t="s">
        <v>1001</v>
      </c>
      <c r="G827" s="131" t="s">
        <v>2681</v>
      </c>
      <c r="H827" s="131"/>
    </row>
    <row r="828" spans="3:8" x14ac:dyDescent="0.25">
      <c r="C828" s="132"/>
      <c r="D828" s="131"/>
      <c r="E828" s="130">
        <v>691</v>
      </c>
      <c r="F828" s="130" t="s">
        <v>1002</v>
      </c>
      <c r="G828" s="131" t="s">
        <v>2682</v>
      </c>
      <c r="H828" s="131"/>
    </row>
    <row r="829" spans="3:8" x14ac:dyDescent="0.25">
      <c r="C829" s="132"/>
      <c r="D829" s="131"/>
      <c r="E829" s="130">
        <v>735</v>
      </c>
      <c r="F829" s="130" t="s">
        <v>1003</v>
      </c>
      <c r="G829" s="131" t="s">
        <v>2683</v>
      </c>
      <c r="H829" s="131"/>
    </row>
    <row r="830" spans="3:8" x14ac:dyDescent="0.25">
      <c r="C830" s="132"/>
      <c r="D830" s="131"/>
      <c r="E830" s="130">
        <v>779</v>
      </c>
      <c r="F830" s="130" t="s">
        <v>1004</v>
      </c>
      <c r="G830" s="131" t="s">
        <v>2684</v>
      </c>
      <c r="H830" s="131"/>
    </row>
    <row r="831" spans="3:8" x14ac:dyDescent="0.25">
      <c r="C831" s="132"/>
      <c r="D831" s="131"/>
      <c r="E831" s="130">
        <v>780</v>
      </c>
      <c r="F831" s="130" t="s">
        <v>1005</v>
      </c>
      <c r="G831" s="131" t="s">
        <v>2685</v>
      </c>
      <c r="H831" s="131"/>
    </row>
    <row r="832" spans="3:8" x14ac:dyDescent="0.25">
      <c r="C832" s="132"/>
      <c r="D832" s="131"/>
      <c r="E832" s="130">
        <v>867</v>
      </c>
      <c r="F832" s="130" t="s">
        <v>1006</v>
      </c>
      <c r="G832" s="131" t="s">
        <v>2686</v>
      </c>
      <c r="H832" s="131"/>
    </row>
    <row r="833" spans="3:8" x14ac:dyDescent="0.25">
      <c r="C833" s="132"/>
      <c r="D833" s="131"/>
      <c r="E833" s="130">
        <v>1</v>
      </c>
      <c r="F833" s="130" t="s">
        <v>1007</v>
      </c>
      <c r="G833" s="131" t="s">
        <v>2687</v>
      </c>
      <c r="H833" s="131"/>
    </row>
    <row r="834" spans="3:8" x14ac:dyDescent="0.25">
      <c r="C834" s="132"/>
      <c r="D834" s="131"/>
      <c r="E834" s="130">
        <v>2</v>
      </c>
      <c r="F834" s="130" t="s">
        <v>1008</v>
      </c>
      <c r="G834" s="131" t="s">
        <v>2688</v>
      </c>
      <c r="H834" s="131"/>
    </row>
    <row r="835" spans="3:8" x14ac:dyDescent="0.25">
      <c r="C835" s="132"/>
      <c r="D835" s="131"/>
      <c r="E835" s="130">
        <v>47</v>
      </c>
      <c r="F835" s="130" t="s">
        <v>1009</v>
      </c>
      <c r="G835" s="131" t="s">
        <v>2689</v>
      </c>
      <c r="H835" s="131"/>
    </row>
    <row r="836" spans="3:8" x14ac:dyDescent="0.25">
      <c r="C836" s="132"/>
      <c r="D836" s="131"/>
      <c r="E836" s="130">
        <v>48</v>
      </c>
      <c r="F836" s="130" t="s">
        <v>1010</v>
      </c>
      <c r="G836" s="131" t="s">
        <v>2690</v>
      </c>
      <c r="H836" s="131"/>
    </row>
    <row r="837" spans="3:8" x14ac:dyDescent="0.25">
      <c r="C837" s="132"/>
      <c r="D837" s="131"/>
      <c r="E837" s="130">
        <v>49</v>
      </c>
      <c r="F837" s="130" t="s">
        <v>1011</v>
      </c>
      <c r="G837" s="131" t="s">
        <v>2691</v>
      </c>
      <c r="H837" s="131"/>
    </row>
    <row r="838" spans="3:8" x14ac:dyDescent="0.25">
      <c r="C838" s="132"/>
      <c r="D838" s="131"/>
      <c r="E838" s="130">
        <v>50</v>
      </c>
      <c r="F838" s="130" t="s">
        <v>1012</v>
      </c>
      <c r="G838" s="131" t="s">
        <v>2692</v>
      </c>
      <c r="H838" s="131"/>
    </row>
    <row r="839" spans="3:8" x14ac:dyDescent="0.25">
      <c r="C839" s="132"/>
      <c r="D839" s="131"/>
      <c r="E839" s="130">
        <v>51</v>
      </c>
      <c r="F839" s="130" t="s">
        <v>1013</v>
      </c>
      <c r="G839" s="131" t="s">
        <v>2693</v>
      </c>
      <c r="H839" s="131"/>
    </row>
    <row r="840" spans="3:8" x14ac:dyDescent="0.25">
      <c r="C840" s="132"/>
      <c r="D840" s="131"/>
      <c r="E840" s="130">
        <v>55</v>
      </c>
      <c r="F840" s="130" t="s">
        <v>1014</v>
      </c>
      <c r="G840" s="131" t="s">
        <v>2694</v>
      </c>
      <c r="H840" s="131"/>
    </row>
    <row r="841" spans="3:8" x14ac:dyDescent="0.25">
      <c r="C841" s="132"/>
      <c r="D841" s="131"/>
      <c r="E841" s="130">
        <v>90</v>
      </c>
      <c r="F841" s="130" t="s">
        <v>1015</v>
      </c>
      <c r="G841" s="131" t="s">
        <v>2695</v>
      </c>
      <c r="H841" s="131"/>
    </row>
    <row r="842" spans="3:8" x14ac:dyDescent="0.25">
      <c r="C842" s="132"/>
      <c r="D842" s="131"/>
      <c r="E842" s="130">
        <v>133</v>
      </c>
      <c r="F842" s="130" t="s">
        <v>1016</v>
      </c>
      <c r="G842" s="131" t="s">
        <v>2696</v>
      </c>
      <c r="H842" s="131"/>
    </row>
    <row r="843" spans="3:8" x14ac:dyDescent="0.25">
      <c r="C843" s="132"/>
      <c r="D843" s="131"/>
      <c r="E843" s="130">
        <v>221</v>
      </c>
      <c r="F843" s="130" t="s">
        <v>1017</v>
      </c>
      <c r="G843" s="131" t="s">
        <v>2697</v>
      </c>
      <c r="H843" s="131"/>
    </row>
    <row r="844" spans="3:8" x14ac:dyDescent="0.25">
      <c r="C844" s="132"/>
      <c r="D844" s="131"/>
      <c r="E844" s="130">
        <v>222</v>
      </c>
      <c r="F844" s="130" t="s">
        <v>1018</v>
      </c>
      <c r="G844" s="131" t="s">
        <v>2698</v>
      </c>
      <c r="H844" s="131"/>
    </row>
    <row r="845" spans="3:8" x14ac:dyDescent="0.25">
      <c r="C845" s="132"/>
      <c r="D845" s="131"/>
      <c r="E845" s="130">
        <v>266</v>
      </c>
      <c r="F845" s="130" t="s">
        <v>1019</v>
      </c>
      <c r="G845" s="131" t="s">
        <v>2699</v>
      </c>
      <c r="H845" s="131"/>
    </row>
    <row r="846" spans="3:8" x14ac:dyDescent="0.25">
      <c r="C846" s="132"/>
      <c r="D846" s="131"/>
      <c r="E846" s="130">
        <v>458</v>
      </c>
      <c r="F846" s="130" t="s">
        <v>1020</v>
      </c>
      <c r="G846" s="131" t="s">
        <v>2700</v>
      </c>
      <c r="H846" s="131"/>
    </row>
    <row r="847" spans="3:8" x14ac:dyDescent="0.25">
      <c r="C847" s="132"/>
      <c r="D847" s="131"/>
      <c r="E847" s="130">
        <v>501</v>
      </c>
      <c r="F847" s="130" t="s">
        <v>1021</v>
      </c>
      <c r="G847" s="131" t="s">
        <v>2701</v>
      </c>
      <c r="H847" s="131"/>
    </row>
    <row r="848" spans="3:8" x14ac:dyDescent="0.25">
      <c r="C848" s="132"/>
      <c r="D848" s="131"/>
      <c r="E848" s="130">
        <v>502</v>
      </c>
      <c r="F848" s="130" t="s">
        <v>1022</v>
      </c>
      <c r="G848" s="131" t="s">
        <v>2702</v>
      </c>
      <c r="H848" s="131"/>
    </row>
    <row r="849" spans="3:8" x14ac:dyDescent="0.25">
      <c r="C849" s="132"/>
      <c r="D849" s="131"/>
      <c r="E849" s="130">
        <v>503</v>
      </c>
      <c r="F849" s="130" t="s">
        <v>1023</v>
      </c>
      <c r="G849" s="131" t="s">
        <v>2703</v>
      </c>
      <c r="H849" s="131"/>
    </row>
    <row r="850" spans="3:8" x14ac:dyDescent="0.25">
      <c r="C850" s="132"/>
      <c r="D850" s="131"/>
      <c r="E850" s="130">
        <v>504</v>
      </c>
      <c r="F850" s="130" t="s">
        <v>1024</v>
      </c>
      <c r="G850" s="131" t="s">
        <v>2704</v>
      </c>
      <c r="H850" s="131"/>
    </row>
    <row r="851" spans="3:8" x14ac:dyDescent="0.25">
      <c r="C851" s="132"/>
      <c r="D851" s="131"/>
      <c r="E851" s="130">
        <v>505</v>
      </c>
      <c r="F851" s="130" t="s">
        <v>1025</v>
      </c>
      <c r="G851" s="131" t="s">
        <v>2705</v>
      </c>
      <c r="H851" s="131"/>
    </row>
    <row r="852" spans="3:8" x14ac:dyDescent="0.25">
      <c r="C852" s="132"/>
      <c r="D852" s="131"/>
      <c r="E852" s="130">
        <v>632</v>
      </c>
      <c r="F852" s="130" t="s">
        <v>1026</v>
      </c>
      <c r="G852" s="131" t="s">
        <v>2706</v>
      </c>
      <c r="H852" s="131"/>
    </row>
    <row r="853" spans="3:8" x14ac:dyDescent="0.25">
      <c r="C853" s="132"/>
      <c r="D853" s="131"/>
      <c r="E853" s="130">
        <v>633</v>
      </c>
      <c r="F853" s="130" t="s">
        <v>1027</v>
      </c>
      <c r="G853" s="131" t="s">
        <v>2707</v>
      </c>
      <c r="H853" s="131"/>
    </row>
    <row r="854" spans="3:8" x14ac:dyDescent="0.25">
      <c r="C854" s="132"/>
      <c r="D854" s="131"/>
      <c r="E854" s="130">
        <v>634</v>
      </c>
      <c r="F854" s="130" t="s">
        <v>1028</v>
      </c>
      <c r="G854" s="131" t="s">
        <v>2708</v>
      </c>
      <c r="H854" s="131"/>
    </row>
    <row r="855" spans="3:8" x14ac:dyDescent="0.25">
      <c r="C855" s="132"/>
      <c r="D855" s="131"/>
      <c r="E855" s="130">
        <v>635</v>
      </c>
      <c r="F855" s="130" t="s">
        <v>1029</v>
      </c>
      <c r="G855" s="131" t="s">
        <v>2709</v>
      </c>
      <c r="H855" s="131"/>
    </row>
    <row r="856" spans="3:8" x14ac:dyDescent="0.25">
      <c r="C856" s="132"/>
      <c r="D856" s="131"/>
      <c r="E856" s="130">
        <v>691</v>
      </c>
      <c r="F856" s="130" t="s">
        <v>1030</v>
      </c>
      <c r="G856" s="131" t="s">
        <v>2710</v>
      </c>
      <c r="H856" s="131"/>
    </row>
    <row r="857" spans="3:8" x14ac:dyDescent="0.25">
      <c r="C857" s="132"/>
      <c r="D857" s="131"/>
      <c r="E857" s="130">
        <v>735</v>
      </c>
      <c r="F857" s="130" t="s">
        <v>1031</v>
      </c>
      <c r="G857" s="131" t="s">
        <v>2711</v>
      </c>
      <c r="H857" s="131"/>
    </row>
    <row r="858" spans="3:8" x14ac:dyDescent="0.25">
      <c r="C858" s="132"/>
      <c r="D858" s="131"/>
      <c r="E858" s="130">
        <v>779</v>
      </c>
      <c r="F858" s="130" t="s">
        <v>1032</v>
      </c>
      <c r="G858" s="131" t="s">
        <v>2712</v>
      </c>
      <c r="H858" s="131"/>
    </row>
    <row r="859" spans="3:8" x14ac:dyDescent="0.25">
      <c r="C859" s="132"/>
      <c r="D859" s="131"/>
      <c r="E859" s="130">
        <v>133</v>
      </c>
      <c r="F859" s="130" t="s">
        <v>1033</v>
      </c>
      <c r="G859" s="131" t="s">
        <v>2713</v>
      </c>
      <c r="H859" s="131"/>
    </row>
    <row r="860" spans="3:8" x14ac:dyDescent="0.25">
      <c r="C860" s="132"/>
      <c r="D860" s="131"/>
      <c r="E860" s="130">
        <v>221</v>
      </c>
      <c r="F860" s="130" t="s">
        <v>1034</v>
      </c>
      <c r="G860" s="131" t="s">
        <v>2714</v>
      </c>
      <c r="H860" s="131"/>
    </row>
    <row r="861" spans="3:8" x14ac:dyDescent="0.25">
      <c r="C861" s="132"/>
      <c r="D861" s="131"/>
      <c r="E861" s="130">
        <v>222</v>
      </c>
      <c r="F861" s="130" t="s">
        <v>1035</v>
      </c>
      <c r="G861" s="131" t="s">
        <v>2715</v>
      </c>
      <c r="H861" s="131"/>
    </row>
    <row r="862" spans="3:8" x14ac:dyDescent="0.25">
      <c r="C862" s="132"/>
      <c r="D862" s="131"/>
      <c r="E862" s="130">
        <v>223</v>
      </c>
      <c r="F862" s="130" t="s">
        <v>1036</v>
      </c>
      <c r="G862" s="131" t="s">
        <v>2716</v>
      </c>
      <c r="H862" s="131"/>
    </row>
    <row r="863" spans="3:8" x14ac:dyDescent="0.25">
      <c r="C863" s="132"/>
      <c r="D863" s="131"/>
      <c r="E863" s="130">
        <v>224</v>
      </c>
      <c r="F863" s="130" t="s">
        <v>1037</v>
      </c>
      <c r="G863" s="131" t="s">
        <v>2717</v>
      </c>
      <c r="H863" s="131"/>
    </row>
    <row r="864" spans="3:8" x14ac:dyDescent="0.25">
      <c r="C864" s="132"/>
      <c r="D864" s="131"/>
      <c r="E864" s="130">
        <v>235</v>
      </c>
      <c r="F864" s="130" t="s">
        <v>1038</v>
      </c>
      <c r="G864" s="131" t="s">
        <v>2718</v>
      </c>
      <c r="H864" s="131"/>
    </row>
    <row r="865" spans="3:8" x14ac:dyDescent="0.25">
      <c r="C865" s="132"/>
      <c r="D865" s="131"/>
      <c r="E865" s="130">
        <v>779</v>
      </c>
      <c r="F865" s="130" t="s">
        <v>1039</v>
      </c>
      <c r="G865" s="131" t="s">
        <v>2719</v>
      </c>
      <c r="H865" s="131"/>
    </row>
    <row r="866" spans="3:8" x14ac:dyDescent="0.25">
      <c r="C866" s="132"/>
      <c r="D866" s="131"/>
      <c r="E866" s="130">
        <v>1</v>
      </c>
      <c r="F866" s="130" t="s">
        <v>1040</v>
      </c>
      <c r="G866" s="131" t="s">
        <v>2720</v>
      </c>
      <c r="H866" s="131"/>
    </row>
    <row r="867" spans="3:8" x14ac:dyDescent="0.25">
      <c r="C867" s="132"/>
      <c r="D867" s="131"/>
      <c r="E867" s="130">
        <v>89</v>
      </c>
      <c r="F867" s="130" t="s">
        <v>1041</v>
      </c>
      <c r="G867" s="131" t="s">
        <v>2721</v>
      </c>
      <c r="H867" s="131"/>
    </row>
    <row r="868" spans="3:8" x14ac:dyDescent="0.25">
      <c r="C868" s="132"/>
      <c r="D868" s="131"/>
      <c r="E868" s="130">
        <v>90</v>
      </c>
      <c r="F868" s="130" t="s">
        <v>1042</v>
      </c>
      <c r="G868" s="131" t="s">
        <v>2722</v>
      </c>
      <c r="H868" s="131"/>
    </row>
    <row r="869" spans="3:8" x14ac:dyDescent="0.25">
      <c r="C869" s="132"/>
      <c r="D869" s="131"/>
      <c r="E869" s="130">
        <v>91</v>
      </c>
      <c r="F869" s="130" t="s">
        <v>1043</v>
      </c>
      <c r="G869" s="131" t="s">
        <v>2723</v>
      </c>
      <c r="H869" s="131"/>
    </row>
    <row r="870" spans="3:8" x14ac:dyDescent="0.25">
      <c r="C870" s="132"/>
      <c r="D870" s="131"/>
      <c r="E870" s="130">
        <v>177</v>
      </c>
      <c r="F870" s="130" t="s">
        <v>1044</v>
      </c>
      <c r="G870" s="131" t="s">
        <v>2724</v>
      </c>
      <c r="H870" s="131"/>
    </row>
    <row r="871" spans="3:8" x14ac:dyDescent="0.25">
      <c r="C871" s="132"/>
      <c r="D871" s="131"/>
      <c r="E871" s="130">
        <v>221</v>
      </c>
      <c r="F871" s="130" t="s">
        <v>1045</v>
      </c>
      <c r="G871" s="131" t="s">
        <v>2725</v>
      </c>
      <c r="H871" s="131"/>
    </row>
    <row r="872" spans="3:8" x14ac:dyDescent="0.25">
      <c r="C872" s="132"/>
      <c r="D872" s="131"/>
      <c r="E872" s="130">
        <v>265</v>
      </c>
      <c r="F872" s="130" t="s">
        <v>1046</v>
      </c>
      <c r="G872" s="131" t="s">
        <v>2726</v>
      </c>
      <c r="H872" s="131"/>
    </row>
    <row r="873" spans="3:8" x14ac:dyDescent="0.25">
      <c r="C873" s="132"/>
      <c r="D873" s="131"/>
      <c r="E873" s="130">
        <v>456</v>
      </c>
      <c r="F873" s="130" t="s">
        <v>1047</v>
      </c>
      <c r="G873" s="131" t="s">
        <v>2727</v>
      </c>
      <c r="H873" s="131"/>
    </row>
    <row r="874" spans="3:8" x14ac:dyDescent="0.25">
      <c r="C874" s="132"/>
      <c r="D874" s="131"/>
      <c r="E874" s="130">
        <v>457</v>
      </c>
      <c r="F874" s="130" t="s">
        <v>1048</v>
      </c>
      <c r="G874" s="131" t="s">
        <v>2728</v>
      </c>
      <c r="H874" s="131"/>
    </row>
    <row r="875" spans="3:8" x14ac:dyDescent="0.25">
      <c r="C875" s="132"/>
      <c r="D875" s="131"/>
      <c r="E875" s="130">
        <v>500</v>
      </c>
      <c r="F875" s="130" t="s">
        <v>1049</v>
      </c>
      <c r="G875" s="131" t="s">
        <v>2729</v>
      </c>
      <c r="H875" s="131"/>
    </row>
    <row r="876" spans="3:8" x14ac:dyDescent="0.25">
      <c r="C876" s="132"/>
      <c r="D876" s="131"/>
      <c r="E876" s="130">
        <v>505</v>
      </c>
      <c r="F876" s="130" t="s">
        <v>1050</v>
      </c>
      <c r="G876" s="131" t="s">
        <v>2730</v>
      </c>
      <c r="H876" s="131"/>
    </row>
    <row r="877" spans="3:8" x14ac:dyDescent="0.25">
      <c r="C877" s="132"/>
      <c r="D877" s="131"/>
      <c r="E877" s="130">
        <v>632</v>
      </c>
      <c r="F877" s="130" t="s">
        <v>1051</v>
      </c>
      <c r="G877" s="131" t="s">
        <v>2731</v>
      </c>
      <c r="H877" s="131"/>
    </row>
    <row r="878" spans="3:8" x14ac:dyDescent="0.25">
      <c r="C878" s="132"/>
      <c r="D878" s="131"/>
      <c r="E878" s="130">
        <v>691</v>
      </c>
      <c r="F878" s="130" t="s">
        <v>1052</v>
      </c>
      <c r="G878" s="131" t="s">
        <v>2732</v>
      </c>
      <c r="H878" s="131"/>
    </row>
    <row r="879" spans="3:8" x14ac:dyDescent="0.25">
      <c r="C879" s="132"/>
      <c r="D879" s="131"/>
      <c r="E879" s="130">
        <v>692</v>
      </c>
      <c r="F879" s="130" t="s">
        <v>1053</v>
      </c>
      <c r="G879" s="131" t="s">
        <v>2733</v>
      </c>
      <c r="H879" s="131"/>
    </row>
    <row r="880" spans="3:8" x14ac:dyDescent="0.25">
      <c r="C880" s="132"/>
      <c r="D880" s="131"/>
      <c r="E880" s="130">
        <v>735</v>
      </c>
      <c r="F880" s="130" t="s">
        <v>1054</v>
      </c>
      <c r="G880" s="131" t="s">
        <v>2734</v>
      </c>
      <c r="H880" s="131"/>
    </row>
    <row r="881" spans="3:8" x14ac:dyDescent="0.25">
      <c r="C881" s="132"/>
      <c r="D881" s="131"/>
      <c r="E881" s="130">
        <v>779</v>
      </c>
      <c r="F881" s="130" t="s">
        <v>1055</v>
      </c>
      <c r="G881" s="131" t="s">
        <v>2735</v>
      </c>
      <c r="H881" s="131"/>
    </row>
    <row r="882" spans="3:8" x14ac:dyDescent="0.25">
      <c r="C882" s="132"/>
      <c r="D882" s="131"/>
      <c r="E882" s="130">
        <v>1</v>
      </c>
      <c r="F882" s="130" t="s">
        <v>1056</v>
      </c>
      <c r="G882" s="131" t="s">
        <v>2736</v>
      </c>
      <c r="H882" s="131"/>
    </row>
    <row r="883" spans="3:8" x14ac:dyDescent="0.25">
      <c r="C883" s="132"/>
      <c r="D883" s="131"/>
      <c r="E883" s="130">
        <v>2</v>
      </c>
      <c r="F883" s="130" t="s">
        <v>1057</v>
      </c>
      <c r="G883" s="131" t="s">
        <v>2737</v>
      </c>
      <c r="H883" s="131"/>
    </row>
    <row r="884" spans="3:8" x14ac:dyDescent="0.25">
      <c r="C884" s="132"/>
      <c r="D884" s="131"/>
      <c r="E884" s="130">
        <v>89</v>
      </c>
      <c r="F884" s="130" t="s">
        <v>1058</v>
      </c>
      <c r="G884" s="131" t="s">
        <v>2738</v>
      </c>
      <c r="H884" s="131"/>
    </row>
    <row r="885" spans="3:8" x14ac:dyDescent="0.25">
      <c r="C885" s="132"/>
      <c r="D885" s="131"/>
      <c r="E885" s="130">
        <v>90</v>
      </c>
      <c r="F885" s="130" t="s">
        <v>1059</v>
      </c>
      <c r="G885" s="131" t="s">
        <v>2739</v>
      </c>
      <c r="H885" s="131"/>
    </row>
    <row r="886" spans="3:8" x14ac:dyDescent="0.25">
      <c r="C886" s="132"/>
      <c r="D886" s="131"/>
      <c r="E886" s="130">
        <v>501</v>
      </c>
      <c r="F886" s="130" t="s">
        <v>1060</v>
      </c>
      <c r="G886" s="131" t="s">
        <v>2740</v>
      </c>
      <c r="H886" s="131"/>
    </row>
    <row r="887" spans="3:8" x14ac:dyDescent="0.25">
      <c r="C887" s="132"/>
      <c r="D887" s="131"/>
      <c r="E887" s="130">
        <v>5</v>
      </c>
      <c r="F887" s="130" t="s">
        <v>1061</v>
      </c>
      <c r="G887" s="131" t="s">
        <v>2741</v>
      </c>
      <c r="H887" s="131"/>
    </row>
    <row r="888" spans="3:8" x14ac:dyDescent="0.25">
      <c r="C888" s="132"/>
      <c r="D888" s="131"/>
      <c r="E888" s="130">
        <v>9</v>
      </c>
      <c r="F888" s="130" t="s">
        <v>1062</v>
      </c>
      <c r="G888" s="131" t="s">
        <v>2742</v>
      </c>
      <c r="H888" s="131"/>
    </row>
    <row r="889" spans="3:8" x14ac:dyDescent="0.25">
      <c r="C889" s="132"/>
      <c r="D889" s="131"/>
      <c r="E889" s="130">
        <v>1</v>
      </c>
      <c r="F889" s="130" t="s">
        <v>1063</v>
      </c>
      <c r="G889" s="131" t="s">
        <v>2743</v>
      </c>
      <c r="H889" s="131"/>
    </row>
    <row r="890" spans="3:8" x14ac:dyDescent="0.25">
      <c r="C890" s="132"/>
      <c r="D890" s="131"/>
      <c r="E890" s="130">
        <v>2</v>
      </c>
      <c r="F890" s="130" t="s">
        <v>1064</v>
      </c>
      <c r="G890" s="131" t="s">
        <v>2744</v>
      </c>
      <c r="H890" s="131"/>
    </row>
    <row r="891" spans="3:8" x14ac:dyDescent="0.25">
      <c r="C891" s="132"/>
      <c r="D891" s="131"/>
      <c r="E891" s="130">
        <v>3</v>
      </c>
      <c r="F891" s="130" t="s">
        <v>1065</v>
      </c>
      <c r="G891" s="131" t="s">
        <v>2745</v>
      </c>
      <c r="H891" s="131"/>
    </row>
    <row r="892" spans="3:8" x14ac:dyDescent="0.25">
      <c r="C892" s="132"/>
      <c r="D892" s="131"/>
      <c r="E892" s="130">
        <v>4</v>
      </c>
      <c r="F892" s="130" t="s">
        <v>1066</v>
      </c>
      <c r="G892" s="131" t="s">
        <v>2746</v>
      </c>
      <c r="H892" s="131"/>
    </row>
    <row r="893" spans="3:8" x14ac:dyDescent="0.25">
      <c r="C893" s="132"/>
      <c r="D893" s="131"/>
      <c r="E893" s="130">
        <v>5</v>
      </c>
      <c r="F893" s="130" t="s">
        <v>1067</v>
      </c>
      <c r="G893" s="131" t="s">
        <v>2747</v>
      </c>
      <c r="H893" s="131"/>
    </row>
    <row r="894" spans="3:8" x14ac:dyDescent="0.25">
      <c r="C894" s="132"/>
      <c r="D894" s="131"/>
      <c r="E894" s="130">
        <v>6</v>
      </c>
      <c r="F894" s="130" t="s">
        <v>1068</v>
      </c>
      <c r="G894" s="131" t="s">
        <v>2748</v>
      </c>
      <c r="H894" s="131"/>
    </row>
    <row r="895" spans="3:8" x14ac:dyDescent="0.25">
      <c r="C895" s="132"/>
      <c r="D895" s="131"/>
      <c r="E895" s="130">
        <v>45</v>
      </c>
      <c r="F895" s="130" t="s">
        <v>830</v>
      </c>
      <c r="G895" s="131" t="s">
        <v>2749</v>
      </c>
      <c r="H895" s="131"/>
    </row>
    <row r="896" spans="3:8" x14ac:dyDescent="0.25">
      <c r="C896" s="132"/>
      <c r="D896" s="131"/>
      <c r="E896" s="130">
        <v>46</v>
      </c>
      <c r="F896" s="130" t="s">
        <v>1069</v>
      </c>
      <c r="G896" s="131" t="s">
        <v>2750</v>
      </c>
      <c r="H896" s="131"/>
    </row>
    <row r="897" spans="3:8" x14ac:dyDescent="0.25">
      <c r="C897" s="132"/>
      <c r="D897" s="131"/>
      <c r="E897" s="130">
        <v>89</v>
      </c>
      <c r="F897" s="130" t="s">
        <v>1070</v>
      </c>
      <c r="G897" s="131" t="s">
        <v>2751</v>
      </c>
      <c r="H897" s="131"/>
    </row>
    <row r="898" spans="3:8" x14ac:dyDescent="0.25">
      <c r="C898" s="132"/>
      <c r="D898" s="131"/>
      <c r="E898" s="130">
        <v>90</v>
      </c>
      <c r="F898" s="130" t="s">
        <v>1071</v>
      </c>
      <c r="G898" s="131" t="s">
        <v>2752</v>
      </c>
      <c r="H898" s="131"/>
    </row>
    <row r="899" spans="3:8" x14ac:dyDescent="0.25">
      <c r="C899" s="132"/>
      <c r="D899" s="131"/>
      <c r="E899" s="130">
        <v>92</v>
      </c>
      <c r="F899" s="130" t="s">
        <v>1072</v>
      </c>
      <c r="G899" s="131" t="s">
        <v>2753</v>
      </c>
      <c r="H899" s="131"/>
    </row>
    <row r="900" spans="3:8" x14ac:dyDescent="0.25">
      <c r="C900" s="132"/>
      <c r="D900" s="131"/>
      <c r="E900" s="130">
        <v>93</v>
      </c>
      <c r="F900" s="130" t="s">
        <v>1073</v>
      </c>
      <c r="G900" s="131" t="s">
        <v>2754</v>
      </c>
      <c r="H900" s="131"/>
    </row>
    <row r="901" spans="3:8" x14ac:dyDescent="0.25">
      <c r="C901" s="132"/>
      <c r="D901" s="131"/>
      <c r="E901" s="130">
        <v>177</v>
      </c>
      <c r="F901" s="130" t="s">
        <v>1074</v>
      </c>
      <c r="G901" s="131" t="s">
        <v>2755</v>
      </c>
      <c r="H901" s="131"/>
    </row>
    <row r="902" spans="3:8" x14ac:dyDescent="0.25">
      <c r="C902" s="132"/>
      <c r="D902" s="131"/>
      <c r="E902" s="130">
        <v>178</v>
      </c>
      <c r="F902" s="130" t="s">
        <v>1075</v>
      </c>
      <c r="G902" s="131" t="s">
        <v>2756</v>
      </c>
      <c r="H902" s="131"/>
    </row>
    <row r="903" spans="3:8" x14ac:dyDescent="0.25">
      <c r="C903" s="132"/>
      <c r="D903" s="131"/>
      <c r="E903" s="130">
        <v>179</v>
      </c>
      <c r="F903" s="130" t="s">
        <v>1076</v>
      </c>
      <c r="G903" s="131" t="s">
        <v>2757</v>
      </c>
      <c r="H903" s="131"/>
    </row>
    <row r="904" spans="3:8" x14ac:dyDescent="0.25">
      <c r="C904" s="132"/>
      <c r="D904" s="131"/>
      <c r="E904" s="130">
        <v>221</v>
      </c>
      <c r="F904" s="130" t="s">
        <v>1077</v>
      </c>
      <c r="G904" s="131" t="s">
        <v>2758</v>
      </c>
      <c r="H904" s="131"/>
    </row>
    <row r="905" spans="3:8" x14ac:dyDescent="0.25">
      <c r="C905" s="132"/>
      <c r="D905" s="131"/>
      <c r="E905" s="130">
        <v>270</v>
      </c>
      <c r="F905" s="130" t="s">
        <v>1078</v>
      </c>
      <c r="G905" s="131" t="s">
        <v>2759</v>
      </c>
      <c r="H905" s="131"/>
    </row>
    <row r="906" spans="3:8" x14ac:dyDescent="0.25">
      <c r="C906" s="132"/>
      <c r="D906" s="131"/>
      <c r="E906" s="130">
        <v>353</v>
      </c>
      <c r="F906" s="130" t="s">
        <v>1079</v>
      </c>
      <c r="G906" s="131" t="s">
        <v>2760</v>
      </c>
      <c r="H906" s="131"/>
    </row>
    <row r="907" spans="3:8" x14ac:dyDescent="0.25">
      <c r="C907" s="132"/>
      <c r="D907" s="131"/>
      <c r="E907" s="130">
        <v>354</v>
      </c>
      <c r="F907" s="130" t="s">
        <v>1080</v>
      </c>
      <c r="G907" s="131" t="s">
        <v>2761</v>
      </c>
      <c r="H907" s="131"/>
    </row>
    <row r="908" spans="3:8" x14ac:dyDescent="0.25">
      <c r="C908" s="132"/>
      <c r="D908" s="131"/>
      <c r="E908" s="130">
        <v>500</v>
      </c>
      <c r="F908" s="130" t="s">
        <v>1081</v>
      </c>
      <c r="G908" s="131" t="s">
        <v>2762</v>
      </c>
      <c r="H908" s="131"/>
    </row>
    <row r="909" spans="3:8" x14ac:dyDescent="0.25">
      <c r="C909" s="132"/>
      <c r="D909" s="131"/>
      <c r="E909" s="130">
        <v>501</v>
      </c>
      <c r="F909" s="130" t="s">
        <v>1082</v>
      </c>
      <c r="G909" s="131" t="s">
        <v>2763</v>
      </c>
      <c r="H909" s="131"/>
    </row>
    <row r="910" spans="3:8" x14ac:dyDescent="0.25">
      <c r="C910" s="132"/>
      <c r="D910" s="131"/>
      <c r="E910" s="130">
        <v>502</v>
      </c>
      <c r="F910" s="130" t="s">
        <v>1083</v>
      </c>
      <c r="G910" s="131" t="s">
        <v>2764</v>
      </c>
      <c r="H910" s="131"/>
    </row>
    <row r="911" spans="3:8" x14ac:dyDescent="0.25">
      <c r="C911" s="132"/>
      <c r="D911" s="131"/>
      <c r="E911" s="130">
        <v>544</v>
      </c>
      <c r="F911" s="130" t="s">
        <v>1084</v>
      </c>
      <c r="G911" s="131" t="s">
        <v>2765</v>
      </c>
      <c r="H911" s="131"/>
    </row>
    <row r="912" spans="3:8" x14ac:dyDescent="0.25">
      <c r="C912" s="132"/>
      <c r="D912" s="131"/>
      <c r="E912" s="130">
        <v>633</v>
      </c>
      <c r="F912" s="130" t="s">
        <v>1085</v>
      </c>
      <c r="G912" s="131" t="s">
        <v>2766</v>
      </c>
      <c r="H912" s="131"/>
    </row>
    <row r="913" spans="3:8" x14ac:dyDescent="0.25">
      <c r="C913" s="132"/>
      <c r="D913" s="131"/>
      <c r="E913" s="130">
        <v>634</v>
      </c>
      <c r="F913" s="130" t="s">
        <v>1086</v>
      </c>
      <c r="G913" s="131" t="s">
        <v>2767</v>
      </c>
      <c r="H913" s="131"/>
    </row>
    <row r="914" spans="3:8" x14ac:dyDescent="0.25">
      <c r="C914" s="132"/>
      <c r="D914" s="131"/>
      <c r="E914" s="130">
        <v>635</v>
      </c>
      <c r="F914" s="130" t="s">
        <v>1087</v>
      </c>
      <c r="G914" s="131" t="s">
        <v>2768</v>
      </c>
      <c r="H914" s="131"/>
    </row>
    <row r="915" spans="3:8" x14ac:dyDescent="0.25">
      <c r="C915" s="132"/>
      <c r="D915" s="131"/>
      <c r="E915" s="130">
        <v>779</v>
      </c>
      <c r="F915" s="130" t="s">
        <v>1088</v>
      </c>
      <c r="G915" s="131" t="s">
        <v>2769</v>
      </c>
      <c r="H915" s="131"/>
    </row>
    <row r="916" spans="3:8" x14ac:dyDescent="0.25">
      <c r="C916" s="132"/>
      <c r="D916" s="131"/>
      <c r="E916" s="130">
        <v>780</v>
      </c>
      <c r="F916" s="130" t="s">
        <v>1089</v>
      </c>
      <c r="G916" s="131" t="s">
        <v>2770</v>
      </c>
      <c r="H916" s="131"/>
    </row>
    <row r="917" spans="3:8" x14ac:dyDescent="0.25">
      <c r="C917" s="132"/>
      <c r="D917" s="131"/>
      <c r="E917" s="130">
        <v>781</v>
      </c>
      <c r="F917" s="130" t="s">
        <v>1090</v>
      </c>
      <c r="G917" s="131" t="s">
        <v>2771</v>
      </c>
      <c r="H917" s="131"/>
    </row>
    <row r="918" spans="3:8" x14ac:dyDescent="0.25">
      <c r="C918" s="132"/>
      <c r="D918" s="131"/>
      <c r="E918" s="130">
        <v>785</v>
      </c>
      <c r="F918" s="130" t="s">
        <v>1091</v>
      </c>
      <c r="G918" s="131" t="s">
        <v>2772</v>
      </c>
      <c r="H918" s="131"/>
    </row>
    <row r="919" spans="3:8" x14ac:dyDescent="0.25">
      <c r="C919" s="132"/>
      <c r="D919" s="131"/>
      <c r="E919" s="130">
        <v>1</v>
      </c>
      <c r="F919" s="130" t="s">
        <v>1092</v>
      </c>
      <c r="G919" s="131" t="s">
        <v>2773</v>
      </c>
      <c r="H919" s="131"/>
    </row>
    <row r="920" spans="3:8" x14ac:dyDescent="0.25">
      <c r="C920" s="132"/>
      <c r="D920" s="131"/>
      <c r="E920" s="130">
        <v>89</v>
      </c>
      <c r="F920" s="130" t="s">
        <v>1093</v>
      </c>
      <c r="G920" s="131" t="s">
        <v>2774</v>
      </c>
      <c r="H920" s="131"/>
    </row>
    <row r="921" spans="3:8" x14ac:dyDescent="0.25">
      <c r="C921" s="132"/>
      <c r="D921" s="131"/>
      <c r="E921" s="130">
        <v>90</v>
      </c>
      <c r="F921" s="130" t="s">
        <v>1094</v>
      </c>
      <c r="G921" s="131" t="s">
        <v>2775</v>
      </c>
      <c r="H921" s="131"/>
    </row>
    <row r="922" spans="3:8" x14ac:dyDescent="0.25">
      <c r="C922" s="132"/>
      <c r="D922" s="131"/>
      <c r="E922" s="130">
        <v>91</v>
      </c>
      <c r="F922" s="130" t="s">
        <v>1095</v>
      </c>
      <c r="G922" s="131" t="s">
        <v>2776</v>
      </c>
      <c r="H922" s="131"/>
    </row>
    <row r="923" spans="3:8" x14ac:dyDescent="0.25">
      <c r="C923" s="132"/>
      <c r="D923" s="131"/>
      <c r="E923" s="130">
        <v>133</v>
      </c>
      <c r="F923" s="130" t="s">
        <v>1096</v>
      </c>
      <c r="G923" s="131" t="s">
        <v>2777</v>
      </c>
      <c r="H923" s="131"/>
    </row>
    <row r="924" spans="3:8" x14ac:dyDescent="0.25">
      <c r="C924" s="132"/>
      <c r="D924" s="131"/>
      <c r="E924" s="130">
        <v>177</v>
      </c>
      <c r="F924" s="130" t="s">
        <v>1097</v>
      </c>
      <c r="G924" s="131" t="s">
        <v>2778</v>
      </c>
      <c r="H924" s="131"/>
    </row>
    <row r="925" spans="3:8" x14ac:dyDescent="0.25">
      <c r="C925" s="132"/>
      <c r="D925" s="131"/>
      <c r="E925" s="130">
        <v>178</v>
      </c>
      <c r="F925" s="130" t="s">
        <v>1098</v>
      </c>
      <c r="G925" s="131" t="s">
        <v>2779</v>
      </c>
      <c r="H925" s="131"/>
    </row>
    <row r="926" spans="3:8" x14ac:dyDescent="0.25">
      <c r="C926" s="132"/>
      <c r="D926" s="131"/>
      <c r="E926" s="130">
        <v>221</v>
      </c>
      <c r="F926" s="130" t="s">
        <v>1099</v>
      </c>
      <c r="G926" s="131" t="s">
        <v>2780</v>
      </c>
      <c r="H926" s="131"/>
    </row>
    <row r="927" spans="3:8" x14ac:dyDescent="0.25">
      <c r="C927" s="132"/>
      <c r="D927" s="131"/>
      <c r="E927" s="130">
        <v>222</v>
      </c>
      <c r="F927" s="130" t="s">
        <v>1100</v>
      </c>
      <c r="G927" s="131" t="s">
        <v>2781</v>
      </c>
      <c r="H927" s="131"/>
    </row>
    <row r="928" spans="3:8" x14ac:dyDescent="0.25">
      <c r="C928" s="132"/>
      <c r="D928" s="131"/>
      <c r="E928" s="130">
        <v>223</v>
      </c>
      <c r="F928" s="130" t="s">
        <v>1101</v>
      </c>
      <c r="G928" s="131" t="s">
        <v>2782</v>
      </c>
      <c r="H928" s="131"/>
    </row>
    <row r="929" spans="3:8" x14ac:dyDescent="0.25">
      <c r="C929" s="132"/>
      <c r="D929" s="131"/>
      <c r="E929" s="130">
        <v>353</v>
      </c>
      <c r="F929" s="130" t="s">
        <v>1102</v>
      </c>
      <c r="G929" s="131" t="s">
        <v>2783</v>
      </c>
      <c r="H929" s="131"/>
    </row>
    <row r="930" spans="3:8" x14ac:dyDescent="0.25">
      <c r="C930" s="132"/>
      <c r="D930" s="131"/>
      <c r="E930" s="130">
        <v>354</v>
      </c>
      <c r="F930" s="130" t="s">
        <v>1103</v>
      </c>
      <c r="G930" s="131" t="s">
        <v>2784</v>
      </c>
      <c r="H930" s="131"/>
    </row>
    <row r="931" spans="3:8" x14ac:dyDescent="0.25">
      <c r="C931" s="132"/>
      <c r="D931" s="131"/>
      <c r="E931" s="130">
        <v>456</v>
      </c>
      <c r="F931" s="130" t="s">
        <v>1104</v>
      </c>
      <c r="G931" s="131" t="s">
        <v>2785</v>
      </c>
      <c r="H931" s="131"/>
    </row>
    <row r="932" spans="3:8" x14ac:dyDescent="0.25">
      <c r="C932" s="132"/>
      <c r="D932" s="131"/>
      <c r="E932" s="130">
        <v>457</v>
      </c>
      <c r="F932" s="130" t="s">
        <v>1105</v>
      </c>
      <c r="G932" s="131" t="s">
        <v>2786</v>
      </c>
      <c r="H932" s="131"/>
    </row>
    <row r="933" spans="3:8" x14ac:dyDescent="0.25">
      <c r="C933" s="132"/>
      <c r="D933" s="131"/>
      <c r="E933" s="130">
        <v>691</v>
      </c>
      <c r="F933" s="130" t="s">
        <v>1106</v>
      </c>
      <c r="G933" s="131" t="s">
        <v>2787</v>
      </c>
      <c r="H933" s="131"/>
    </row>
    <row r="934" spans="3:8" x14ac:dyDescent="0.25">
      <c r="C934" s="132"/>
      <c r="D934" s="131"/>
      <c r="E934" s="130">
        <v>705</v>
      </c>
      <c r="F934" s="130" t="s">
        <v>1107</v>
      </c>
      <c r="G934" s="131" t="s">
        <v>2788</v>
      </c>
      <c r="H934" s="131"/>
    </row>
    <row r="935" spans="3:8" x14ac:dyDescent="0.25">
      <c r="C935" s="132"/>
      <c r="D935" s="131"/>
      <c r="E935" s="130">
        <v>1</v>
      </c>
      <c r="F935" s="130" t="s">
        <v>1108</v>
      </c>
      <c r="G935" s="131" t="s">
        <v>2789</v>
      </c>
      <c r="H935" s="131"/>
    </row>
    <row r="936" spans="3:8" x14ac:dyDescent="0.25">
      <c r="C936" s="132"/>
      <c r="D936" s="131"/>
      <c r="E936" s="130">
        <v>2</v>
      </c>
      <c r="F936" s="130" t="s">
        <v>1109</v>
      </c>
      <c r="G936" s="131" t="s">
        <v>2790</v>
      </c>
      <c r="H936" s="131"/>
    </row>
    <row r="937" spans="3:8" x14ac:dyDescent="0.25">
      <c r="C937" s="132"/>
      <c r="D937" s="131"/>
      <c r="E937" s="130">
        <v>45</v>
      </c>
      <c r="F937" s="130" t="s">
        <v>1110</v>
      </c>
      <c r="G937" s="131" t="s">
        <v>2791</v>
      </c>
      <c r="H937" s="131"/>
    </row>
    <row r="938" spans="3:8" x14ac:dyDescent="0.25">
      <c r="C938" s="132"/>
      <c r="D938" s="131"/>
      <c r="E938" s="130">
        <v>89</v>
      </c>
      <c r="F938" s="130" t="s">
        <v>1111</v>
      </c>
      <c r="G938" s="131" t="s">
        <v>2792</v>
      </c>
      <c r="H938" s="131"/>
    </row>
    <row r="939" spans="3:8" x14ac:dyDescent="0.25">
      <c r="C939" s="132"/>
      <c r="D939" s="131"/>
      <c r="E939" s="130">
        <v>90</v>
      </c>
      <c r="F939" s="130" t="s">
        <v>1112</v>
      </c>
      <c r="G939" s="131" t="s">
        <v>2793</v>
      </c>
      <c r="H939" s="131"/>
    </row>
    <row r="940" spans="3:8" x14ac:dyDescent="0.25">
      <c r="C940" s="132"/>
      <c r="D940" s="131"/>
      <c r="E940" s="130">
        <v>91</v>
      </c>
      <c r="F940" s="130" t="s">
        <v>1113</v>
      </c>
      <c r="G940" s="131" t="s">
        <v>2794</v>
      </c>
      <c r="H940" s="131"/>
    </row>
    <row r="941" spans="3:8" x14ac:dyDescent="0.25">
      <c r="C941" s="132"/>
      <c r="D941" s="131"/>
      <c r="E941" s="130">
        <v>92</v>
      </c>
      <c r="F941" s="130" t="s">
        <v>1114</v>
      </c>
      <c r="G941" s="131" t="s">
        <v>2795</v>
      </c>
      <c r="H941" s="131"/>
    </row>
    <row r="942" spans="3:8" x14ac:dyDescent="0.25">
      <c r="C942" s="132"/>
      <c r="D942" s="131"/>
      <c r="E942" s="130">
        <v>93</v>
      </c>
      <c r="F942" s="130" t="s">
        <v>1115</v>
      </c>
      <c r="G942" s="131" t="s">
        <v>2796</v>
      </c>
      <c r="H942" s="131"/>
    </row>
    <row r="943" spans="3:8" x14ac:dyDescent="0.25">
      <c r="C943" s="132"/>
      <c r="D943" s="131"/>
      <c r="E943" s="130">
        <v>94</v>
      </c>
      <c r="F943" s="130" t="s">
        <v>1116</v>
      </c>
      <c r="G943" s="131" t="s">
        <v>2797</v>
      </c>
      <c r="H943" s="131"/>
    </row>
    <row r="944" spans="3:8" x14ac:dyDescent="0.25">
      <c r="C944" s="132"/>
      <c r="D944" s="131"/>
      <c r="E944" s="130">
        <v>95</v>
      </c>
      <c r="F944" s="130" t="s">
        <v>1117</v>
      </c>
      <c r="G944" s="131" t="s">
        <v>2798</v>
      </c>
      <c r="H944" s="131"/>
    </row>
    <row r="945" spans="3:8" x14ac:dyDescent="0.25">
      <c r="C945" s="132"/>
      <c r="D945" s="131"/>
      <c r="E945" s="130">
        <v>96</v>
      </c>
      <c r="F945" s="130" t="s">
        <v>1118</v>
      </c>
      <c r="G945" s="131" t="s">
        <v>2799</v>
      </c>
      <c r="H945" s="131"/>
    </row>
    <row r="946" spans="3:8" x14ac:dyDescent="0.25">
      <c r="C946" s="132"/>
      <c r="D946" s="131"/>
      <c r="E946" s="130">
        <v>97</v>
      </c>
      <c r="F946" s="130" t="s">
        <v>1119</v>
      </c>
      <c r="G946" s="131" t="s">
        <v>2800</v>
      </c>
      <c r="H946" s="131"/>
    </row>
    <row r="947" spans="3:8" x14ac:dyDescent="0.25">
      <c r="C947" s="132"/>
      <c r="D947" s="131"/>
      <c r="E947" s="130">
        <v>98</v>
      </c>
      <c r="F947" s="130" t="s">
        <v>1120</v>
      </c>
      <c r="G947" s="131" t="s">
        <v>2801</v>
      </c>
      <c r="H947" s="131"/>
    </row>
    <row r="948" spans="3:8" x14ac:dyDescent="0.25">
      <c r="C948" s="132"/>
      <c r="D948" s="131"/>
      <c r="E948" s="130">
        <v>221</v>
      </c>
      <c r="F948" s="130" t="s">
        <v>1121</v>
      </c>
      <c r="G948" s="131" t="s">
        <v>2802</v>
      </c>
      <c r="H948" s="131"/>
    </row>
    <row r="949" spans="3:8" x14ac:dyDescent="0.25">
      <c r="C949" s="132"/>
      <c r="D949" s="131"/>
      <c r="E949" s="130">
        <v>222</v>
      </c>
      <c r="F949" s="130" t="s">
        <v>1122</v>
      </c>
      <c r="G949" s="131" t="s">
        <v>2803</v>
      </c>
      <c r="H949" s="131"/>
    </row>
    <row r="950" spans="3:8" x14ac:dyDescent="0.25">
      <c r="C950" s="132"/>
      <c r="D950" s="131"/>
      <c r="E950" s="130">
        <v>456</v>
      </c>
      <c r="F950" s="130" t="s">
        <v>1123</v>
      </c>
      <c r="G950" s="131" t="s">
        <v>2804</v>
      </c>
      <c r="H950" s="131"/>
    </row>
    <row r="951" spans="3:8" x14ac:dyDescent="0.25">
      <c r="C951" s="132"/>
      <c r="D951" s="131"/>
      <c r="E951" s="130">
        <v>632</v>
      </c>
      <c r="F951" s="130" t="s">
        <v>1124</v>
      </c>
      <c r="G951" s="131" t="s">
        <v>2805</v>
      </c>
      <c r="H951" s="131"/>
    </row>
    <row r="952" spans="3:8" x14ac:dyDescent="0.25">
      <c r="C952" s="132"/>
      <c r="D952" s="131"/>
      <c r="E952" s="130">
        <v>691</v>
      </c>
      <c r="F952" s="130" t="s">
        <v>1125</v>
      </c>
      <c r="G952" s="131" t="s">
        <v>2806</v>
      </c>
      <c r="H952" s="131"/>
    </row>
    <row r="953" spans="3:8" x14ac:dyDescent="0.25">
      <c r="C953" s="132"/>
      <c r="D953" s="131"/>
      <c r="E953" s="130">
        <v>692</v>
      </c>
      <c r="F953" s="130" t="s">
        <v>1126</v>
      </c>
      <c r="G953" s="131" t="s">
        <v>2807</v>
      </c>
      <c r="H953" s="131"/>
    </row>
    <row r="954" spans="3:8" x14ac:dyDescent="0.25">
      <c r="C954" s="132"/>
      <c r="D954" s="131"/>
      <c r="E954" s="130">
        <v>695</v>
      </c>
      <c r="F954" s="130" t="s">
        <v>1127</v>
      </c>
      <c r="G954" s="131" t="s">
        <v>2808</v>
      </c>
      <c r="H954" s="131"/>
    </row>
    <row r="955" spans="3:8" x14ac:dyDescent="0.25">
      <c r="C955" s="132"/>
      <c r="D955" s="131"/>
      <c r="E955" s="130">
        <v>700</v>
      </c>
      <c r="F955" s="130" t="s">
        <v>1128</v>
      </c>
      <c r="G955" s="131" t="s">
        <v>2809</v>
      </c>
      <c r="H955" s="131"/>
    </row>
    <row r="956" spans="3:8" x14ac:dyDescent="0.25">
      <c r="C956" s="132"/>
      <c r="D956" s="131"/>
      <c r="E956" s="130">
        <v>779</v>
      </c>
      <c r="F956" s="130" t="s">
        <v>1129</v>
      </c>
      <c r="G956" s="131" t="s">
        <v>2810</v>
      </c>
      <c r="H956" s="131"/>
    </row>
    <row r="957" spans="3:8" x14ac:dyDescent="0.25">
      <c r="C957" s="132"/>
      <c r="D957" s="131"/>
      <c r="E957" s="130">
        <v>780</v>
      </c>
      <c r="F957" s="130" t="s">
        <v>1130</v>
      </c>
      <c r="G957" s="131" t="s">
        <v>2811</v>
      </c>
      <c r="H957" s="131"/>
    </row>
    <row r="958" spans="3:8" x14ac:dyDescent="0.25">
      <c r="C958" s="132"/>
      <c r="D958" s="131"/>
      <c r="E958" s="130">
        <v>781</v>
      </c>
      <c r="F958" s="130" t="s">
        <v>1131</v>
      </c>
      <c r="G958" s="131" t="s">
        <v>2812</v>
      </c>
      <c r="H958" s="131"/>
    </row>
    <row r="959" spans="3:8" x14ac:dyDescent="0.25">
      <c r="C959" s="132"/>
      <c r="D959" s="131"/>
      <c r="E959" s="130">
        <v>782</v>
      </c>
      <c r="F959" s="130" t="s">
        <v>1132</v>
      </c>
      <c r="G959" s="131" t="s">
        <v>2813</v>
      </c>
      <c r="H959" s="131"/>
    </row>
    <row r="960" spans="3:8" x14ac:dyDescent="0.25">
      <c r="C960" s="132"/>
      <c r="D960" s="131"/>
      <c r="E960" s="130">
        <v>783</v>
      </c>
      <c r="F960" s="130" t="s">
        <v>1133</v>
      </c>
      <c r="G960" s="131" t="s">
        <v>2814</v>
      </c>
      <c r="H960" s="131"/>
    </row>
    <row r="961" spans="3:8" x14ac:dyDescent="0.25">
      <c r="C961" s="132"/>
      <c r="D961" s="131"/>
      <c r="E961" s="130">
        <v>784</v>
      </c>
      <c r="F961" s="130" t="s">
        <v>1134</v>
      </c>
      <c r="G961" s="131" t="s">
        <v>2815</v>
      </c>
      <c r="H961" s="131"/>
    </row>
    <row r="962" spans="3:8" x14ac:dyDescent="0.25">
      <c r="C962" s="132"/>
      <c r="D962" s="131"/>
      <c r="E962" s="130">
        <v>867</v>
      </c>
      <c r="F962" s="130" t="s">
        <v>1135</v>
      </c>
      <c r="G962" s="131" t="s">
        <v>2816</v>
      </c>
      <c r="H962" s="131"/>
    </row>
    <row r="963" spans="3:8" x14ac:dyDescent="0.25">
      <c r="C963" s="132"/>
      <c r="D963" s="131"/>
      <c r="E963" s="130">
        <v>177</v>
      </c>
      <c r="F963" s="130" t="s">
        <v>1136</v>
      </c>
      <c r="G963" s="131" t="s">
        <v>2817</v>
      </c>
      <c r="H963" s="131"/>
    </row>
    <row r="964" spans="3:8" x14ac:dyDescent="0.25">
      <c r="C964" s="132"/>
      <c r="D964" s="131"/>
      <c r="E964" s="130">
        <v>867</v>
      </c>
      <c r="F964" s="130" t="s">
        <v>1137</v>
      </c>
      <c r="G964" s="131" t="s">
        <v>2818</v>
      </c>
      <c r="H964" s="131"/>
    </row>
    <row r="965" spans="3:8" x14ac:dyDescent="0.25">
      <c r="C965" s="132"/>
      <c r="D965" s="131"/>
      <c r="E965" s="130">
        <v>868</v>
      </c>
      <c r="F965" s="130" t="s">
        <v>1138</v>
      </c>
      <c r="G965" s="131" t="s">
        <v>2819</v>
      </c>
      <c r="H965" s="131"/>
    </row>
    <row r="966" spans="3:8" x14ac:dyDescent="0.25">
      <c r="C966" s="132"/>
      <c r="D966" s="131"/>
      <c r="E966" s="130">
        <v>900</v>
      </c>
      <c r="F966" s="130" t="s">
        <v>1139</v>
      </c>
      <c r="G966" s="131" t="s">
        <v>2820</v>
      </c>
      <c r="H966" s="131"/>
    </row>
    <row r="967" spans="3:8" x14ac:dyDescent="0.25">
      <c r="C967" s="132"/>
      <c r="D967" s="131"/>
      <c r="E967" s="130">
        <v>89</v>
      </c>
      <c r="F967" s="130" t="s">
        <v>1140</v>
      </c>
      <c r="G967" s="131" t="s">
        <v>2821</v>
      </c>
      <c r="H967" s="131"/>
    </row>
    <row r="968" spans="3:8" x14ac:dyDescent="0.25">
      <c r="C968" s="132"/>
      <c r="D968" s="131"/>
      <c r="E968" s="130">
        <v>133</v>
      </c>
      <c r="F968" s="130" t="s">
        <v>1141</v>
      </c>
      <c r="G968" s="131" t="s">
        <v>2822</v>
      </c>
      <c r="H968" s="131"/>
    </row>
    <row r="969" spans="3:8" x14ac:dyDescent="0.25">
      <c r="C969" s="132"/>
      <c r="D969" s="131"/>
      <c r="E969" s="130">
        <v>265</v>
      </c>
      <c r="F969" s="130" t="s">
        <v>1142</v>
      </c>
      <c r="G969" s="131" t="s">
        <v>2823</v>
      </c>
      <c r="H969" s="131"/>
    </row>
    <row r="970" spans="3:8" x14ac:dyDescent="0.25">
      <c r="C970" s="132"/>
      <c r="D970" s="131"/>
      <c r="E970" s="130">
        <v>510</v>
      </c>
      <c r="F970" s="130" t="s">
        <v>1143</v>
      </c>
      <c r="G970" s="131" t="s">
        <v>2824</v>
      </c>
      <c r="H970" s="131"/>
    </row>
    <row r="971" spans="3:8" x14ac:dyDescent="0.25">
      <c r="C971" s="132"/>
      <c r="D971" s="131"/>
      <c r="E971" s="130">
        <v>570</v>
      </c>
      <c r="F971" s="130" t="s">
        <v>1144</v>
      </c>
      <c r="G971" s="131" t="s">
        <v>2825</v>
      </c>
      <c r="H971" s="131"/>
    </row>
    <row r="972" spans="3:8" x14ac:dyDescent="0.25">
      <c r="C972" s="132"/>
      <c r="D972" s="131"/>
      <c r="E972" s="130">
        <v>779</v>
      </c>
      <c r="F972" s="130" t="s">
        <v>1145</v>
      </c>
      <c r="G972" s="131" t="s">
        <v>2826</v>
      </c>
      <c r="H972" s="131"/>
    </row>
    <row r="973" spans="3:8" x14ac:dyDescent="0.25">
      <c r="C973" s="132"/>
      <c r="D973" s="131"/>
      <c r="E973" s="130">
        <v>781</v>
      </c>
      <c r="F973" s="130" t="s">
        <v>1146</v>
      </c>
      <c r="G973" s="131" t="s">
        <v>2827</v>
      </c>
      <c r="H973" s="131"/>
    </row>
    <row r="974" spans="3:8" x14ac:dyDescent="0.25">
      <c r="C974" s="132"/>
      <c r="D974" s="131"/>
      <c r="E974" s="130">
        <v>785</v>
      </c>
      <c r="F974" s="130" t="s">
        <v>1147</v>
      </c>
      <c r="G974" s="131" t="s">
        <v>2828</v>
      </c>
      <c r="H974" s="131"/>
    </row>
    <row r="975" spans="3:8" x14ac:dyDescent="0.25">
      <c r="C975" s="132"/>
      <c r="D975" s="131"/>
      <c r="E975" s="130">
        <v>1</v>
      </c>
      <c r="F975" s="130" t="s">
        <v>1148</v>
      </c>
      <c r="G975" s="131" t="s">
        <v>2829</v>
      </c>
      <c r="H975" s="131"/>
    </row>
    <row r="976" spans="3:8" x14ac:dyDescent="0.25">
      <c r="C976" s="132"/>
      <c r="D976" s="131"/>
      <c r="E976" s="130">
        <v>2</v>
      </c>
      <c r="F976" s="130" t="s">
        <v>1149</v>
      </c>
      <c r="G976" s="131" t="s">
        <v>2830</v>
      </c>
      <c r="H976" s="131"/>
    </row>
    <row r="977" spans="3:8" x14ac:dyDescent="0.25">
      <c r="C977" s="132"/>
      <c r="D977" s="131"/>
      <c r="E977" s="130">
        <v>1</v>
      </c>
      <c r="F977" s="130" t="s">
        <v>1150</v>
      </c>
      <c r="G977" s="131" t="s">
        <v>2831</v>
      </c>
      <c r="H977" s="131"/>
    </row>
    <row r="978" spans="3:8" x14ac:dyDescent="0.25">
      <c r="C978" s="132"/>
      <c r="D978" s="131"/>
      <c r="E978" s="130">
        <v>45</v>
      </c>
      <c r="F978" s="130" t="s">
        <v>1151</v>
      </c>
      <c r="G978" s="131" t="s">
        <v>2832</v>
      </c>
      <c r="H978" s="131"/>
    </row>
    <row r="979" spans="3:8" x14ac:dyDescent="0.25">
      <c r="C979" s="132"/>
      <c r="D979" s="131"/>
      <c r="E979" s="130">
        <v>89</v>
      </c>
      <c r="F979" s="130" t="s">
        <v>1152</v>
      </c>
      <c r="G979" s="131" t="s">
        <v>2833</v>
      </c>
      <c r="H979" s="131"/>
    </row>
    <row r="980" spans="3:8" x14ac:dyDescent="0.25">
      <c r="C980" s="132"/>
      <c r="D980" s="131"/>
      <c r="E980" s="130">
        <v>90</v>
      </c>
      <c r="F980" s="130" t="s">
        <v>1153</v>
      </c>
      <c r="G980" s="131" t="s">
        <v>2834</v>
      </c>
      <c r="H980" s="131"/>
    </row>
    <row r="981" spans="3:8" x14ac:dyDescent="0.25">
      <c r="C981" s="132"/>
      <c r="D981" s="131"/>
      <c r="E981" s="130">
        <v>91</v>
      </c>
      <c r="F981" s="130" t="s">
        <v>1154</v>
      </c>
      <c r="G981" s="131" t="s">
        <v>2835</v>
      </c>
      <c r="H981" s="131"/>
    </row>
    <row r="982" spans="3:8" x14ac:dyDescent="0.25">
      <c r="C982" s="132"/>
      <c r="D982" s="131"/>
      <c r="E982" s="130">
        <v>92</v>
      </c>
      <c r="F982" s="130" t="s">
        <v>1155</v>
      </c>
      <c r="G982" s="131" t="s">
        <v>2836</v>
      </c>
      <c r="H982" s="131"/>
    </row>
    <row r="983" spans="3:8" x14ac:dyDescent="0.25">
      <c r="C983" s="132"/>
      <c r="D983" s="131"/>
      <c r="E983" s="130">
        <v>94</v>
      </c>
      <c r="F983" s="130" t="s">
        <v>1156</v>
      </c>
      <c r="G983" s="131" t="s">
        <v>2837</v>
      </c>
      <c r="H983" s="131"/>
    </row>
    <row r="984" spans="3:8" x14ac:dyDescent="0.25">
      <c r="C984" s="132"/>
      <c r="D984" s="131"/>
      <c r="E984" s="130">
        <v>95</v>
      </c>
      <c r="F984" s="130" t="s">
        <v>1157</v>
      </c>
      <c r="G984" s="131" t="s">
        <v>2838</v>
      </c>
      <c r="H984" s="131"/>
    </row>
    <row r="985" spans="3:8" x14ac:dyDescent="0.25">
      <c r="C985" s="132"/>
      <c r="D985" s="131"/>
      <c r="E985" s="130">
        <v>133</v>
      </c>
      <c r="F985" s="130" t="s">
        <v>1158</v>
      </c>
      <c r="G985" s="131" t="s">
        <v>2839</v>
      </c>
      <c r="H985" s="131"/>
    </row>
    <row r="986" spans="3:8" x14ac:dyDescent="0.25">
      <c r="C986" s="132"/>
      <c r="D986" s="131"/>
      <c r="E986" s="130">
        <v>177</v>
      </c>
      <c r="F986" s="130" t="s">
        <v>1159</v>
      </c>
      <c r="G986" s="131" t="s">
        <v>2840</v>
      </c>
      <c r="H986" s="131"/>
    </row>
    <row r="987" spans="3:8" x14ac:dyDescent="0.25">
      <c r="C987" s="132"/>
      <c r="D987" s="131"/>
      <c r="E987" s="130">
        <v>178</v>
      </c>
      <c r="F987" s="130" t="s">
        <v>1160</v>
      </c>
      <c r="G987" s="131" t="s">
        <v>2841</v>
      </c>
      <c r="H987" s="131"/>
    </row>
    <row r="988" spans="3:8" x14ac:dyDescent="0.25">
      <c r="C988" s="132"/>
      <c r="D988" s="131"/>
      <c r="E988" s="130">
        <v>179</v>
      </c>
      <c r="F988" s="130" t="s">
        <v>1161</v>
      </c>
      <c r="G988" s="131" t="s">
        <v>2842</v>
      </c>
      <c r="H988" s="131"/>
    </row>
    <row r="989" spans="3:8" x14ac:dyDescent="0.25">
      <c r="C989" s="132"/>
      <c r="D989" s="131"/>
      <c r="E989" s="130">
        <v>180</v>
      </c>
      <c r="F989" s="130" t="s">
        <v>1162</v>
      </c>
      <c r="G989" s="131" t="s">
        <v>2843</v>
      </c>
      <c r="H989" s="131"/>
    </row>
    <row r="990" spans="3:8" x14ac:dyDescent="0.25">
      <c r="C990" s="132"/>
      <c r="D990" s="131"/>
      <c r="E990" s="130">
        <v>181</v>
      </c>
      <c r="F990" s="130" t="s">
        <v>1163</v>
      </c>
      <c r="G990" s="131" t="s">
        <v>2844</v>
      </c>
      <c r="H990" s="131"/>
    </row>
    <row r="991" spans="3:8" x14ac:dyDescent="0.25">
      <c r="C991" s="132"/>
      <c r="D991" s="131"/>
      <c r="E991" s="130">
        <v>182</v>
      </c>
      <c r="F991" s="130" t="s">
        <v>1164</v>
      </c>
      <c r="G991" s="131" t="s">
        <v>2845</v>
      </c>
      <c r="H991" s="131"/>
    </row>
    <row r="992" spans="3:8" x14ac:dyDescent="0.25">
      <c r="C992" s="132"/>
      <c r="D992" s="131"/>
      <c r="E992" s="130">
        <v>183</v>
      </c>
      <c r="F992" s="130" t="s">
        <v>1165</v>
      </c>
      <c r="G992" s="131" t="s">
        <v>2846</v>
      </c>
      <c r="H992" s="131"/>
    </row>
    <row r="993" spans="3:8" x14ac:dyDescent="0.25">
      <c r="C993" s="132"/>
      <c r="D993" s="131"/>
      <c r="E993" s="130">
        <v>221</v>
      </c>
      <c r="F993" s="130" t="s">
        <v>1166</v>
      </c>
      <c r="G993" s="131" t="s">
        <v>2847</v>
      </c>
      <c r="H993" s="131"/>
    </row>
    <row r="994" spans="3:8" x14ac:dyDescent="0.25">
      <c r="C994" s="132"/>
      <c r="D994" s="131"/>
      <c r="E994" s="130">
        <v>285</v>
      </c>
      <c r="F994" s="130" t="s">
        <v>1167</v>
      </c>
      <c r="G994" s="131" t="s">
        <v>2848</v>
      </c>
      <c r="H994" s="131"/>
    </row>
    <row r="995" spans="3:8" x14ac:dyDescent="0.25">
      <c r="C995" s="132"/>
      <c r="D995" s="131"/>
      <c r="E995" s="130">
        <v>456</v>
      </c>
      <c r="F995" s="130" t="s">
        <v>1168</v>
      </c>
      <c r="G995" s="131" t="s">
        <v>2849</v>
      </c>
      <c r="H995" s="131"/>
    </row>
    <row r="996" spans="3:8" x14ac:dyDescent="0.25">
      <c r="C996" s="132"/>
      <c r="D996" s="131"/>
      <c r="E996" s="130">
        <v>500</v>
      </c>
      <c r="F996" s="130" t="s">
        <v>1169</v>
      </c>
      <c r="G996" s="131" t="s">
        <v>2850</v>
      </c>
      <c r="H996" s="131"/>
    </row>
    <row r="997" spans="3:8" x14ac:dyDescent="0.25">
      <c r="C997" s="132"/>
      <c r="D997" s="131"/>
      <c r="E997" s="130">
        <v>501</v>
      </c>
      <c r="F997" s="130" t="s">
        <v>1170</v>
      </c>
      <c r="G997" s="131" t="s">
        <v>2851</v>
      </c>
      <c r="H997" s="131"/>
    </row>
    <row r="998" spans="3:8" x14ac:dyDescent="0.25">
      <c r="C998" s="132"/>
      <c r="D998" s="131"/>
      <c r="E998" s="130">
        <v>505</v>
      </c>
      <c r="F998" s="130" t="s">
        <v>1171</v>
      </c>
      <c r="G998" s="131" t="s">
        <v>2852</v>
      </c>
      <c r="H998" s="131"/>
    </row>
    <row r="999" spans="3:8" x14ac:dyDescent="0.25">
      <c r="C999" s="132"/>
      <c r="D999" s="131"/>
      <c r="E999" s="130">
        <v>507</v>
      </c>
      <c r="F999" s="130" t="s">
        <v>1172</v>
      </c>
      <c r="G999" s="131" t="s">
        <v>2853</v>
      </c>
      <c r="H999" s="131"/>
    </row>
    <row r="1000" spans="3:8" x14ac:dyDescent="0.25">
      <c r="C1000" s="132"/>
      <c r="D1000" s="131"/>
      <c r="E1000" s="130">
        <v>510</v>
      </c>
      <c r="F1000" s="130" t="s">
        <v>1173</v>
      </c>
      <c r="G1000" s="131" t="s">
        <v>2854</v>
      </c>
      <c r="H1000" s="131"/>
    </row>
    <row r="1001" spans="3:8" x14ac:dyDescent="0.25">
      <c r="C1001" s="132"/>
      <c r="D1001" s="131"/>
      <c r="E1001" s="130">
        <v>511</v>
      </c>
      <c r="F1001" s="130" t="s">
        <v>1174</v>
      </c>
      <c r="G1001" s="131" t="s">
        <v>2855</v>
      </c>
      <c r="H1001" s="131"/>
    </row>
    <row r="1002" spans="3:8" x14ac:dyDescent="0.25">
      <c r="C1002" s="132"/>
      <c r="D1002" s="131"/>
      <c r="E1002" s="130">
        <v>515</v>
      </c>
      <c r="F1002" s="130" t="s">
        <v>1175</v>
      </c>
      <c r="G1002" s="131" t="s">
        <v>2856</v>
      </c>
      <c r="H1002" s="131"/>
    </row>
    <row r="1003" spans="3:8" x14ac:dyDescent="0.25">
      <c r="C1003" s="132"/>
      <c r="D1003" s="131"/>
      <c r="E1003" s="130">
        <v>691</v>
      </c>
      <c r="F1003" s="130" t="s">
        <v>1176</v>
      </c>
      <c r="G1003" s="131" t="s">
        <v>2857</v>
      </c>
      <c r="H1003" s="131"/>
    </row>
    <row r="1004" spans="3:8" x14ac:dyDescent="0.25">
      <c r="C1004" s="132"/>
      <c r="D1004" s="131"/>
      <c r="E1004" s="130">
        <v>750</v>
      </c>
      <c r="F1004" s="130" t="s">
        <v>1177</v>
      </c>
      <c r="G1004" s="131" t="s">
        <v>2858</v>
      </c>
      <c r="H1004" s="131"/>
    </row>
    <row r="1005" spans="3:8" x14ac:dyDescent="0.25">
      <c r="C1005" s="132"/>
      <c r="D1005" s="131"/>
      <c r="E1005" s="130">
        <v>868</v>
      </c>
      <c r="F1005" s="130" t="s">
        <v>1178</v>
      </c>
      <c r="G1005" s="131" t="s">
        <v>2859</v>
      </c>
      <c r="H1005" s="131"/>
    </row>
    <row r="1006" spans="3:8" x14ac:dyDescent="0.25">
      <c r="C1006" s="132"/>
      <c r="D1006" s="131"/>
      <c r="E1006" s="130">
        <v>45</v>
      </c>
      <c r="F1006" s="130" t="s">
        <v>1179</v>
      </c>
      <c r="G1006" s="131" t="s">
        <v>2860</v>
      </c>
      <c r="H1006" s="131"/>
    </row>
    <row r="1007" spans="3:8" x14ac:dyDescent="0.25">
      <c r="C1007" s="132"/>
      <c r="D1007" s="131"/>
      <c r="E1007" s="130">
        <v>89</v>
      </c>
      <c r="F1007" s="130" t="s">
        <v>1180</v>
      </c>
      <c r="G1007" s="131" t="s">
        <v>2861</v>
      </c>
      <c r="H1007" s="131"/>
    </row>
    <row r="1008" spans="3:8" x14ac:dyDescent="0.25">
      <c r="C1008" s="132"/>
      <c r="D1008" s="131"/>
      <c r="E1008" s="130">
        <v>500</v>
      </c>
      <c r="F1008" s="130" t="s">
        <v>1181</v>
      </c>
      <c r="G1008" s="131" t="s">
        <v>2862</v>
      </c>
      <c r="H1008" s="131"/>
    </row>
    <row r="1009" spans="3:8" x14ac:dyDescent="0.25">
      <c r="C1009" s="132"/>
      <c r="D1009" s="131"/>
      <c r="E1009" s="130">
        <v>550</v>
      </c>
      <c r="F1009" s="130" t="s">
        <v>1182</v>
      </c>
      <c r="G1009" s="131" t="s">
        <v>2863</v>
      </c>
      <c r="H1009" s="131"/>
    </row>
    <row r="1010" spans="3:8" x14ac:dyDescent="0.25">
      <c r="C1010" s="132"/>
      <c r="D1010" s="131"/>
      <c r="E1010" s="130">
        <v>632</v>
      </c>
      <c r="F1010" s="130" t="s">
        <v>1183</v>
      </c>
      <c r="G1010" s="131" t="s">
        <v>2864</v>
      </c>
      <c r="H1010" s="131"/>
    </row>
    <row r="1011" spans="3:8" x14ac:dyDescent="0.25">
      <c r="C1011" s="132"/>
      <c r="D1011" s="131"/>
      <c r="E1011" s="130">
        <v>633</v>
      </c>
      <c r="F1011" s="130" t="s">
        <v>1184</v>
      </c>
      <c r="G1011" s="131" t="s">
        <v>2865</v>
      </c>
      <c r="H1011" s="131"/>
    </row>
    <row r="1012" spans="3:8" x14ac:dyDescent="0.25">
      <c r="C1012" s="132"/>
      <c r="D1012" s="131"/>
      <c r="E1012" s="130">
        <v>645</v>
      </c>
      <c r="F1012" s="130" t="s">
        <v>1185</v>
      </c>
      <c r="G1012" s="131" t="s">
        <v>2866</v>
      </c>
      <c r="H1012" s="131"/>
    </row>
    <row r="1013" spans="3:8" x14ac:dyDescent="0.25">
      <c r="C1013" s="132"/>
      <c r="D1013" s="131"/>
      <c r="E1013" s="130">
        <v>1</v>
      </c>
      <c r="F1013" s="130" t="s">
        <v>1186</v>
      </c>
      <c r="G1013" s="131" t="s">
        <v>2867</v>
      </c>
      <c r="H1013" s="131"/>
    </row>
    <row r="1014" spans="3:8" x14ac:dyDescent="0.25">
      <c r="C1014" s="132"/>
      <c r="D1014" s="131"/>
      <c r="E1014" s="130">
        <v>5</v>
      </c>
      <c r="F1014" s="130" t="s">
        <v>1187</v>
      </c>
      <c r="G1014" s="131" t="s">
        <v>2868</v>
      </c>
      <c r="H1014" s="131"/>
    </row>
    <row r="1015" spans="3:8" x14ac:dyDescent="0.25">
      <c r="C1015" s="132"/>
      <c r="D1015" s="131"/>
      <c r="E1015" s="130">
        <v>735</v>
      </c>
      <c r="F1015" s="130" t="s">
        <v>1188</v>
      </c>
      <c r="G1015" s="131" t="s">
        <v>2869</v>
      </c>
      <c r="H1015" s="131"/>
    </row>
    <row r="1016" spans="3:8" x14ac:dyDescent="0.25">
      <c r="C1016" s="132"/>
      <c r="D1016" s="131"/>
      <c r="E1016" s="130">
        <v>177</v>
      </c>
      <c r="F1016" s="130" t="s">
        <v>1189</v>
      </c>
      <c r="G1016" s="131" t="s">
        <v>2870</v>
      </c>
      <c r="H1016" s="131"/>
    </row>
    <row r="1017" spans="3:8" x14ac:dyDescent="0.25">
      <c r="C1017" s="132"/>
      <c r="D1017" s="131"/>
      <c r="E1017" s="130">
        <v>178</v>
      </c>
      <c r="F1017" s="130" t="s">
        <v>1190</v>
      </c>
      <c r="G1017" s="131" t="s">
        <v>2871</v>
      </c>
      <c r="H1017" s="131"/>
    </row>
    <row r="1018" spans="3:8" x14ac:dyDescent="0.25">
      <c r="C1018" s="132"/>
      <c r="D1018" s="131"/>
      <c r="E1018" s="130">
        <v>345</v>
      </c>
      <c r="F1018" s="130" t="s">
        <v>1191</v>
      </c>
      <c r="G1018" s="131" t="s">
        <v>2872</v>
      </c>
      <c r="H1018" s="131"/>
    </row>
    <row r="1019" spans="3:8" x14ac:dyDescent="0.25">
      <c r="C1019" s="132"/>
      <c r="D1019" s="131"/>
      <c r="E1019" s="130">
        <v>500</v>
      </c>
      <c r="F1019" s="130" t="s">
        <v>1192</v>
      </c>
      <c r="G1019" s="131" t="s">
        <v>2873</v>
      </c>
      <c r="H1019" s="131"/>
    </row>
    <row r="1020" spans="3:8" x14ac:dyDescent="0.25">
      <c r="C1020" s="132"/>
      <c r="D1020" s="131"/>
      <c r="E1020" s="130">
        <v>630</v>
      </c>
      <c r="F1020" s="130" t="s">
        <v>1193</v>
      </c>
      <c r="G1020" s="131" t="s">
        <v>2874</v>
      </c>
      <c r="H1020" s="131"/>
    </row>
    <row r="1021" spans="3:8" x14ac:dyDescent="0.25">
      <c r="C1021" s="132"/>
      <c r="D1021" s="131"/>
      <c r="E1021" s="130">
        <v>632</v>
      </c>
      <c r="F1021" s="130" t="s">
        <v>1194</v>
      </c>
      <c r="G1021" s="131" t="s">
        <v>2875</v>
      </c>
      <c r="H1021" s="131"/>
    </row>
    <row r="1022" spans="3:8" x14ac:dyDescent="0.25">
      <c r="C1022" s="132"/>
      <c r="D1022" s="131"/>
      <c r="E1022" s="130">
        <v>634</v>
      </c>
      <c r="F1022" s="130" t="s">
        <v>1195</v>
      </c>
      <c r="G1022" s="131" t="s">
        <v>2876</v>
      </c>
      <c r="H1022" s="131"/>
    </row>
    <row r="1023" spans="3:8" x14ac:dyDescent="0.25">
      <c r="C1023" s="132"/>
      <c r="D1023" s="131"/>
      <c r="E1023" s="130">
        <v>89</v>
      </c>
      <c r="F1023" s="130" t="s">
        <v>1196</v>
      </c>
      <c r="G1023" s="131" t="s">
        <v>2877</v>
      </c>
      <c r="H1023" s="131"/>
    </row>
    <row r="1024" spans="3:8" x14ac:dyDescent="0.25">
      <c r="C1024" s="132"/>
      <c r="D1024" s="131"/>
      <c r="E1024" s="130">
        <v>177</v>
      </c>
      <c r="F1024" s="130" t="s">
        <v>1197</v>
      </c>
      <c r="G1024" s="131" t="s">
        <v>2878</v>
      </c>
      <c r="H1024" s="131"/>
    </row>
    <row r="1025" spans="3:8" x14ac:dyDescent="0.25">
      <c r="C1025" s="132"/>
      <c r="D1025" s="131"/>
      <c r="E1025" s="130">
        <v>221</v>
      </c>
      <c r="F1025" s="130" t="s">
        <v>1198</v>
      </c>
      <c r="G1025" s="131" t="s">
        <v>2879</v>
      </c>
      <c r="H1025" s="131"/>
    </row>
    <row r="1026" spans="3:8" x14ac:dyDescent="0.25">
      <c r="C1026" s="132"/>
      <c r="D1026" s="131"/>
      <c r="E1026" s="130">
        <v>500</v>
      </c>
      <c r="F1026" s="130" t="s">
        <v>1199</v>
      </c>
      <c r="G1026" s="131" t="s">
        <v>2880</v>
      </c>
      <c r="H1026" s="131"/>
    </row>
    <row r="1027" spans="3:8" x14ac:dyDescent="0.25">
      <c r="C1027" s="132"/>
      <c r="D1027" s="131"/>
      <c r="E1027" s="130">
        <v>501</v>
      </c>
      <c r="F1027" s="130" t="s">
        <v>1200</v>
      </c>
      <c r="G1027" s="131" t="s">
        <v>2881</v>
      </c>
      <c r="H1027" s="131"/>
    </row>
    <row r="1028" spans="3:8" x14ac:dyDescent="0.25">
      <c r="C1028" s="132"/>
      <c r="D1028" s="131"/>
      <c r="E1028" s="130">
        <v>601</v>
      </c>
      <c r="F1028" s="130" t="s">
        <v>1201</v>
      </c>
      <c r="G1028" s="131" t="s">
        <v>2882</v>
      </c>
      <c r="H1028" s="131"/>
    </row>
    <row r="1029" spans="3:8" x14ac:dyDescent="0.25">
      <c r="C1029" s="132"/>
      <c r="D1029" s="131"/>
      <c r="E1029" s="130">
        <v>632</v>
      </c>
      <c r="F1029" s="130" t="s">
        <v>1202</v>
      </c>
      <c r="G1029" s="131" t="s">
        <v>2883</v>
      </c>
      <c r="H1029" s="131"/>
    </row>
    <row r="1030" spans="3:8" x14ac:dyDescent="0.25">
      <c r="C1030" s="132"/>
      <c r="D1030" s="131"/>
      <c r="E1030" s="130">
        <v>635</v>
      </c>
      <c r="F1030" s="130" t="s">
        <v>1203</v>
      </c>
      <c r="G1030" s="131" t="s">
        <v>2884</v>
      </c>
      <c r="H1030" s="131"/>
    </row>
    <row r="1031" spans="3:8" x14ac:dyDescent="0.25">
      <c r="C1031" s="132"/>
      <c r="D1031" s="131"/>
      <c r="E1031" s="130">
        <v>691</v>
      </c>
      <c r="F1031" s="130" t="s">
        <v>1204</v>
      </c>
      <c r="G1031" s="131" t="s">
        <v>2885</v>
      </c>
      <c r="H1031" s="131"/>
    </row>
    <row r="1032" spans="3:8" x14ac:dyDescent="0.25">
      <c r="C1032" s="132"/>
      <c r="D1032" s="131"/>
      <c r="E1032" s="130">
        <v>735</v>
      </c>
      <c r="F1032" s="130" t="s">
        <v>1205</v>
      </c>
      <c r="G1032" s="131" t="s">
        <v>2886</v>
      </c>
      <c r="H1032" s="131"/>
    </row>
    <row r="1033" spans="3:8" x14ac:dyDescent="0.25">
      <c r="C1033" s="132"/>
      <c r="D1033" s="131"/>
      <c r="E1033" s="130">
        <v>779</v>
      </c>
      <c r="F1033" s="130" t="s">
        <v>1206</v>
      </c>
      <c r="G1033" s="131" t="s">
        <v>2887</v>
      </c>
      <c r="H1033" s="131"/>
    </row>
    <row r="1034" spans="3:8" x14ac:dyDescent="0.25">
      <c r="C1034" s="132"/>
      <c r="D1034" s="131"/>
      <c r="E1034" s="130">
        <v>1</v>
      </c>
      <c r="F1034" s="130" t="s">
        <v>1207</v>
      </c>
      <c r="G1034" s="131" t="s">
        <v>2888</v>
      </c>
      <c r="H1034" s="131"/>
    </row>
    <row r="1035" spans="3:8" x14ac:dyDescent="0.25">
      <c r="C1035" s="132"/>
      <c r="D1035" s="131"/>
      <c r="E1035" s="130">
        <v>89</v>
      </c>
      <c r="F1035" s="130" t="s">
        <v>1208</v>
      </c>
      <c r="G1035" s="131" t="s">
        <v>2889</v>
      </c>
      <c r="H1035" s="131"/>
    </row>
    <row r="1036" spans="3:8" x14ac:dyDescent="0.25">
      <c r="C1036" s="132"/>
      <c r="D1036" s="131"/>
      <c r="E1036" s="130">
        <v>90</v>
      </c>
      <c r="F1036" s="130" t="s">
        <v>1209</v>
      </c>
      <c r="G1036" s="131" t="s">
        <v>2890</v>
      </c>
      <c r="H1036" s="131"/>
    </row>
    <row r="1037" spans="3:8" x14ac:dyDescent="0.25">
      <c r="C1037" s="132"/>
      <c r="D1037" s="131"/>
      <c r="E1037" s="130">
        <v>177</v>
      </c>
      <c r="F1037" s="130" t="s">
        <v>1210</v>
      </c>
      <c r="G1037" s="131" t="s">
        <v>2891</v>
      </c>
      <c r="H1037" s="131"/>
    </row>
    <row r="1038" spans="3:8" x14ac:dyDescent="0.25">
      <c r="C1038" s="132"/>
      <c r="D1038" s="131"/>
      <c r="E1038" s="130">
        <v>1</v>
      </c>
      <c r="F1038" s="130" t="s">
        <v>1211</v>
      </c>
      <c r="G1038" s="131" t="s">
        <v>2892</v>
      </c>
      <c r="H1038" s="131"/>
    </row>
    <row r="1039" spans="3:8" x14ac:dyDescent="0.25">
      <c r="C1039" s="132"/>
      <c r="D1039" s="131"/>
      <c r="E1039" s="130">
        <v>2</v>
      </c>
      <c r="F1039" s="130" t="s">
        <v>1212</v>
      </c>
      <c r="G1039" s="131" t="s">
        <v>2893</v>
      </c>
      <c r="H1039" s="131"/>
    </row>
    <row r="1040" spans="3:8" x14ac:dyDescent="0.25">
      <c r="C1040" s="132"/>
      <c r="D1040" s="131"/>
      <c r="E1040" s="130">
        <v>5</v>
      </c>
      <c r="F1040" s="130" t="s">
        <v>1213</v>
      </c>
      <c r="G1040" s="131" t="s">
        <v>2894</v>
      </c>
      <c r="H1040" s="131"/>
    </row>
    <row r="1041" spans="3:8" x14ac:dyDescent="0.25">
      <c r="C1041" s="132"/>
      <c r="D1041" s="131"/>
      <c r="E1041" s="130">
        <v>65</v>
      </c>
      <c r="F1041" s="130" t="s">
        <v>1214</v>
      </c>
      <c r="G1041" s="131" t="s">
        <v>2895</v>
      </c>
      <c r="H1041" s="131"/>
    </row>
    <row r="1042" spans="3:8" x14ac:dyDescent="0.25">
      <c r="C1042" s="132"/>
      <c r="D1042" s="131"/>
      <c r="E1042" s="130">
        <v>221</v>
      </c>
      <c r="F1042" s="130" t="s">
        <v>1215</v>
      </c>
      <c r="G1042" s="131" t="s">
        <v>2896</v>
      </c>
      <c r="H1042" s="131"/>
    </row>
    <row r="1043" spans="3:8" x14ac:dyDescent="0.25">
      <c r="C1043" s="132"/>
      <c r="D1043" s="131"/>
      <c r="E1043" s="130">
        <v>225</v>
      </c>
      <c r="F1043" s="130" t="s">
        <v>1216</v>
      </c>
      <c r="G1043" s="131" t="s">
        <v>2897</v>
      </c>
      <c r="H1043" s="131"/>
    </row>
    <row r="1044" spans="3:8" x14ac:dyDescent="0.25">
      <c r="C1044" s="132"/>
      <c r="D1044" s="131"/>
      <c r="E1044" s="130">
        <v>500</v>
      </c>
      <c r="F1044" s="130" t="s">
        <v>1217</v>
      </c>
      <c r="G1044" s="131" t="s">
        <v>2898</v>
      </c>
      <c r="H1044" s="131"/>
    </row>
    <row r="1045" spans="3:8" x14ac:dyDescent="0.25">
      <c r="C1045" s="132"/>
      <c r="D1045" s="131"/>
      <c r="E1045" s="130">
        <v>691</v>
      </c>
      <c r="F1045" s="130" t="s">
        <v>1218</v>
      </c>
      <c r="G1045" s="131" t="s">
        <v>2899</v>
      </c>
      <c r="H1045" s="131"/>
    </row>
    <row r="1046" spans="3:8" x14ac:dyDescent="0.25">
      <c r="C1046" s="132"/>
      <c r="D1046" s="131"/>
      <c r="E1046" s="130">
        <v>705</v>
      </c>
      <c r="F1046" s="130" t="s">
        <v>1219</v>
      </c>
      <c r="G1046" s="131" t="s">
        <v>2900</v>
      </c>
      <c r="H1046" s="131"/>
    </row>
    <row r="1047" spans="3:8" x14ac:dyDescent="0.25">
      <c r="C1047" s="132"/>
      <c r="D1047" s="131"/>
      <c r="E1047" s="130">
        <v>779</v>
      </c>
      <c r="F1047" s="130" t="s">
        <v>1220</v>
      </c>
      <c r="G1047" s="131" t="s">
        <v>2901</v>
      </c>
      <c r="H1047" s="131"/>
    </row>
    <row r="1048" spans="3:8" x14ac:dyDescent="0.25">
      <c r="C1048" s="132"/>
      <c r="D1048" s="131"/>
      <c r="E1048" s="130">
        <v>999</v>
      </c>
      <c r="F1048" s="130" t="s">
        <v>79</v>
      </c>
      <c r="G1048" s="131" t="s">
        <v>2902</v>
      </c>
      <c r="H1048" s="131"/>
    </row>
    <row r="1049" spans="3:8" x14ac:dyDescent="0.25">
      <c r="C1049" s="132"/>
      <c r="D1049" s="131"/>
      <c r="E1049" s="130">
        <v>177</v>
      </c>
      <c r="F1049" s="130" t="s">
        <v>1221</v>
      </c>
      <c r="G1049" s="131" t="s">
        <v>2903</v>
      </c>
      <c r="H1049" s="131"/>
    </row>
    <row r="1050" spans="3:8" x14ac:dyDescent="0.25">
      <c r="C1050" s="132"/>
      <c r="D1050" s="131"/>
      <c r="E1050" s="130">
        <v>250</v>
      </c>
      <c r="F1050" s="130" t="s">
        <v>1222</v>
      </c>
      <c r="G1050" s="131" t="s">
        <v>2904</v>
      </c>
      <c r="H1050" s="131"/>
    </row>
    <row r="1051" spans="3:8" x14ac:dyDescent="0.25">
      <c r="C1051" s="132"/>
      <c r="D1051" s="131"/>
      <c r="E1051" s="130">
        <v>265</v>
      </c>
      <c r="F1051" s="130" t="s">
        <v>1223</v>
      </c>
      <c r="G1051" s="131" t="s">
        <v>2905</v>
      </c>
      <c r="H1051" s="131"/>
    </row>
    <row r="1052" spans="3:8" x14ac:dyDescent="0.25">
      <c r="C1052" s="132"/>
      <c r="D1052" s="131"/>
      <c r="E1052" s="130">
        <v>300</v>
      </c>
      <c r="F1052" s="130" t="s">
        <v>1224</v>
      </c>
      <c r="G1052" s="131" t="s">
        <v>2906</v>
      </c>
      <c r="H1052" s="131"/>
    </row>
    <row r="1053" spans="3:8" x14ac:dyDescent="0.25">
      <c r="C1053" s="132"/>
      <c r="D1053" s="131"/>
      <c r="E1053" s="130">
        <v>550</v>
      </c>
      <c r="F1053" s="130" t="s">
        <v>1225</v>
      </c>
      <c r="G1053" s="131" t="s">
        <v>2907</v>
      </c>
      <c r="H1053" s="131"/>
    </row>
    <row r="1054" spans="3:8" x14ac:dyDescent="0.25">
      <c r="C1054" s="132"/>
      <c r="D1054" s="131"/>
      <c r="E1054" s="130">
        <v>605</v>
      </c>
      <c r="F1054" s="130" t="s">
        <v>1226</v>
      </c>
      <c r="G1054" s="131" t="s">
        <v>2908</v>
      </c>
      <c r="H1054" s="131"/>
    </row>
    <row r="1055" spans="3:8" x14ac:dyDescent="0.25">
      <c r="C1055" s="132"/>
      <c r="D1055" s="131"/>
      <c r="E1055" s="130">
        <v>779</v>
      </c>
      <c r="F1055" s="130" t="s">
        <v>1227</v>
      </c>
      <c r="G1055" s="131" t="s">
        <v>2909</v>
      </c>
      <c r="H1055" s="131"/>
    </row>
    <row r="1056" spans="3:8" x14ac:dyDescent="0.25">
      <c r="C1056" s="132"/>
      <c r="D1056" s="131"/>
      <c r="E1056" s="130">
        <v>1</v>
      </c>
      <c r="F1056" s="130" t="s">
        <v>1228</v>
      </c>
      <c r="G1056" s="131" t="s">
        <v>2910</v>
      </c>
      <c r="H1056" s="131"/>
    </row>
    <row r="1057" spans="3:8" x14ac:dyDescent="0.25">
      <c r="C1057" s="132"/>
      <c r="D1057" s="131"/>
      <c r="E1057" s="130">
        <v>2</v>
      </c>
      <c r="F1057" s="130" t="s">
        <v>1229</v>
      </c>
      <c r="G1057" s="131" t="s">
        <v>2911</v>
      </c>
      <c r="H1057" s="131"/>
    </row>
    <row r="1058" spans="3:8" x14ac:dyDescent="0.25">
      <c r="C1058" s="132"/>
      <c r="D1058" s="131"/>
      <c r="E1058" s="130">
        <v>3</v>
      </c>
      <c r="F1058" s="130" t="s">
        <v>1230</v>
      </c>
      <c r="G1058" s="131" t="s">
        <v>2912</v>
      </c>
      <c r="H1058" s="131"/>
    </row>
    <row r="1059" spans="3:8" x14ac:dyDescent="0.25">
      <c r="C1059" s="132"/>
      <c r="D1059" s="131"/>
      <c r="E1059" s="130">
        <v>89</v>
      </c>
      <c r="F1059" s="130" t="s">
        <v>1231</v>
      </c>
      <c r="G1059" s="131" t="s">
        <v>2913</v>
      </c>
      <c r="H1059" s="131"/>
    </row>
    <row r="1060" spans="3:8" x14ac:dyDescent="0.25">
      <c r="C1060" s="132"/>
      <c r="D1060" s="131"/>
      <c r="E1060" s="130">
        <v>177</v>
      </c>
      <c r="F1060" s="130" t="s">
        <v>1232</v>
      </c>
      <c r="G1060" s="131" t="s">
        <v>2914</v>
      </c>
      <c r="H1060" s="131"/>
    </row>
    <row r="1061" spans="3:8" x14ac:dyDescent="0.25">
      <c r="C1061" s="132"/>
      <c r="D1061" s="131"/>
      <c r="E1061" s="130">
        <v>500</v>
      </c>
      <c r="F1061" s="130" t="s">
        <v>1233</v>
      </c>
      <c r="G1061" s="131" t="s">
        <v>2915</v>
      </c>
      <c r="H1061" s="131"/>
    </row>
    <row r="1062" spans="3:8" x14ac:dyDescent="0.25">
      <c r="C1062" s="132"/>
      <c r="D1062" s="131"/>
      <c r="E1062" s="130">
        <v>691</v>
      </c>
      <c r="F1062" s="130" t="s">
        <v>1234</v>
      </c>
      <c r="G1062" s="131" t="s">
        <v>2916</v>
      </c>
      <c r="H1062" s="131"/>
    </row>
    <row r="1063" spans="3:8" x14ac:dyDescent="0.25">
      <c r="C1063" s="132"/>
      <c r="D1063" s="131"/>
      <c r="E1063" s="130">
        <v>779</v>
      </c>
      <c r="F1063" s="130" t="s">
        <v>1235</v>
      </c>
      <c r="G1063" s="131" t="s">
        <v>2917</v>
      </c>
      <c r="H1063" s="131"/>
    </row>
    <row r="1064" spans="3:8" x14ac:dyDescent="0.25">
      <c r="C1064" s="132"/>
      <c r="D1064" s="131"/>
      <c r="E1064" s="130">
        <v>823</v>
      </c>
      <c r="F1064" s="130" t="s">
        <v>1236</v>
      </c>
      <c r="G1064" s="131" t="s">
        <v>2918</v>
      </c>
      <c r="H1064" s="131"/>
    </row>
    <row r="1065" spans="3:8" x14ac:dyDescent="0.25">
      <c r="C1065" s="132"/>
      <c r="D1065" s="131"/>
      <c r="E1065" s="130">
        <v>824</v>
      </c>
      <c r="F1065" s="130" t="s">
        <v>1237</v>
      </c>
      <c r="G1065" s="131" t="s">
        <v>2919</v>
      </c>
      <c r="H1065" s="131"/>
    </row>
    <row r="1066" spans="3:8" x14ac:dyDescent="0.25">
      <c r="C1066" s="132"/>
      <c r="D1066" s="131"/>
      <c r="E1066" s="130">
        <v>37</v>
      </c>
      <c r="F1066" s="130" t="s">
        <v>1238</v>
      </c>
      <c r="G1066" s="131" t="s">
        <v>2920</v>
      </c>
      <c r="H1066" s="131"/>
    </row>
    <row r="1067" spans="3:8" x14ac:dyDescent="0.25">
      <c r="C1067" s="132"/>
      <c r="D1067" s="131"/>
      <c r="E1067" s="130">
        <v>45</v>
      </c>
      <c r="F1067" s="130" t="s">
        <v>1239</v>
      </c>
      <c r="G1067" s="131" t="s">
        <v>2921</v>
      </c>
      <c r="H1067" s="131"/>
    </row>
    <row r="1068" spans="3:8" x14ac:dyDescent="0.25">
      <c r="C1068" s="132"/>
      <c r="D1068" s="131"/>
      <c r="E1068" s="130">
        <v>46</v>
      </c>
      <c r="F1068" s="130" t="s">
        <v>1240</v>
      </c>
      <c r="G1068" s="131" t="s">
        <v>2922</v>
      </c>
      <c r="H1068" s="131"/>
    </row>
    <row r="1069" spans="3:8" x14ac:dyDescent="0.25">
      <c r="C1069" s="132"/>
      <c r="D1069" s="131"/>
      <c r="E1069" s="130">
        <v>89</v>
      </c>
      <c r="F1069" s="130" t="s">
        <v>1241</v>
      </c>
      <c r="G1069" s="131" t="s">
        <v>2923</v>
      </c>
      <c r="H1069" s="131"/>
    </row>
    <row r="1070" spans="3:8" x14ac:dyDescent="0.25">
      <c r="C1070" s="132"/>
      <c r="D1070" s="131"/>
      <c r="E1070" s="130">
        <v>95</v>
      </c>
      <c r="F1070" s="130" t="s">
        <v>1242</v>
      </c>
      <c r="G1070" s="131" t="s">
        <v>2924</v>
      </c>
      <c r="H1070" s="131"/>
    </row>
    <row r="1071" spans="3:8" x14ac:dyDescent="0.25">
      <c r="C1071" s="132"/>
      <c r="D1071" s="131"/>
      <c r="E1071" s="130">
        <v>133</v>
      </c>
      <c r="F1071" s="130" t="s">
        <v>1243</v>
      </c>
      <c r="G1071" s="131" t="s">
        <v>2925</v>
      </c>
      <c r="H1071" s="131"/>
    </row>
    <row r="1072" spans="3:8" x14ac:dyDescent="0.25">
      <c r="C1072" s="132"/>
      <c r="D1072" s="131"/>
      <c r="E1072" s="130">
        <v>140</v>
      </c>
      <c r="F1072" s="130" t="s">
        <v>1244</v>
      </c>
      <c r="G1072" s="131" t="s">
        <v>2926</v>
      </c>
      <c r="H1072" s="131"/>
    </row>
    <row r="1073" spans="3:8" x14ac:dyDescent="0.25">
      <c r="C1073" s="132"/>
      <c r="D1073" s="131"/>
      <c r="E1073" s="130">
        <v>177</v>
      </c>
      <c r="F1073" s="130" t="s">
        <v>1245</v>
      </c>
      <c r="G1073" s="131" t="s">
        <v>2927</v>
      </c>
      <c r="H1073" s="131"/>
    </row>
    <row r="1074" spans="3:8" x14ac:dyDescent="0.25">
      <c r="C1074" s="132"/>
      <c r="D1074" s="131"/>
      <c r="E1074" s="130">
        <v>183</v>
      </c>
      <c r="F1074" s="130" t="s">
        <v>1246</v>
      </c>
      <c r="G1074" s="131" t="s">
        <v>2928</v>
      </c>
      <c r="H1074" s="131"/>
    </row>
    <row r="1075" spans="3:8" x14ac:dyDescent="0.25">
      <c r="C1075" s="132"/>
      <c r="D1075" s="131"/>
      <c r="E1075" s="130">
        <v>221</v>
      </c>
      <c r="F1075" s="130" t="s">
        <v>1247</v>
      </c>
      <c r="G1075" s="131" t="s">
        <v>2929</v>
      </c>
      <c r="H1075" s="131"/>
    </row>
    <row r="1076" spans="3:8" x14ac:dyDescent="0.25">
      <c r="C1076" s="132"/>
      <c r="D1076" s="131"/>
      <c r="E1076" s="130">
        <v>227</v>
      </c>
      <c r="F1076" s="130" t="s">
        <v>1248</v>
      </c>
      <c r="G1076" s="131" t="s">
        <v>2930</v>
      </c>
      <c r="H1076" s="131"/>
    </row>
    <row r="1077" spans="3:8" x14ac:dyDescent="0.25">
      <c r="C1077" s="132"/>
      <c r="D1077" s="131"/>
      <c r="E1077" s="130">
        <v>500</v>
      </c>
      <c r="F1077" s="130" t="s">
        <v>1249</v>
      </c>
      <c r="G1077" s="131" t="s">
        <v>2931</v>
      </c>
      <c r="H1077" s="131"/>
    </row>
    <row r="1078" spans="3:8" x14ac:dyDescent="0.25">
      <c r="C1078" s="132"/>
      <c r="D1078" s="131"/>
      <c r="E1078" s="130">
        <v>505</v>
      </c>
      <c r="F1078" s="130" t="s">
        <v>1250</v>
      </c>
      <c r="G1078" s="131" t="s">
        <v>2932</v>
      </c>
      <c r="H1078" s="131"/>
    </row>
    <row r="1079" spans="3:8" x14ac:dyDescent="0.25">
      <c r="C1079" s="132"/>
      <c r="D1079" s="131"/>
      <c r="E1079" s="130">
        <v>632</v>
      </c>
      <c r="F1079" s="130" t="s">
        <v>1251</v>
      </c>
      <c r="G1079" s="131" t="s">
        <v>2933</v>
      </c>
      <c r="H1079" s="131"/>
    </row>
    <row r="1080" spans="3:8" x14ac:dyDescent="0.25">
      <c r="C1080" s="132"/>
      <c r="D1080" s="131"/>
      <c r="E1080" s="130">
        <v>634</v>
      </c>
      <c r="F1080" s="130" t="s">
        <v>1252</v>
      </c>
      <c r="G1080" s="131" t="s">
        <v>2934</v>
      </c>
      <c r="H1080" s="131"/>
    </row>
    <row r="1081" spans="3:8" x14ac:dyDescent="0.25">
      <c r="C1081" s="132"/>
      <c r="D1081" s="131"/>
      <c r="E1081" s="130">
        <v>645</v>
      </c>
      <c r="F1081" s="130" t="s">
        <v>1253</v>
      </c>
      <c r="G1081" s="131" t="s">
        <v>2935</v>
      </c>
      <c r="H1081" s="131"/>
    </row>
    <row r="1082" spans="3:8" x14ac:dyDescent="0.25">
      <c r="C1082" s="132"/>
      <c r="D1082" s="131"/>
      <c r="E1082" s="130">
        <v>691</v>
      </c>
      <c r="F1082" s="130" t="s">
        <v>1254</v>
      </c>
      <c r="G1082" s="131" t="s">
        <v>2936</v>
      </c>
      <c r="H1082" s="131"/>
    </row>
    <row r="1083" spans="3:8" x14ac:dyDescent="0.25">
      <c r="C1083" s="132"/>
      <c r="D1083" s="131"/>
      <c r="E1083" s="130">
        <v>701</v>
      </c>
      <c r="F1083" s="130" t="s">
        <v>1255</v>
      </c>
      <c r="G1083" s="131" t="s">
        <v>2937</v>
      </c>
      <c r="H1083" s="131"/>
    </row>
    <row r="1084" spans="3:8" x14ac:dyDescent="0.25">
      <c r="C1084" s="132"/>
      <c r="D1084" s="131"/>
      <c r="E1084" s="130">
        <v>735</v>
      </c>
      <c r="F1084" s="130" t="s">
        <v>1256</v>
      </c>
      <c r="G1084" s="131" t="s">
        <v>2938</v>
      </c>
      <c r="H1084" s="131"/>
    </row>
    <row r="1085" spans="3:8" x14ac:dyDescent="0.25">
      <c r="C1085" s="132"/>
      <c r="D1085" s="131"/>
      <c r="E1085" s="130">
        <v>740</v>
      </c>
      <c r="F1085" s="130" t="s">
        <v>1257</v>
      </c>
      <c r="G1085" s="131" t="s">
        <v>2939</v>
      </c>
      <c r="H1085" s="131"/>
    </row>
    <row r="1086" spans="3:8" x14ac:dyDescent="0.25">
      <c r="C1086" s="132"/>
      <c r="D1086" s="131"/>
      <c r="E1086" s="130">
        <v>779</v>
      </c>
      <c r="F1086" s="130" t="s">
        <v>1258</v>
      </c>
      <c r="G1086" s="131" t="s">
        <v>2940</v>
      </c>
      <c r="H1086" s="131"/>
    </row>
    <row r="1087" spans="3:8" x14ac:dyDescent="0.25">
      <c r="C1087" s="132"/>
      <c r="D1087" s="131"/>
      <c r="E1087" s="130">
        <v>999</v>
      </c>
      <c r="F1087" s="130" t="s">
        <v>1259</v>
      </c>
      <c r="G1087" s="131" t="s">
        <v>2941</v>
      </c>
      <c r="H1087" s="131"/>
    </row>
    <row r="1088" spans="3:8" x14ac:dyDescent="0.25">
      <c r="C1088" s="132"/>
      <c r="D1088" s="131"/>
      <c r="E1088" s="130">
        <v>89</v>
      </c>
      <c r="F1088" s="130" t="s">
        <v>1260</v>
      </c>
      <c r="G1088" s="131" t="s">
        <v>2942</v>
      </c>
      <c r="H1088" s="131"/>
    </row>
    <row r="1089" spans="3:8" x14ac:dyDescent="0.25">
      <c r="C1089" s="132"/>
      <c r="D1089" s="131"/>
      <c r="E1089" s="130">
        <v>90</v>
      </c>
      <c r="F1089" s="130" t="s">
        <v>1261</v>
      </c>
      <c r="G1089" s="131" t="s">
        <v>2943</v>
      </c>
      <c r="H1089" s="131"/>
    </row>
    <row r="1090" spans="3:8" x14ac:dyDescent="0.25">
      <c r="C1090" s="132"/>
      <c r="D1090" s="131"/>
      <c r="E1090" s="130">
        <v>91</v>
      </c>
      <c r="F1090" s="130" t="s">
        <v>1262</v>
      </c>
      <c r="G1090" s="131" t="s">
        <v>2944</v>
      </c>
      <c r="H1090" s="131"/>
    </row>
    <row r="1091" spans="3:8" x14ac:dyDescent="0.25">
      <c r="C1091" s="132"/>
      <c r="D1091" s="131"/>
      <c r="E1091" s="130">
        <v>92</v>
      </c>
      <c r="F1091" s="130" t="s">
        <v>1263</v>
      </c>
      <c r="G1091" s="131" t="s">
        <v>2945</v>
      </c>
      <c r="H1091" s="131"/>
    </row>
    <row r="1092" spans="3:8" x14ac:dyDescent="0.25">
      <c r="C1092" s="132"/>
      <c r="D1092" s="131"/>
      <c r="E1092" s="130">
        <v>133</v>
      </c>
      <c r="F1092" s="130" t="s">
        <v>1264</v>
      </c>
      <c r="G1092" s="131" t="s">
        <v>2946</v>
      </c>
      <c r="H1092" s="131"/>
    </row>
    <row r="1093" spans="3:8" x14ac:dyDescent="0.25">
      <c r="C1093" s="132"/>
      <c r="D1093" s="131"/>
      <c r="E1093" s="130">
        <v>173</v>
      </c>
      <c r="F1093" s="130" t="s">
        <v>1265</v>
      </c>
      <c r="G1093" s="131" t="s">
        <v>2947</v>
      </c>
      <c r="H1093" s="131"/>
    </row>
    <row r="1094" spans="3:8" x14ac:dyDescent="0.25">
      <c r="C1094" s="132"/>
      <c r="D1094" s="131"/>
      <c r="E1094" s="130">
        <v>174</v>
      </c>
      <c r="F1094" s="130" t="s">
        <v>1266</v>
      </c>
      <c r="G1094" s="131" t="s">
        <v>2948</v>
      </c>
      <c r="H1094" s="131"/>
    </row>
    <row r="1095" spans="3:8" x14ac:dyDescent="0.25">
      <c r="C1095" s="132"/>
      <c r="D1095" s="131"/>
      <c r="E1095" s="130">
        <v>175</v>
      </c>
      <c r="F1095" s="130" t="s">
        <v>1267</v>
      </c>
      <c r="G1095" s="131" t="s">
        <v>2949</v>
      </c>
      <c r="H1095" s="131"/>
    </row>
    <row r="1096" spans="3:8" x14ac:dyDescent="0.25">
      <c r="C1096" s="132"/>
      <c r="D1096" s="131"/>
      <c r="E1096" s="130">
        <v>176</v>
      </c>
      <c r="F1096" s="130" t="s">
        <v>1268</v>
      </c>
      <c r="G1096" s="131" t="s">
        <v>2950</v>
      </c>
      <c r="H1096" s="131"/>
    </row>
    <row r="1097" spans="3:8" x14ac:dyDescent="0.25">
      <c r="C1097" s="132"/>
      <c r="D1097" s="131"/>
      <c r="E1097" s="130">
        <v>177</v>
      </c>
      <c r="F1097" s="130" t="s">
        <v>1269</v>
      </c>
      <c r="G1097" s="131" t="s">
        <v>2951</v>
      </c>
      <c r="H1097" s="131"/>
    </row>
    <row r="1098" spans="3:8" x14ac:dyDescent="0.25">
      <c r="C1098" s="132"/>
      <c r="D1098" s="131"/>
      <c r="E1098" s="130">
        <v>178</v>
      </c>
      <c r="F1098" s="130" t="s">
        <v>1270</v>
      </c>
      <c r="G1098" s="131" t="s">
        <v>2952</v>
      </c>
      <c r="H1098" s="131"/>
    </row>
    <row r="1099" spans="3:8" x14ac:dyDescent="0.25">
      <c r="C1099" s="132"/>
      <c r="D1099" s="131"/>
      <c r="E1099" s="130">
        <v>179</v>
      </c>
      <c r="F1099" s="130" t="s">
        <v>1271</v>
      </c>
      <c r="G1099" s="131" t="s">
        <v>2953</v>
      </c>
      <c r="H1099" s="131"/>
    </row>
    <row r="1100" spans="3:8" x14ac:dyDescent="0.25">
      <c r="C1100" s="132"/>
      <c r="D1100" s="131"/>
      <c r="E1100" s="130">
        <v>180</v>
      </c>
      <c r="F1100" s="130" t="s">
        <v>1272</v>
      </c>
      <c r="G1100" s="131" t="s">
        <v>2954</v>
      </c>
      <c r="H1100" s="131"/>
    </row>
    <row r="1101" spans="3:8" x14ac:dyDescent="0.25">
      <c r="C1101" s="132"/>
      <c r="D1101" s="131"/>
      <c r="E1101" s="130">
        <v>181</v>
      </c>
      <c r="F1101" s="130" t="s">
        <v>1273</v>
      </c>
      <c r="G1101" s="131" t="s">
        <v>2955</v>
      </c>
      <c r="H1101" s="131"/>
    </row>
    <row r="1102" spans="3:8" x14ac:dyDescent="0.25">
      <c r="C1102" s="132"/>
      <c r="D1102" s="131"/>
      <c r="E1102" s="130">
        <v>183</v>
      </c>
      <c r="F1102" s="130" t="s">
        <v>1274</v>
      </c>
      <c r="G1102" s="131" t="s">
        <v>2956</v>
      </c>
      <c r="H1102" s="131"/>
    </row>
    <row r="1103" spans="3:8" x14ac:dyDescent="0.25">
      <c r="C1103" s="132"/>
      <c r="D1103" s="131"/>
      <c r="E1103" s="130">
        <v>265</v>
      </c>
      <c r="F1103" s="130" t="s">
        <v>1275</v>
      </c>
      <c r="G1103" s="131" t="s">
        <v>2957</v>
      </c>
      <c r="H1103" s="131"/>
    </row>
    <row r="1104" spans="3:8" x14ac:dyDescent="0.25">
      <c r="C1104" s="132"/>
      <c r="D1104" s="131"/>
      <c r="E1104" s="130">
        <v>500</v>
      </c>
      <c r="F1104" s="130" t="s">
        <v>1276</v>
      </c>
      <c r="G1104" s="131" t="s">
        <v>2958</v>
      </c>
      <c r="H1104" s="131"/>
    </row>
    <row r="1105" spans="3:8" x14ac:dyDescent="0.25">
      <c r="C1105" s="132"/>
      <c r="D1105" s="131"/>
      <c r="E1105" s="130">
        <v>501</v>
      </c>
      <c r="F1105" s="130" t="s">
        <v>1277</v>
      </c>
      <c r="G1105" s="131" t="s">
        <v>2959</v>
      </c>
      <c r="H1105" s="131"/>
    </row>
    <row r="1106" spans="3:8" x14ac:dyDescent="0.25">
      <c r="C1106" s="132"/>
      <c r="D1106" s="131"/>
      <c r="E1106" s="130">
        <v>502</v>
      </c>
      <c r="F1106" s="130" t="s">
        <v>1278</v>
      </c>
      <c r="G1106" s="131" t="s">
        <v>2960</v>
      </c>
      <c r="H1106" s="131"/>
    </row>
    <row r="1107" spans="3:8" x14ac:dyDescent="0.25">
      <c r="C1107" s="132"/>
      <c r="D1107" s="131"/>
      <c r="E1107" s="130">
        <v>632</v>
      </c>
      <c r="F1107" s="130" t="s">
        <v>1279</v>
      </c>
      <c r="G1107" s="131" t="s">
        <v>2961</v>
      </c>
      <c r="H1107" s="131"/>
    </row>
    <row r="1108" spans="3:8" x14ac:dyDescent="0.25">
      <c r="C1108" s="132"/>
      <c r="D1108" s="131"/>
      <c r="E1108" s="130">
        <v>633</v>
      </c>
      <c r="F1108" s="130" t="s">
        <v>1280</v>
      </c>
      <c r="G1108" s="131" t="s">
        <v>2962</v>
      </c>
      <c r="H1108" s="131"/>
    </row>
    <row r="1109" spans="3:8" x14ac:dyDescent="0.25">
      <c r="C1109" s="132"/>
      <c r="D1109" s="131"/>
      <c r="E1109" s="130">
        <v>692</v>
      </c>
      <c r="F1109" s="130" t="s">
        <v>1281</v>
      </c>
      <c r="G1109" s="131" t="s">
        <v>2963</v>
      </c>
      <c r="H1109" s="131"/>
    </row>
    <row r="1110" spans="3:8" x14ac:dyDescent="0.25">
      <c r="C1110" s="132"/>
      <c r="D1110" s="131"/>
      <c r="E1110" s="130">
        <v>693</v>
      </c>
      <c r="F1110" s="130" t="s">
        <v>1282</v>
      </c>
      <c r="G1110" s="131" t="s">
        <v>2964</v>
      </c>
      <c r="H1110" s="131"/>
    </row>
    <row r="1111" spans="3:8" x14ac:dyDescent="0.25">
      <c r="C1111" s="132"/>
      <c r="D1111" s="131"/>
      <c r="E1111" s="130">
        <v>701</v>
      </c>
      <c r="F1111" s="130" t="s">
        <v>1283</v>
      </c>
      <c r="G1111" s="131" t="s">
        <v>2965</v>
      </c>
      <c r="H1111" s="131"/>
    </row>
    <row r="1112" spans="3:8" x14ac:dyDescent="0.25">
      <c r="C1112" s="132"/>
      <c r="D1112" s="131"/>
      <c r="E1112" s="130">
        <v>735</v>
      </c>
      <c r="F1112" s="130" t="s">
        <v>1284</v>
      </c>
      <c r="G1112" s="131" t="s">
        <v>2966</v>
      </c>
      <c r="H1112" s="131"/>
    </row>
    <row r="1113" spans="3:8" x14ac:dyDescent="0.25">
      <c r="C1113" s="132"/>
      <c r="D1113" s="131"/>
      <c r="E1113" s="130">
        <v>738</v>
      </c>
      <c r="F1113" s="130" t="s">
        <v>1285</v>
      </c>
      <c r="G1113" s="131" t="s">
        <v>2967</v>
      </c>
      <c r="H1113" s="131"/>
    </row>
    <row r="1114" spans="3:8" x14ac:dyDescent="0.25">
      <c r="C1114" s="132"/>
      <c r="D1114" s="131"/>
      <c r="E1114" s="130">
        <v>779</v>
      </c>
      <c r="F1114" s="130" t="s">
        <v>1286</v>
      </c>
      <c r="G1114" s="131" t="s">
        <v>2968</v>
      </c>
      <c r="H1114" s="131"/>
    </row>
    <row r="1115" spans="3:8" x14ac:dyDescent="0.25">
      <c r="C1115" s="132"/>
      <c r="D1115" s="131"/>
      <c r="E1115" s="130">
        <v>780</v>
      </c>
      <c r="F1115" s="130" t="s">
        <v>1287</v>
      </c>
      <c r="G1115" s="131" t="s">
        <v>2969</v>
      </c>
      <c r="H1115" s="131"/>
    </row>
    <row r="1116" spans="3:8" x14ac:dyDescent="0.25">
      <c r="C1116" s="132"/>
      <c r="D1116" s="131"/>
      <c r="E1116" s="130">
        <v>795</v>
      </c>
      <c r="F1116" s="130" t="s">
        <v>1288</v>
      </c>
      <c r="G1116" s="131" t="s">
        <v>2970</v>
      </c>
      <c r="H1116" s="131"/>
    </row>
    <row r="1117" spans="3:8" x14ac:dyDescent="0.25">
      <c r="C1117" s="132"/>
      <c r="D1117" s="131"/>
      <c r="E1117" s="130">
        <v>460</v>
      </c>
      <c r="F1117" s="130" t="s">
        <v>1289</v>
      </c>
      <c r="G1117" s="131" t="s">
        <v>2971</v>
      </c>
      <c r="H1117" s="131"/>
    </row>
    <row r="1118" spans="3:8" x14ac:dyDescent="0.25">
      <c r="C1118" s="132"/>
      <c r="D1118" s="131"/>
      <c r="E1118" s="130">
        <v>640</v>
      </c>
      <c r="F1118" s="130" t="s">
        <v>1290</v>
      </c>
      <c r="G1118" s="131" t="s">
        <v>2972</v>
      </c>
      <c r="H1118" s="131"/>
    </row>
    <row r="1119" spans="3:8" x14ac:dyDescent="0.25">
      <c r="C1119" s="132"/>
      <c r="D1119" s="131"/>
      <c r="E1119" s="130">
        <v>641</v>
      </c>
      <c r="F1119" s="130" t="s">
        <v>1291</v>
      </c>
      <c r="G1119" s="131" t="s">
        <v>2973</v>
      </c>
      <c r="H1119" s="131"/>
    </row>
    <row r="1120" spans="3:8" x14ac:dyDescent="0.25">
      <c r="C1120" s="132"/>
      <c r="D1120" s="131"/>
      <c r="E1120" s="130">
        <v>642</v>
      </c>
      <c r="F1120" s="130" t="s">
        <v>1292</v>
      </c>
      <c r="G1120" s="131" t="s">
        <v>2974</v>
      </c>
      <c r="H1120" s="131"/>
    </row>
    <row r="1121" spans="3:8" x14ac:dyDescent="0.25">
      <c r="C1121" s="132"/>
      <c r="D1121" s="131"/>
      <c r="E1121" s="130">
        <v>643</v>
      </c>
      <c r="F1121" s="130" t="s">
        <v>1293</v>
      </c>
      <c r="G1121" s="131" t="s">
        <v>2975</v>
      </c>
      <c r="H1121" s="131"/>
    </row>
    <row r="1122" spans="3:8" x14ac:dyDescent="0.25">
      <c r="C1122" s="132"/>
      <c r="D1122" s="131"/>
      <c r="E1122" s="130">
        <v>89</v>
      </c>
      <c r="F1122" s="130" t="s">
        <v>1294</v>
      </c>
      <c r="G1122" s="131" t="s">
        <v>2976</v>
      </c>
      <c r="H1122" s="131"/>
    </row>
    <row r="1123" spans="3:8" x14ac:dyDescent="0.25">
      <c r="C1123" s="132"/>
      <c r="D1123" s="131"/>
      <c r="E1123" s="130">
        <v>90</v>
      </c>
      <c r="F1123" s="130" t="s">
        <v>1295</v>
      </c>
      <c r="G1123" s="131" t="s">
        <v>2977</v>
      </c>
      <c r="H1123" s="131"/>
    </row>
    <row r="1124" spans="3:8" x14ac:dyDescent="0.25">
      <c r="C1124" s="132"/>
      <c r="D1124" s="131"/>
      <c r="E1124" s="130">
        <v>500</v>
      </c>
      <c r="F1124" s="130" t="s">
        <v>1296</v>
      </c>
      <c r="G1124" s="131" t="s">
        <v>2978</v>
      </c>
      <c r="H1124" s="131"/>
    </row>
    <row r="1125" spans="3:8" x14ac:dyDescent="0.25">
      <c r="C1125" s="132"/>
      <c r="D1125" s="131"/>
      <c r="E1125" s="130">
        <v>502</v>
      </c>
      <c r="F1125" s="130" t="s">
        <v>1297</v>
      </c>
      <c r="G1125" s="131" t="s">
        <v>2979</v>
      </c>
      <c r="H1125" s="131"/>
    </row>
    <row r="1126" spans="3:8" x14ac:dyDescent="0.25">
      <c r="C1126" s="132"/>
      <c r="D1126" s="131"/>
      <c r="E1126" s="130">
        <v>632</v>
      </c>
      <c r="F1126" s="130" t="s">
        <v>1298</v>
      </c>
      <c r="G1126" s="131" t="s">
        <v>2980</v>
      </c>
      <c r="H1126" s="131"/>
    </row>
    <row r="1127" spans="3:8" x14ac:dyDescent="0.25">
      <c r="C1127" s="132"/>
      <c r="D1127" s="131"/>
      <c r="E1127" s="130">
        <v>46</v>
      </c>
      <c r="F1127" s="130" t="s">
        <v>1299</v>
      </c>
      <c r="G1127" s="131" t="s">
        <v>2981</v>
      </c>
      <c r="H1127" s="131"/>
    </row>
    <row r="1128" spans="3:8" x14ac:dyDescent="0.25">
      <c r="C1128" s="132"/>
      <c r="D1128" s="131"/>
      <c r="E1128" s="130">
        <v>47</v>
      </c>
      <c r="F1128" s="130" t="s">
        <v>1300</v>
      </c>
      <c r="G1128" s="131" t="s">
        <v>2982</v>
      </c>
      <c r="H1128" s="131"/>
    </row>
    <row r="1129" spans="3:8" x14ac:dyDescent="0.25">
      <c r="C1129" s="132"/>
      <c r="D1129" s="131"/>
      <c r="E1129" s="130">
        <v>89</v>
      </c>
      <c r="F1129" s="130" t="s">
        <v>1301</v>
      </c>
      <c r="G1129" s="131" t="s">
        <v>2983</v>
      </c>
      <c r="H1129" s="131"/>
    </row>
    <row r="1130" spans="3:8" x14ac:dyDescent="0.25">
      <c r="C1130" s="132"/>
      <c r="D1130" s="131"/>
      <c r="E1130" s="130">
        <v>90</v>
      </c>
      <c r="F1130" s="130" t="s">
        <v>1302</v>
      </c>
      <c r="G1130" s="131" t="s">
        <v>2984</v>
      </c>
      <c r="H1130" s="131"/>
    </row>
    <row r="1131" spans="3:8" x14ac:dyDescent="0.25">
      <c r="C1131" s="132"/>
      <c r="D1131" s="131"/>
      <c r="E1131" s="130">
        <v>133</v>
      </c>
      <c r="F1131" s="130" t="s">
        <v>1303</v>
      </c>
      <c r="G1131" s="131" t="s">
        <v>2985</v>
      </c>
      <c r="H1131" s="131"/>
    </row>
    <row r="1132" spans="3:8" x14ac:dyDescent="0.25">
      <c r="C1132" s="132"/>
      <c r="D1132" s="131"/>
      <c r="E1132" s="130">
        <v>456</v>
      </c>
      <c r="F1132" s="130" t="s">
        <v>1304</v>
      </c>
      <c r="G1132" s="131" t="s">
        <v>2986</v>
      </c>
      <c r="H1132" s="131"/>
    </row>
    <row r="1133" spans="3:8" x14ac:dyDescent="0.25">
      <c r="C1133" s="132"/>
      <c r="D1133" s="131"/>
      <c r="E1133" s="130">
        <v>500</v>
      </c>
      <c r="F1133" s="130" t="s">
        <v>1305</v>
      </c>
      <c r="G1133" s="131" t="s">
        <v>2987</v>
      </c>
      <c r="H1133" s="131"/>
    </row>
    <row r="1134" spans="3:8" x14ac:dyDescent="0.25">
      <c r="C1134" s="132"/>
      <c r="D1134" s="131"/>
      <c r="E1134" s="130">
        <v>632</v>
      </c>
      <c r="F1134" s="130" t="s">
        <v>1306</v>
      </c>
      <c r="G1134" s="131" t="s">
        <v>2988</v>
      </c>
      <c r="H1134" s="131"/>
    </row>
    <row r="1135" spans="3:8" x14ac:dyDescent="0.25">
      <c r="C1135" s="132"/>
      <c r="D1135" s="131"/>
      <c r="E1135" s="130">
        <v>1</v>
      </c>
      <c r="F1135" s="130" t="s">
        <v>1307</v>
      </c>
      <c r="G1135" s="131" t="s">
        <v>2989</v>
      </c>
      <c r="H1135" s="131"/>
    </row>
    <row r="1136" spans="3:8" x14ac:dyDescent="0.25">
      <c r="C1136" s="132"/>
      <c r="D1136" s="131"/>
      <c r="E1136" s="130">
        <v>1</v>
      </c>
      <c r="F1136" s="130" t="s">
        <v>1308</v>
      </c>
      <c r="G1136" s="131" t="s">
        <v>2990</v>
      </c>
      <c r="H1136" s="131"/>
    </row>
    <row r="1137" spans="3:8" x14ac:dyDescent="0.25">
      <c r="C1137" s="132"/>
      <c r="D1137" s="131"/>
      <c r="E1137" s="130">
        <v>49</v>
      </c>
      <c r="F1137" s="130" t="s">
        <v>1309</v>
      </c>
      <c r="G1137" s="131" t="s">
        <v>2991</v>
      </c>
      <c r="H1137" s="131"/>
    </row>
    <row r="1138" spans="3:8" x14ac:dyDescent="0.25">
      <c r="C1138" s="132"/>
      <c r="D1138" s="131"/>
      <c r="E1138" s="130">
        <v>456</v>
      </c>
      <c r="F1138" s="130" t="s">
        <v>1310</v>
      </c>
      <c r="G1138" s="131" t="s">
        <v>2992</v>
      </c>
      <c r="H1138" s="131"/>
    </row>
    <row r="1139" spans="3:8" x14ac:dyDescent="0.25">
      <c r="C1139" s="132"/>
      <c r="D1139" s="131"/>
      <c r="E1139" s="130">
        <v>500</v>
      </c>
      <c r="F1139" s="130" t="s">
        <v>1311</v>
      </c>
      <c r="G1139" s="131" t="s">
        <v>2993</v>
      </c>
      <c r="H1139" s="131"/>
    </row>
    <row r="1140" spans="3:8" x14ac:dyDescent="0.25">
      <c r="C1140" s="132"/>
      <c r="D1140" s="131"/>
      <c r="E1140" s="130">
        <v>735</v>
      </c>
      <c r="F1140" s="130" t="s">
        <v>1312</v>
      </c>
      <c r="G1140" s="131" t="s">
        <v>2994</v>
      </c>
      <c r="H1140" s="131"/>
    </row>
    <row r="1141" spans="3:8" x14ac:dyDescent="0.25">
      <c r="C1141" s="132"/>
      <c r="D1141" s="131"/>
      <c r="E1141" s="130">
        <v>736</v>
      </c>
      <c r="F1141" s="130" t="s">
        <v>1313</v>
      </c>
      <c r="G1141" s="131" t="s">
        <v>2995</v>
      </c>
      <c r="H1141" s="131"/>
    </row>
    <row r="1142" spans="3:8" x14ac:dyDescent="0.25">
      <c r="C1142" s="132"/>
      <c r="D1142" s="131"/>
      <c r="E1142" s="130">
        <v>779</v>
      </c>
      <c r="F1142" s="130" t="s">
        <v>1314</v>
      </c>
      <c r="G1142" s="131" t="s">
        <v>2996</v>
      </c>
      <c r="H1142" s="131"/>
    </row>
    <row r="1143" spans="3:8" x14ac:dyDescent="0.25">
      <c r="C1143" s="132"/>
      <c r="D1143" s="131"/>
      <c r="E1143" s="130">
        <v>1</v>
      </c>
      <c r="F1143" s="130" t="s">
        <v>1315</v>
      </c>
      <c r="G1143" s="131" t="s">
        <v>2997</v>
      </c>
      <c r="H1143" s="131"/>
    </row>
    <row r="1144" spans="3:8" x14ac:dyDescent="0.25">
      <c r="C1144" s="132"/>
      <c r="D1144" s="131"/>
      <c r="E1144" s="130">
        <v>2</v>
      </c>
      <c r="F1144" s="130" t="s">
        <v>1316</v>
      </c>
      <c r="G1144" s="131" t="s">
        <v>2998</v>
      </c>
      <c r="H1144" s="131"/>
    </row>
    <row r="1145" spans="3:8" x14ac:dyDescent="0.25">
      <c r="C1145" s="132"/>
      <c r="D1145" s="131"/>
      <c r="E1145" s="130">
        <v>3</v>
      </c>
      <c r="F1145" s="130" t="s">
        <v>1317</v>
      </c>
      <c r="G1145" s="131" t="s">
        <v>2999</v>
      </c>
      <c r="H1145" s="131"/>
    </row>
    <row r="1146" spans="3:8" x14ac:dyDescent="0.25">
      <c r="C1146" s="132"/>
      <c r="D1146" s="131"/>
      <c r="E1146" s="130">
        <v>89</v>
      </c>
      <c r="F1146" s="130" t="s">
        <v>1318</v>
      </c>
      <c r="G1146" s="131" t="s">
        <v>3000</v>
      </c>
      <c r="H1146" s="131"/>
    </row>
    <row r="1147" spans="3:8" x14ac:dyDescent="0.25">
      <c r="C1147" s="132"/>
      <c r="D1147" s="131"/>
      <c r="E1147" s="130">
        <v>265</v>
      </c>
      <c r="F1147" s="130" t="s">
        <v>1319</v>
      </c>
      <c r="G1147" s="131" t="s">
        <v>3001</v>
      </c>
      <c r="H1147" s="131"/>
    </row>
    <row r="1148" spans="3:8" x14ac:dyDescent="0.25">
      <c r="C1148" s="132"/>
      <c r="D1148" s="131"/>
      <c r="E1148" s="130">
        <v>266</v>
      </c>
      <c r="F1148" s="130" t="s">
        <v>1320</v>
      </c>
      <c r="G1148" s="131" t="s">
        <v>3002</v>
      </c>
      <c r="H1148" s="131"/>
    </row>
    <row r="1149" spans="3:8" x14ac:dyDescent="0.25">
      <c r="C1149" s="132"/>
      <c r="D1149" s="131"/>
      <c r="E1149" s="130">
        <v>588</v>
      </c>
      <c r="F1149" s="130" t="s">
        <v>1321</v>
      </c>
      <c r="G1149" s="131" t="s">
        <v>3003</v>
      </c>
      <c r="H1149" s="131"/>
    </row>
    <row r="1150" spans="3:8" x14ac:dyDescent="0.25">
      <c r="C1150" s="132"/>
      <c r="D1150" s="131"/>
      <c r="E1150" s="130">
        <v>632</v>
      </c>
      <c r="F1150" s="130" t="s">
        <v>1322</v>
      </c>
      <c r="G1150" s="131" t="s">
        <v>3004</v>
      </c>
      <c r="H1150" s="131"/>
    </row>
    <row r="1151" spans="3:8" x14ac:dyDescent="0.25">
      <c r="C1151" s="132"/>
      <c r="D1151" s="131"/>
      <c r="E1151" s="130">
        <v>676</v>
      </c>
      <c r="F1151" s="130" t="s">
        <v>1323</v>
      </c>
      <c r="G1151" s="131" t="s">
        <v>3005</v>
      </c>
      <c r="H1151" s="131"/>
    </row>
    <row r="1152" spans="3:8" x14ac:dyDescent="0.25">
      <c r="C1152" s="132"/>
      <c r="D1152" s="131"/>
      <c r="E1152" s="130">
        <v>45</v>
      </c>
      <c r="F1152" s="130" t="s">
        <v>1324</v>
      </c>
      <c r="G1152" s="131" t="s">
        <v>3006</v>
      </c>
      <c r="H1152" s="131"/>
    </row>
    <row r="1153" spans="3:8" x14ac:dyDescent="0.25">
      <c r="C1153" s="132"/>
      <c r="D1153" s="131"/>
      <c r="E1153" s="130">
        <v>89</v>
      </c>
      <c r="F1153" s="130" t="s">
        <v>1325</v>
      </c>
      <c r="G1153" s="131" t="s">
        <v>3007</v>
      </c>
      <c r="H1153" s="131"/>
    </row>
    <row r="1154" spans="3:8" x14ac:dyDescent="0.25">
      <c r="C1154" s="132"/>
      <c r="D1154" s="131"/>
      <c r="E1154" s="130">
        <v>353</v>
      </c>
      <c r="F1154" s="130" t="s">
        <v>1326</v>
      </c>
      <c r="G1154" s="131" t="s">
        <v>3008</v>
      </c>
      <c r="H1154" s="131"/>
    </row>
    <row r="1155" spans="3:8" x14ac:dyDescent="0.25">
      <c r="C1155" s="132"/>
      <c r="D1155" s="131"/>
      <c r="E1155" s="130">
        <v>1</v>
      </c>
      <c r="F1155" s="130" t="s">
        <v>1327</v>
      </c>
      <c r="G1155" s="131" t="s">
        <v>3009</v>
      </c>
      <c r="H1155" s="131"/>
    </row>
    <row r="1156" spans="3:8" x14ac:dyDescent="0.25">
      <c r="C1156" s="132"/>
      <c r="D1156" s="131"/>
      <c r="E1156" s="130">
        <v>5</v>
      </c>
      <c r="F1156" s="130" t="s">
        <v>1328</v>
      </c>
      <c r="G1156" s="131" t="s">
        <v>3010</v>
      </c>
      <c r="H1156" s="131"/>
    </row>
    <row r="1157" spans="3:8" x14ac:dyDescent="0.25">
      <c r="C1157" s="132"/>
      <c r="D1157" s="131"/>
      <c r="E1157" s="130">
        <v>89</v>
      </c>
      <c r="F1157" s="130" t="s">
        <v>1329</v>
      </c>
      <c r="G1157" s="131" t="s">
        <v>3011</v>
      </c>
      <c r="H1157" s="131"/>
    </row>
    <row r="1158" spans="3:8" x14ac:dyDescent="0.25">
      <c r="C1158" s="132"/>
      <c r="D1158" s="131"/>
      <c r="E1158" s="130">
        <v>177</v>
      </c>
      <c r="F1158" s="130" t="s">
        <v>1330</v>
      </c>
      <c r="G1158" s="131" t="s">
        <v>3012</v>
      </c>
      <c r="H1158" s="131"/>
    </row>
    <row r="1159" spans="3:8" x14ac:dyDescent="0.25">
      <c r="C1159" s="132"/>
      <c r="D1159" s="131"/>
      <c r="E1159" s="130">
        <v>178</v>
      </c>
      <c r="F1159" s="130" t="s">
        <v>1331</v>
      </c>
      <c r="G1159" s="131" t="s">
        <v>3013</v>
      </c>
      <c r="H1159" s="131"/>
    </row>
    <row r="1160" spans="3:8" x14ac:dyDescent="0.25">
      <c r="C1160" s="132"/>
      <c r="D1160" s="131"/>
      <c r="E1160" s="130">
        <v>179</v>
      </c>
      <c r="F1160" s="130" t="s">
        <v>1332</v>
      </c>
      <c r="G1160" s="131" t="s">
        <v>3014</v>
      </c>
      <c r="H1160" s="131"/>
    </row>
    <row r="1161" spans="3:8" x14ac:dyDescent="0.25">
      <c r="C1161" s="132"/>
      <c r="D1161" s="131"/>
      <c r="E1161" s="130">
        <v>180</v>
      </c>
      <c r="F1161" s="130" t="s">
        <v>1333</v>
      </c>
      <c r="G1161" s="131" t="s">
        <v>3015</v>
      </c>
      <c r="H1161" s="131"/>
    </row>
    <row r="1162" spans="3:8" x14ac:dyDescent="0.25">
      <c r="C1162" s="132"/>
      <c r="D1162" s="131"/>
      <c r="E1162" s="130">
        <v>265</v>
      </c>
      <c r="F1162" s="130" t="s">
        <v>1334</v>
      </c>
      <c r="G1162" s="131" t="s">
        <v>3016</v>
      </c>
      <c r="H1162" s="131"/>
    </row>
    <row r="1163" spans="3:8" x14ac:dyDescent="0.25">
      <c r="C1163" s="132"/>
      <c r="D1163" s="131"/>
      <c r="E1163" s="130">
        <v>500</v>
      </c>
      <c r="F1163" s="130" t="s">
        <v>1335</v>
      </c>
      <c r="G1163" s="131" t="s">
        <v>3017</v>
      </c>
      <c r="H1163" s="131"/>
    </row>
    <row r="1164" spans="3:8" x14ac:dyDescent="0.25">
      <c r="C1164" s="132"/>
      <c r="D1164" s="131"/>
      <c r="E1164" s="130">
        <v>632</v>
      </c>
      <c r="F1164" s="130" t="s">
        <v>1336</v>
      </c>
      <c r="G1164" s="131" t="s">
        <v>3018</v>
      </c>
      <c r="H1164" s="131"/>
    </row>
    <row r="1165" spans="3:8" x14ac:dyDescent="0.25">
      <c r="C1165" s="132"/>
      <c r="D1165" s="131"/>
      <c r="E1165" s="130">
        <v>635</v>
      </c>
      <c r="F1165" s="130" t="s">
        <v>1337</v>
      </c>
      <c r="G1165" s="131" t="s">
        <v>3019</v>
      </c>
      <c r="H1165" s="131"/>
    </row>
    <row r="1166" spans="3:8" x14ac:dyDescent="0.25">
      <c r="C1166" s="132"/>
      <c r="D1166" s="131"/>
      <c r="E1166" s="130">
        <v>89</v>
      </c>
      <c r="F1166" s="130" t="s">
        <v>1338</v>
      </c>
      <c r="G1166" s="131" t="s">
        <v>3020</v>
      </c>
      <c r="H1166" s="131"/>
    </row>
    <row r="1167" spans="3:8" x14ac:dyDescent="0.25">
      <c r="C1167" s="132"/>
      <c r="D1167" s="131"/>
      <c r="E1167" s="130">
        <v>90</v>
      </c>
      <c r="F1167" s="130" t="s">
        <v>1339</v>
      </c>
      <c r="G1167" s="131" t="s">
        <v>3021</v>
      </c>
      <c r="H1167" s="131"/>
    </row>
    <row r="1168" spans="3:8" x14ac:dyDescent="0.25">
      <c r="C1168" s="132"/>
      <c r="D1168" s="131"/>
      <c r="E1168" s="130">
        <v>91</v>
      </c>
      <c r="F1168" s="130" t="s">
        <v>1340</v>
      </c>
      <c r="G1168" s="131" t="s">
        <v>3022</v>
      </c>
      <c r="H1168" s="131"/>
    </row>
    <row r="1169" spans="3:8" x14ac:dyDescent="0.25">
      <c r="C1169" s="132"/>
      <c r="D1169" s="131"/>
      <c r="E1169" s="130">
        <v>92</v>
      </c>
      <c r="F1169" s="130" t="s">
        <v>1341</v>
      </c>
      <c r="G1169" s="131" t="s">
        <v>3023</v>
      </c>
      <c r="H1169" s="131"/>
    </row>
    <row r="1170" spans="3:8" x14ac:dyDescent="0.25">
      <c r="C1170" s="132"/>
      <c r="D1170" s="131"/>
      <c r="E1170" s="130">
        <v>456</v>
      </c>
      <c r="F1170" s="130" t="s">
        <v>1342</v>
      </c>
      <c r="G1170" s="131" t="s">
        <v>3024</v>
      </c>
      <c r="H1170" s="131"/>
    </row>
    <row r="1171" spans="3:8" x14ac:dyDescent="0.25">
      <c r="C1171" s="132"/>
      <c r="D1171" s="131"/>
      <c r="E1171" s="130">
        <v>632</v>
      </c>
      <c r="F1171" s="130" t="s">
        <v>1343</v>
      </c>
      <c r="G1171" s="131" t="s">
        <v>3025</v>
      </c>
      <c r="H1171" s="131"/>
    </row>
    <row r="1172" spans="3:8" x14ac:dyDescent="0.25">
      <c r="C1172" s="132"/>
      <c r="D1172" s="131"/>
      <c r="E1172" s="130">
        <v>633</v>
      </c>
      <c r="F1172" s="130" t="s">
        <v>1344</v>
      </c>
      <c r="G1172" s="131" t="s">
        <v>3026</v>
      </c>
      <c r="H1172" s="131"/>
    </row>
    <row r="1173" spans="3:8" x14ac:dyDescent="0.25">
      <c r="C1173" s="132"/>
      <c r="D1173" s="131"/>
      <c r="E1173" s="130">
        <v>635</v>
      </c>
      <c r="F1173" s="130" t="s">
        <v>1345</v>
      </c>
      <c r="G1173" s="131" t="s">
        <v>3027</v>
      </c>
      <c r="H1173" s="131"/>
    </row>
    <row r="1174" spans="3:8" x14ac:dyDescent="0.25">
      <c r="C1174" s="132"/>
      <c r="D1174" s="131"/>
      <c r="E1174" s="130">
        <v>735</v>
      </c>
      <c r="F1174" s="130" t="s">
        <v>1346</v>
      </c>
      <c r="G1174" s="131" t="s">
        <v>3028</v>
      </c>
      <c r="H1174" s="131"/>
    </row>
    <row r="1175" spans="3:8" x14ac:dyDescent="0.25">
      <c r="C1175" s="132"/>
      <c r="D1175" s="131"/>
      <c r="E1175" s="130">
        <v>779</v>
      </c>
      <c r="F1175" s="130" t="s">
        <v>1347</v>
      </c>
      <c r="G1175" s="131" t="s">
        <v>3029</v>
      </c>
      <c r="H1175" s="131"/>
    </row>
    <row r="1176" spans="3:8" x14ac:dyDescent="0.25">
      <c r="C1176" s="132"/>
      <c r="D1176" s="131"/>
      <c r="E1176" s="130">
        <v>95</v>
      </c>
      <c r="F1176" s="130" t="s">
        <v>1348</v>
      </c>
      <c r="G1176" s="131" t="s">
        <v>3030</v>
      </c>
      <c r="H1176" s="131"/>
    </row>
    <row r="1177" spans="3:8" x14ac:dyDescent="0.25">
      <c r="C1177" s="132"/>
      <c r="D1177" s="131"/>
      <c r="E1177" s="130">
        <v>225</v>
      </c>
      <c r="F1177" s="130" t="s">
        <v>1349</v>
      </c>
      <c r="G1177" s="131" t="s">
        <v>3031</v>
      </c>
      <c r="H1177" s="131"/>
    </row>
    <row r="1178" spans="3:8" x14ac:dyDescent="0.25">
      <c r="C1178" s="132"/>
      <c r="D1178" s="131"/>
      <c r="E1178" s="130">
        <v>226</v>
      </c>
      <c r="F1178" s="130" t="s">
        <v>1350</v>
      </c>
      <c r="G1178" s="131" t="s">
        <v>3032</v>
      </c>
      <c r="H1178" s="131"/>
    </row>
    <row r="1179" spans="3:8" x14ac:dyDescent="0.25">
      <c r="C1179" s="132"/>
      <c r="D1179" s="131"/>
      <c r="E1179" s="130">
        <v>460</v>
      </c>
      <c r="F1179" s="130" t="s">
        <v>1351</v>
      </c>
      <c r="G1179" s="131" t="s">
        <v>3033</v>
      </c>
      <c r="H1179" s="131"/>
    </row>
    <row r="1180" spans="3:8" x14ac:dyDescent="0.25">
      <c r="C1180" s="132"/>
      <c r="D1180" s="131"/>
      <c r="E1180" s="130">
        <v>632</v>
      </c>
      <c r="F1180" s="130" t="s">
        <v>1352</v>
      </c>
      <c r="G1180" s="131" t="s">
        <v>3034</v>
      </c>
      <c r="H1180" s="131"/>
    </row>
    <row r="1181" spans="3:8" x14ac:dyDescent="0.25">
      <c r="C1181" s="132"/>
      <c r="D1181" s="131"/>
      <c r="E1181" s="130">
        <v>640</v>
      </c>
      <c r="F1181" s="130" t="s">
        <v>1292</v>
      </c>
      <c r="G1181" s="131" t="s">
        <v>3035</v>
      </c>
      <c r="H1181" s="131"/>
    </row>
    <row r="1182" spans="3:8" x14ac:dyDescent="0.25">
      <c r="C1182" s="132"/>
      <c r="D1182" s="131"/>
      <c r="E1182" s="130">
        <v>641</v>
      </c>
      <c r="F1182" s="130" t="s">
        <v>1293</v>
      </c>
      <c r="G1182" s="131" t="s">
        <v>3036</v>
      </c>
      <c r="H1182" s="131"/>
    </row>
    <row r="1183" spans="3:8" x14ac:dyDescent="0.25">
      <c r="C1183" s="132"/>
      <c r="D1183" s="131"/>
      <c r="E1183" s="130">
        <v>456</v>
      </c>
      <c r="F1183" s="130" t="s">
        <v>1353</v>
      </c>
      <c r="G1183" s="131" t="s">
        <v>3037</v>
      </c>
      <c r="H1183" s="131"/>
    </row>
    <row r="1184" spans="3:8" x14ac:dyDescent="0.25">
      <c r="C1184" s="132"/>
      <c r="D1184" s="131"/>
      <c r="E1184" s="130">
        <v>632</v>
      </c>
      <c r="F1184" s="130" t="s">
        <v>1345</v>
      </c>
      <c r="G1184" s="131" t="s">
        <v>3038</v>
      </c>
      <c r="H1184" s="131"/>
    </row>
    <row r="1185" spans="3:8" x14ac:dyDescent="0.25">
      <c r="C1185" s="132"/>
      <c r="D1185" s="131"/>
      <c r="E1185" s="130">
        <v>735</v>
      </c>
      <c r="F1185" s="130" t="s">
        <v>1354</v>
      </c>
      <c r="G1185" s="131" t="s">
        <v>3039</v>
      </c>
      <c r="H1185" s="131"/>
    </row>
    <row r="1186" spans="3:8" x14ac:dyDescent="0.25">
      <c r="C1186" s="132"/>
      <c r="D1186" s="131"/>
      <c r="E1186" s="130">
        <v>779</v>
      </c>
      <c r="F1186" s="130" t="s">
        <v>1347</v>
      </c>
      <c r="G1186" s="131" t="s">
        <v>3040</v>
      </c>
      <c r="H1186" s="131"/>
    </row>
    <row r="1187" spans="3:8" x14ac:dyDescent="0.25">
      <c r="C1187" s="132"/>
      <c r="D1187" s="131"/>
      <c r="E1187" s="130">
        <v>221</v>
      </c>
      <c r="F1187" s="130" t="s">
        <v>1355</v>
      </c>
      <c r="G1187" s="131" t="s">
        <v>3041</v>
      </c>
      <c r="H1187" s="131"/>
    </row>
    <row r="1188" spans="3:8" x14ac:dyDescent="0.25">
      <c r="C1188" s="132"/>
      <c r="D1188" s="131"/>
      <c r="E1188" s="130">
        <v>309</v>
      </c>
      <c r="F1188" s="130" t="s">
        <v>1356</v>
      </c>
      <c r="G1188" s="131" t="s">
        <v>3042</v>
      </c>
      <c r="H1188" s="131"/>
    </row>
    <row r="1189" spans="3:8" x14ac:dyDescent="0.25">
      <c r="C1189" s="132"/>
      <c r="D1189" s="131"/>
      <c r="E1189" s="130">
        <v>632</v>
      </c>
      <c r="F1189" s="130" t="s">
        <v>1352</v>
      </c>
      <c r="G1189" s="131" t="s">
        <v>3043</v>
      </c>
      <c r="H1189" s="131"/>
    </row>
    <row r="1190" spans="3:8" x14ac:dyDescent="0.25">
      <c r="C1190" s="132"/>
      <c r="D1190" s="131"/>
      <c r="E1190" s="130">
        <v>133</v>
      </c>
      <c r="F1190" s="130" t="s">
        <v>1357</v>
      </c>
      <c r="G1190" s="131" t="s">
        <v>3044</v>
      </c>
      <c r="H1190" s="131"/>
    </row>
    <row r="1191" spans="3:8" x14ac:dyDescent="0.25">
      <c r="C1191" s="132"/>
      <c r="D1191" s="131"/>
      <c r="E1191" s="130">
        <v>456</v>
      </c>
      <c r="F1191" s="130" t="s">
        <v>1358</v>
      </c>
      <c r="G1191" s="131" t="s">
        <v>3045</v>
      </c>
      <c r="H1191" s="131"/>
    </row>
    <row r="1192" spans="3:8" x14ac:dyDescent="0.25">
      <c r="C1192" s="132"/>
      <c r="D1192" s="131"/>
      <c r="E1192" s="130">
        <v>500</v>
      </c>
      <c r="F1192" s="130" t="s">
        <v>1359</v>
      </c>
      <c r="G1192" s="131" t="s">
        <v>3046</v>
      </c>
      <c r="H1192" s="131"/>
    </row>
    <row r="1193" spans="3:8" x14ac:dyDescent="0.25">
      <c r="C1193" s="132"/>
      <c r="D1193" s="131"/>
      <c r="E1193" s="130">
        <v>676</v>
      </c>
      <c r="F1193" s="130" t="s">
        <v>1360</v>
      </c>
      <c r="G1193" s="131" t="s">
        <v>3047</v>
      </c>
      <c r="H1193" s="131"/>
    </row>
    <row r="1194" spans="3:8" x14ac:dyDescent="0.25">
      <c r="C1194" s="132"/>
      <c r="D1194" s="131"/>
      <c r="E1194" s="130">
        <v>700</v>
      </c>
      <c r="F1194" s="130" t="s">
        <v>1361</v>
      </c>
      <c r="G1194" s="131" t="s">
        <v>3048</v>
      </c>
      <c r="H1194" s="131"/>
    </row>
    <row r="1195" spans="3:8" x14ac:dyDescent="0.25">
      <c r="C1195" s="132"/>
      <c r="D1195" s="131"/>
      <c r="E1195" s="130">
        <v>1</v>
      </c>
      <c r="F1195" s="130" t="s">
        <v>1362</v>
      </c>
      <c r="G1195" s="131" t="s">
        <v>3049</v>
      </c>
      <c r="H1195" s="131"/>
    </row>
    <row r="1196" spans="3:8" x14ac:dyDescent="0.25">
      <c r="C1196" s="132"/>
      <c r="D1196" s="131"/>
      <c r="E1196" s="130">
        <v>2</v>
      </c>
      <c r="F1196" s="130" t="s">
        <v>1363</v>
      </c>
      <c r="G1196" s="131" t="s">
        <v>3050</v>
      </c>
      <c r="H1196" s="131"/>
    </row>
    <row r="1197" spans="3:8" x14ac:dyDescent="0.25">
      <c r="C1197" s="132"/>
      <c r="D1197" s="131"/>
      <c r="E1197" s="130">
        <v>3</v>
      </c>
      <c r="F1197" s="130" t="s">
        <v>1364</v>
      </c>
      <c r="G1197" s="131" t="s">
        <v>3051</v>
      </c>
      <c r="H1197" s="131"/>
    </row>
    <row r="1198" spans="3:8" x14ac:dyDescent="0.25">
      <c r="C1198" s="132"/>
      <c r="D1198" s="131"/>
      <c r="E1198" s="130">
        <v>4</v>
      </c>
      <c r="F1198" s="130" t="s">
        <v>1365</v>
      </c>
      <c r="G1198" s="131" t="s">
        <v>3052</v>
      </c>
      <c r="H1198" s="131"/>
    </row>
    <row r="1199" spans="3:8" x14ac:dyDescent="0.25">
      <c r="C1199" s="132"/>
      <c r="D1199" s="131"/>
      <c r="E1199" s="130">
        <v>5</v>
      </c>
      <c r="F1199" s="130" t="s">
        <v>1366</v>
      </c>
      <c r="G1199" s="131" t="s">
        <v>3053</v>
      </c>
      <c r="H1199" s="131"/>
    </row>
    <row r="1200" spans="3:8" x14ac:dyDescent="0.25">
      <c r="C1200" s="132"/>
      <c r="D1200" s="131"/>
      <c r="E1200" s="130">
        <v>6</v>
      </c>
      <c r="F1200" s="130" t="s">
        <v>1367</v>
      </c>
      <c r="G1200" s="131" t="s">
        <v>3054</v>
      </c>
      <c r="H1200" s="131"/>
    </row>
    <row r="1201" spans="3:8" x14ac:dyDescent="0.25">
      <c r="C1201" s="132"/>
      <c r="D1201" s="131"/>
      <c r="E1201" s="130">
        <v>89</v>
      </c>
      <c r="F1201" s="130" t="s">
        <v>1368</v>
      </c>
      <c r="G1201" s="131" t="s">
        <v>3055</v>
      </c>
      <c r="H1201" s="131"/>
    </row>
    <row r="1202" spans="3:8" x14ac:dyDescent="0.25">
      <c r="C1202" s="132"/>
      <c r="D1202" s="131"/>
      <c r="E1202" s="130">
        <v>90</v>
      </c>
      <c r="F1202" s="130" t="s">
        <v>1369</v>
      </c>
      <c r="G1202" s="131" t="s">
        <v>3056</v>
      </c>
      <c r="H1202" s="131"/>
    </row>
    <row r="1203" spans="3:8" x14ac:dyDescent="0.25">
      <c r="C1203" s="132"/>
      <c r="D1203" s="131"/>
      <c r="E1203" s="130">
        <v>91</v>
      </c>
      <c r="F1203" s="130" t="s">
        <v>1370</v>
      </c>
      <c r="G1203" s="131" t="s">
        <v>3057</v>
      </c>
      <c r="H1203" s="131"/>
    </row>
    <row r="1204" spans="3:8" x14ac:dyDescent="0.25">
      <c r="C1204" s="132"/>
      <c r="D1204" s="131"/>
      <c r="E1204" s="130">
        <v>92</v>
      </c>
      <c r="F1204" s="130" t="s">
        <v>1371</v>
      </c>
      <c r="G1204" s="131" t="s">
        <v>3058</v>
      </c>
      <c r="H1204" s="131"/>
    </row>
    <row r="1205" spans="3:8" x14ac:dyDescent="0.25">
      <c r="C1205" s="132"/>
      <c r="D1205" s="131"/>
      <c r="E1205" s="130">
        <v>93</v>
      </c>
      <c r="F1205" s="130" t="s">
        <v>1372</v>
      </c>
      <c r="G1205" s="131" t="s">
        <v>3059</v>
      </c>
      <c r="H1205" s="131"/>
    </row>
    <row r="1206" spans="3:8" x14ac:dyDescent="0.25">
      <c r="C1206" s="132"/>
      <c r="D1206" s="131"/>
      <c r="E1206" s="130">
        <v>94</v>
      </c>
      <c r="F1206" s="130" t="s">
        <v>1373</v>
      </c>
      <c r="G1206" s="131" t="s">
        <v>3060</v>
      </c>
      <c r="H1206" s="131"/>
    </row>
    <row r="1207" spans="3:8" x14ac:dyDescent="0.25">
      <c r="C1207" s="132"/>
      <c r="D1207" s="131"/>
      <c r="E1207" s="130">
        <v>133</v>
      </c>
      <c r="F1207" s="130" t="s">
        <v>1374</v>
      </c>
      <c r="G1207" s="131" t="s">
        <v>3061</v>
      </c>
      <c r="H1207" s="131"/>
    </row>
    <row r="1208" spans="3:8" x14ac:dyDescent="0.25">
      <c r="C1208" s="132"/>
      <c r="D1208" s="131"/>
      <c r="E1208" s="130">
        <v>221</v>
      </c>
      <c r="F1208" s="130" t="s">
        <v>1375</v>
      </c>
      <c r="G1208" s="131" t="s">
        <v>3062</v>
      </c>
      <c r="H1208" s="131"/>
    </row>
    <row r="1209" spans="3:8" x14ac:dyDescent="0.25">
      <c r="C1209" s="132"/>
      <c r="D1209" s="131"/>
      <c r="E1209" s="130">
        <v>222</v>
      </c>
      <c r="F1209" s="130" t="s">
        <v>1376</v>
      </c>
      <c r="G1209" s="131" t="s">
        <v>3063</v>
      </c>
      <c r="H1209" s="131"/>
    </row>
    <row r="1210" spans="3:8" x14ac:dyDescent="0.25">
      <c r="C1210" s="132"/>
      <c r="D1210" s="131"/>
      <c r="E1210" s="130">
        <v>223</v>
      </c>
      <c r="F1210" s="130" t="s">
        <v>1377</v>
      </c>
      <c r="G1210" s="131" t="s">
        <v>3064</v>
      </c>
      <c r="H1210" s="131"/>
    </row>
    <row r="1211" spans="3:8" x14ac:dyDescent="0.25">
      <c r="C1211" s="132"/>
      <c r="D1211" s="131"/>
      <c r="E1211" s="130">
        <v>265</v>
      </c>
      <c r="F1211" s="130" t="s">
        <v>1378</v>
      </c>
      <c r="G1211" s="131" t="s">
        <v>3065</v>
      </c>
      <c r="H1211" s="131"/>
    </row>
    <row r="1212" spans="3:8" x14ac:dyDescent="0.25">
      <c r="C1212" s="132"/>
      <c r="D1212" s="131"/>
      <c r="E1212" s="130">
        <v>500</v>
      </c>
      <c r="F1212" s="130" t="s">
        <v>1379</v>
      </c>
      <c r="G1212" s="131" t="s">
        <v>3066</v>
      </c>
      <c r="H1212" s="131"/>
    </row>
    <row r="1213" spans="3:8" x14ac:dyDescent="0.25">
      <c r="C1213" s="132"/>
      <c r="D1213" s="131"/>
      <c r="E1213" s="130">
        <v>501</v>
      </c>
      <c r="F1213" s="130" t="s">
        <v>1380</v>
      </c>
      <c r="G1213" s="131" t="s">
        <v>3067</v>
      </c>
      <c r="H1213" s="131"/>
    </row>
    <row r="1214" spans="3:8" x14ac:dyDescent="0.25">
      <c r="C1214" s="132"/>
      <c r="D1214" s="131"/>
      <c r="E1214" s="130">
        <v>588</v>
      </c>
      <c r="F1214" s="130" t="s">
        <v>1381</v>
      </c>
      <c r="G1214" s="131" t="s">
        <v>3068</v>
      </c>
      <c r="H1214" s="131"/>
    </row>
    <row r="1215" spans="3:8" x14ac:dyDescent="0.25">
      <c r="C1215" s="132"/>
      <c r="D1215" s="131"/>
      <c r="E1215" s="130">
        <v>632</v>
      </c>
      <c r="F1215" s="130" t="s">
        <v>1382</v>
      </c>
      <c r="G1215" s="131" t="s">
        <v>3069</v>
      </c>
      <c r="H1215" s="131"/>
    </row>
    <row r="1216" spans="3:8" x14ac:dyDescent="0.25">
      <c r="C1216" s="132"/>
      <c r="D1216" s="131"/>
      <c r="E1216" s="130">
        <v>633</v>
      </c>
      <c r="F1216" s="130" t="s">
        <v>1352</v>
      </c>
      <c r="G1216" s="131" t="s">
        <v>3070</v>
      </c>
      <c r="H1216" s="131"/>
    </row>
    <row r="1217" spans="3:8" x14ac:dyDescent="0.25">
      <c r="C1217" s="132"/>
      <c r="D1217" s="131"/>
      <c r="E1217" s="130">
        <v>735</v>
      </c>
      <c r="F1217" s="130" t="s">
        <v>1383</v>
      </c>
      <c r="G1217" s="131" t="s">
        <v>3071</v>
      </c>
      <c r="H1217" s="131"/>
    </row>
    <row r="1218" spans="3:8" x14ac:dyDescent="0.25">
      <c r="C1218" s="132"/>
      <c r="D1218" s="131"/>
      <c r="E1218" s="130">
        <v>737</v>
      </c>
      <c r="F1218" s="130" t="s">
        <v>1384</v>
      </c>
      <c r="G1218" s="131" t="s">
        <v>3072</v>
      </c>
      <c r="H1218" s="131"/>
    </row>
    <row r="1219" spans="3:8" x14ac:dyDescent="0.25">
      <c r="C1219" s="132"/>
      <c r="D1219" s="131"/>
      <c r="E1219" s="130">
        <v>739</v>
      </c>
      <c r="F1219" s="130" t="s">
        <v>1385</v>
      </c>
      <c r="G1219" s="131" t="s">
        <v>3073</v>
      </c>
      <c r="H1219" s="131"/>
    </row>
    <row r="1220" spans="3:8" x14ac:dyDescent="0.25">
      <c r="C1220" s="132"/>
      <c r="D1220" s="131"/>
      <c r="E1220" s="130">
        <v>867</v>
      </c>
      <c r="F1220" s="130" t="s">
        <v>1386</v>
      </c>
      <c r="G1220" s="131" t="s">
        <v>3074</v>
      </c>
      <c r="H1220" s="131"/>
    </row>
    <row r="1221" spans="3:8" x14ac:dyDescent="0.25">
      <c r="C1221" s="132"/>
      <c r="D1221" s="131"/>
      <c r="E1221" s="130">
        <v>45</v>
      </c>
      <c r="F1221" s="130" t="s">
        <v>1387</v>
      </c>
      <c r="G1221" s="131" t="s">
        <v>3075</v>
      </c>
      <c r="H1221" s="131"/>
    </row>
    <row r="1222" spans="3:8" x14ac:dyDescent="0.25">
      <c r="C1222" s="132"/>
      <c r="D1222" s="131"/>
      <c r="E1222" s="130">
        <v>89</v>
      </c>
      <c r="F1222" s="130" t="s">
        <v>1388</v>
      </c>
      <c r="G1222" s="131" t="s">
        <v>3076</v>
      </c>
      <c r="H1222" s="131"/>
    </row>
    <row r="1223" spans="3:8" x14ac:dyDescent="0.25">
      <c r="C1223" s="132"/>
      <c r="D1223" s="131"/>
      <c r="E1223" s="130">
        <v>133</v>
      </c>
      <c r="F1223" s="130" t="s">
        <v>1389</v>
      </c>
      <c r="G1223" s="131" t="s">
        <v>3077</v>
      </c>
      <c r="H1223" s="131"/>
    </row>
    <row r="1224" spans="3:8" x14ac:dyDescent="0.25">
      <c r="C1224" s="132"/>
      <c r="D1224" s="131"/>
      <c r="E1224" s="130">
        <v>632</v>
      </c>
      <c r="F1224" s="130" t="s">
        <v>1390</v>
      </c>
      <c r="G1224" s="131" t="s">
        <v>3078</v>
      </c>
      <c r="H1224" s="131"/>
    </row>
    <row r="1225" spans="3:8" x14ac:dyDescent="0.25">
      <c r="C1225" s="132"/>
      <c r="D1225" s="131"/>
      <c r="E1225" s="130">
        <v>89</v>
      </c>
      <c r="F1225" s="130" t="s">
        <v>1391</v>
      </c>
      <c r="G1225" s="131" t="s">
        <v>3079</v>
      </c>
      <c r="H1225" s="131"/>
    </row>
    <row r="1226" spans="3:8" x14ac:dyDescent="0.25">
      <c r="C1226" s="132"/>
      <c r="D1226" s="131"/>
      <c r="E1226" s="130">
        <v>133</v>
      </c>
      <c r="F1226" s="130" t="s">
        <v>1392</v>
      </c>
      <c r="G1226" s="131" t="s">
        <v>3080</v>
      </c>
      <c r="H1226" s="131"/>
    </row>
    <row r="1227" spans="3:8" x14ac:dyDescent="0.25">
      <c r="C1227" s="132"/>
      <c r="D1227" s="131"/>
      <c r="E1227" s="130">
        <v>45</v>
      </c>
      <c r="F1227" s="130" t="s">
        <v>1387</v>
      </c>
      <c r="G1227" s="131" t="s">
        <v>3081</v>
      </c>
      <c r="H1227" s="131"/>
    </row>
    <row r="1228" spans="3:8" x14ac:dyDescent="0.25">
      <c r="C1228" s="132"/>
      <c r="D1228" s="131"/>
      <c r="E1228" s="130">
        <v>89</v>
      </c>
      <c r="F1228" s="130" t="s">
        <v>1393</v>
      </c>
      <c r="G1228" s="131" t="s">
        <v>3082</v>
      </c>
      <c r="H1228" s="131"/>
    </row>
    <row r="1229" spans="3:8" x14ac:dyDescent="0.25">
      <c r="C1229" s="132"/>
      <c r="D1229" s="131"/>
      <c r="E1229" s="130">
        <v>133</v>
      </c>
      <c r="F1229" s="130" t="s">
        <v>1389</v>
      </c>
      <c r="G1229" s="131" t="s">
        <v>3083</v>
      </c>
      <c r="H1229" s="131"/>
    </row>
    <row r="1230" spans="3:8" x14ac:dyDescent="0.25">
      <c r="C1230" s="132"/>
      <c r="D1230" s="131"/>
      <c r="E1230" s="130">
        <v>225</v>
      </c>
      <c r="F1230" s="130" t="s">
        <v>1394</v>
      </c>
      <c r="G1230" s="131" t="s">
        <v>3084</v>
      </c>
      <c r="H1230" s="131"/>
    </row>
    <row r="1231" spans="3:8" x14ac:dyDescent="0.25">
      <c r="C1231" s="132"/>
      <c r="D1231" s="131"/>
      <c r="E1231" s="130">
        <v>460</v>
      </c>
      <c r="F1231" s="130" t="s">
        <v>1395</v>
      </c>
      <c r="G1231" s="131" t="s">
        <v>3085</v>
      </c>
      <c r="H1231" s="131"/>
    </row>
    <row r="1232" spans="3:8" x14ac:dyDescent="0.25">
      <c r="C1232" s="132"/>
      <c r="D1232" s="131"/>
      <c r="E1232" s="130">
        <v>632</v>
      </c>
      <c r="F1232" s="130" t="s">
        <v>1396</v>
      </c>
      <c r="G1232" s="131" t="s">
        <v>3086</v>
      </c>
      <c r="H1232" s="131"/>
    </row>
    <row r="1233" spans="3:8" x14ac:dyDescent="0.25">
      <c r="C1233" s="132"/>
      <c r="D1233" s="131"/>
      <c r="E1233" s="130">
        <v>177</v>
      </c>
      <c r="F1233" s="130" t="s">
        <v>1397</v>
      </c>
      <c r="G1233" s="131" t="s">
        <v>3087</v>
      </c>
      <c r="H1233" s="131"/>
    </row>
    <row r="1234" spans="3:8" x14ac:dyDescent="0.25">
      <c r="C1234" s="132"/>
      <c r="D1234" s="131"/>
      <c r="E1234" s="130">
        <v>265</v>
      </c>
      <c r="F1234" s="130" t="s">
        <v>1398</v>
      </c>
      <c r="G1234" s="131" t="s">
        <v>3088</v>
      </c>
      <c r="H1234" s="131"/>
    </row>
    <row r="1235" spans="3:8" x14ac:dyDescent="0.25">
      <c r="C1235" s="132"/>
      <c r="D1235" s="131"/>
      <c r="E1235" s="130">
        <v>353</v>
      </c>
      <c r="F1235" s="130" t="s">
        <v>1399</v>
      </c>
      <c r="G1235" s="131" t="s">
        <v>3089</v>
      </c>
      <c r="H1235" s="131"/>
    </row>
    <row r="1236" spans="3:8" x14ac:dyDescent="0.25">
      <c r="C1236" s="132"/>
      <c r="D1236" s="131"/>
      <c r="E1236" s="130">
        <v>177</v>
      </c>
      <c r="F1236" s="130" t="s">
        <v>1400</v>
      </c>
      <c r="G1236" s="131" t="s">
        <v>3090</v>
      </c>
      <c r="H1236" s="131"/>
    </row>
    <row r="1237" spans="3:8" x14ac:dyDescent="0.25">
      <c r="C1237" s="132"/>
      <c r="D1237" s="131"/>
      <c r="E1237" s="130">
        <v>502</v>
      </c>
      <c r="F1237" s="130" t="s">
        <v>1401</v>
      </c>
      <c r="G1237" s="131" t="s">
        <v>3091</v>
      </c>
      <c r="H1237" s="131"/>
    </row>
    <row r="1238" spans="3:8" x14ac:dyDescent="0.25">
      <c r="C1238" s="132"/>
      <c r="D1238" s="131"/>
      <c r="E1238" s="130">
        <v>503</v>
      </c>
      <c r="F1238" s="130" t="s">
        <v>1402</v>
      </c>
      <c r="G1238" s="131" t="s">
        <v>3092</v>
      </c>
      <c r="H1238" s="131"/>
    </row>
    <row r="1239" spans="3:8" x14ac:dyDescent="0.25">
      <c r="C1239" s="132"/>
      <c r="D1239" s="131"/>
      <c r="E1239" s="130">
        <v>633</v>
      </c>
      <c r="F1239" s="130" t="s">
        <v>1403</v>
      </c>
      <c r="G1239" s="131" t="s">
        <v>3093</v>
      </c>
      <c r="H1239" s="131"/>
    </row>
    <row r="1240" spans="3:8" x14ac:dyDescent="0.25">
      <c r="C1240" s="132"/>
      <c r="D1240" s="131"/>
      <c r="E1240" s="130">
        <v>635</v>
      </c>
      <c r="F1240" s="130" t="s">
        <v>1404</v>
      </c>
      <c r="G1240" s="131" t="s">
        <v>3094</v>
      </c>
      <c r="H1240" s="131"/>
    </row>
    <row r="1241" spans="3:8" x14ac:dyDescent="0.25">
      <c r="C1241" s="132"/>
      <c r="D1241" s="131"/>
      <c r="E1241" s="130">
        <v>7</v>
      </c>
      <c r="F1241" s="130" t="s">
        <v>1405</v>
      </c>
      <c r="G1241" s="131" t="s">
        <v>3095</v>
      </c>
      <c r="H1241" s="131"/>
    </row>
    <row r="1242" spans="3:8" x14ac:dyDescent="0.25">
      <c r="C1242" s="132"/>
      <c r="D1242" s="131"/>
      <c r="E1242" s="130">
        <v>8</v>
      </c>
      <c r="F1242" s="130" t="s">
        <v>1406</v>
      </c>
      <c r="G1242" s="131" t="s">
        <v>3096</v>
      </c>
      <c r="H1242" s="131"/>
    </row>
    <row r="1243" spans="3:8" x14ac:dyDescent="0.25">
      <c r="C1243" s="132"/>
      <c r="D1243" s="131"/>
      <c r="E1243" s="130">
        <v>10</v>
      </c>
      <c r="F1243" s="130" t="s">
        <v>1407</v>
      </c>
      <c r="G1243" s="131" t="s">
        <v>3097</v>
      </c>
      <c r="H1243" s="131"/>
    </row>
    <row r="1244" spans="3:8" x14ac:dyDescent="0.25">
      <c r="C1244" s="132"/>
      <c r="D1244" s="131"/>
      <c r="E1244" s="130">
        <v>11</v>
      </c>
      <c r="F1244" s="130" t="s">
        <v>1408</v>
      </c>
      <c r="G1244" s="131" t="s">
        <v>3098</v>
      </c>
      <c r="H1244" s="131"/>
    </row>
    <row r="1245" spans="3:8" x14ac:dyDescent="0.25">
      <c r="C1245" s="132"/>
      <c r="D1245" s="131"/>
      <c r="E1245" s="130">
        <v>102</v>
      </c>
      <c r="F1245" s="130" t="s">
        <v>1409</v>
      </c>
      <c r="G1245" s="131" t="s">
        <v>3099</v>
      </c>
      <c r="H1245" s="131"/>
    </row>
    <row r="1246" spans="3:8" x14ac:dyDescent="0.25">
      <c r="C1246" s="132"/>
      <c r="D1246" s="131"/>
      <c r="E1246" s="130">
        <v>103</v>
      </c>
      <c r="F1246" s="130" t="s">
        <v>1410</v>
      </c>
      <c r="G1246" s="131" t="s">
        <v>3100</v>
      </c>
      <c r="H1246" s="131"/>
    </row>
    <row r="1247" spans="3:8" x14ac:dyDescent="0.25">
      <c r="C1247" s="132"/>
      <c r="D1247" s="131"/>
      <c r="E1247" s="130">
        <v>180</v>
      </c>
      <c r="F1247" s="130" t="s">
        <v>1411</v>
      </c>
      <c r="G1247" s="131" t="s">
        <v>3101</v>
      </c>
      <c r="H1247" s="131"/>
    </row>
    <row r="1248" spans="3:8" x14ac:dyDescent="0.25">
      <c r="C1248" s="132"/>
      <c r="D1248" s="131"/>
      <c r="E1248" s="130">
        <v>183</v>
      </c>
      <c r="F1248" s="130" t="s">
        <v>1412</v>
      </c>
      <c r="G1248" s="131" t="s">
        <v>3102</v>
      </c>
      <c r="H1248" s="131"/>
    </row>
    <row r="1249" spans="3:8" x14ac:dyDescent="0.25">
      <c r="C1249" s="132"/>
      <c r="D1249" s="131"/>
      <c r="E1249" s="130">
        <v>441</v>
      </c>
      <c r="F1249" s="130" t="s">
        <v>1413</v>
      </c>
      <c r="G1249" s="131" t="s">
        <v>3103</v>
      </c>
      <c r="H1249" s="131"/>
    </row>
    <row r="1250" spans="3:8" x14ac:dyDescent="0.25">
      <c r="C1250" s="132"/>
      <c r="D1250" s="131"/>
      <c r="E1250" s="130">
        <v>507</v>
      </c>
      <c r="F1250" s="130" t="s">
        <v>1414</v>
      </c>
      <c r="G1250" s="131" t="s">
        <v>3104</v>
      </c>
      <c r="H1250" s="131"/>
    </row>
    <row r="1251" spans="3:8" x14ac:dyDescent="0.25">
      <c r="C1251" s="132"/>
      <c r="D1251" s="131"/>
      <c r="E1251" s="130">
        <v>508</v>
      </c>
      <c r="F1251" s="130" t="s">
        <v>1415</v>
      </c>
      <c r="G1251" s="131" t="s">
        <v>3105</v>
      </c>
      <c r="H1251" s="131"/>
    </row>
    <row r="1252" spans="3:8" x14ac:dyDescent="0.25">
      <c r="C1252" s="132"/>
      <c r="D1252" s="131"/>
      <c r="E1252" s="130">
        <v>555</v>
      </c>
      <c r="F1252" s="130" t="s">
        <v>1416</v>
      </c>
      <c r="G1252" s="131" t="s">
        <v>3106</v>
      </c>
      <c r="H1252" s="131"/>
    </row>
    <row r="1253" spans="3:8" x14ac:dyDescent="0.25">
      <c r="C1253" s="132"/>
      <c r="D1253" s="131"/>
      <c r="E1253" s="130">
        <v>636</v>
      </c>
      <c r="F1253" s="130" t="s">
        <v>1417</v>
      </c>
      <c r="G1253" s="131" t="s">
        <v>3107</v>
      </c>
      <c r="H1253" s="131"/>
    </row>
    <row r="1254" spans="3:8" x14ac:dyDescent="0.25">
      <c r="C1254" s="132"/>
      <c r="D1254" s="131"/>
      <c r="E1254" s="130">
        <v>637</v>
      </c>
      <c r="F1254" s="130" t="s">
        <v>1418</v>
      </c>
      <c r="G1254" s="131" t="s">
        <v>3108</v>
      </c>
      <c r="H1254" s="131"/>
    </row>
    <row r="1255" spans="3:8" x14ac:dyDescent="0.25">
      <c r="C1255" s="132"/>
      <c r="D1255" s="131"/>
      <c r="E1255" s="130">
        <v>638</v>
      </c>
      <c r="F1255" s="130" t="s">
        <v>1419</v>
      </c>
      <c r="G1255" s="131" t="s">
        <v>3109</v>
      </c>
      <c r="H1255" s="131"/>
    </row>
    <row r="1256" spans="3:8" x14ac:dyDescent="0.25">
      <c r="C1256" s="132"/>
      <c r="D1256" s="131"/>
      <c r="E1256" s="130">
        <v>750</v>
      </c>
      <c r="F1256" s="130" t="s">
        <v>1420</v>
      </c>
      <c r="G1256" s="131" t="s">
        <v>3110</v>
      </c>
      <c r="H1256" s="131"/>
    </row>
    <row r="1257" spans="3:8" x14ac:dyDescent="0.25">
      <c r="C1257" s="132"/>
      <c r="D1257" s="131"/>
      <c r="E1257" s="130">
        <v>868</v>
      </c>
      <c r="F1257" s="130" t="s">
        <v>1421</v>
      </c>
      <c r="G1257" s="131" t="s">
        <v>3111</v>
      </c>
      <c r="H1257" s="131"/>
    </row>
    <row r="1258" spans="3:8" x14ac:dyDescent="0.25">
      <c r="C1258" s="132"/>
      <c r="D1258" s="131"/>
      <c r="E1258" s="130">
        <v>1</v>
      </c>
      <c r="F1258" s="130" t="s">
        <v>180</v>
      </c>
      <c r="G1258" s="131" t="s">
        <v>3112</v>
      </c>
      <c r="H1258" s="131"/>
    </row>
    <row r="1259" spans="3:8" x14ac:dyDescent="0.25">
      <c r="C1259" s="132"/>
      <c r="D1259" s="131"/>
      <c r="E1259" s="130">
        <v>133</v>
      </c>
      <c r="F1259" s="130" t="s">
        <v>42</v>
      </c>
      <c r="G1259" s="131" t="s">
        <v>3113</v>
      </c>
      <c r="H1259" s="131"/>
    </row>
    <row r="1260" spans="3:8" x14ac:dyDescent="0.25">
      <c r="C1260" s="132"/>
      <c r="D1260" s="131"/>
      <c r="E1260" s="130">
        <v>500</v>
      </c>
      <c r="F1260" s="130" t="s">
        <v>181</v>
      </c>
      <c r="G1260" s="131" t="s">
        <v>3114</v>
      </c>
      <c r="H1260" s="131"/>
    </row>
    <row r="1261" spans="3:8" x14ac:dyDescent="0.25">
      <c r="C1261" s="132"/>
      <c r="D1261" s="131"/>
      <c r="E1261" s="130">
        <v>1</v>
      </c>
      <c r="F1261" s="130" t="s">
        <v>182</v>
      </c>
      <c r="G1261" s="131" t="s">
        <v>3115</v>
      </c>
      <c r="H1261" s="131"/>
    </row>
    <row r="1262" spans="3:8" x14ac:dyDescent="0.25">
      <c r="C1262" s="132"/>
      <c r="D1262" s="131"/>
      <c r="E1262" s="130">
        <v>2</v>
      </c>
      <c r="F1262" s="130" t="s">
        <v>183</v>
      </c>
      <c r="G1262" s="131" t="s">
        <v>3116</v>
      </c>
      <c r="H1262" s="131"/>
    </row>
    <row r="1263" spans="3:8" x14ac:dyDescent="0.25">
      <c r="C1263" s="132"/>
      <c r="D1263" s="131"/>
      <c r="E1263" s="130">
        <v>3</v>
      </c>
      <c r="F1263" s="130" t="s">
        <v>184</v>
      </c>
      <c r="G1263" s="131" t="s">
        <v>3117</v>
      </c>
      <c r="H1263" s="131"/>
    </row>
    <row r="1264" spans="3:8" x14ac:dyDescent="0.25">
      <c r="C1264" s="132"/>
      <c r="D1264" s="131"/>
      <c r="E1264" s="130">
        <v>4</v>
      </c>
      <c r="F1264" s="130" t="s">
        <v>1422</v>
      </c>
      <c r="G1264" s="131" t="s">
        <v>3118</v>
      </c>
      <c r="H1264" s="131"/>
    </row>
    <row r="1265" spans="3:8" x14ac:dyDescent="0.25">
      <c r="C1265" s="132"/>
      <c r="D1265" s="131"/>
      <c r="E1265" s="130">
        <v>5</v>
      </c>
      <c r="F1265" s="130" t="s">
        <v>1423</v>
      </c>
      <c r="G1265" s="131" t="s">
        <v>3119</v>
      </c>
      <c r="H1265" s="131"/>
    </row>
    <row r="1266" spans="3:8" x14ac:dyDescent="0.25">
      <c r="C1266" s="132"/>
      <c r="D1266" s="131"/>
      <c r="E1266" s="130">
        <v>6</v>
      </c>
      <c r="F1266" s="130" t="s">
        <v>1424</v>
      </c>
      <c r="G1266" s="131" t="s">
        <v>3120</v>
      </c>
      <c r="H1266" s="131"/>
    </row>
    <row r="1267" spans="3:8" x14ac:dyDescent="0.25">
      <c r="C1267" s="132"/>
      <c r="D1267" s="131"/>
      <c r="E1267" s="130">
        <v>7</v>
      </c>
      <c r="F1267" s="130" t="s">
        <v>1425</v>
      </c>
      <c r="G1267" s="131" t="s">
        <v>3121</v>
      </c>
      <c r="H1267" s="131"/>
    </row>
    <row r="1268" spans="3:8" x14ac:dyDescent="0.25">
      <c r="C1268" s="132"/>
      <c r="D1268" s="131"/>
      <c r="E1268" s="130">
        <v>8</v>
      </c>
      <c r="F1268" s="130" t="s">
        <v>1426</v>
      </c>
      <c r="G1268" s="131" t="s">
        <v>3122</v>
      </c>
      <c r="H1268" s="131"/>
    </row>
    <row r="1269" spans="3:8" x14ac:dyDescent="0.25">
      <c r="C1269" s="132"/>
      <c r="D1269" s="131"/>
      <c r="E1269" s="130">
        <v>9</v>
      </c>
      <c r="F1269" s="130" t="s">
        <v>1427</v>
      </c>
      <c r="G1269" s="131" t="s">
        <v>3123</v>
      </c>
      <c r="H1269" s="131"/>
    </row>
    <row r="1270" spans="3:8" x14ac:dyDescent="0.25">
      <c r="C1270" s="132"/>
      <c r="D1270" s="131"/>
      <c r="E1270" s="130">
        <v>10</v>
      </c>
      <c r="F1270" s="130" t="s">
        <v>1428</v>
      </c>
      <c r="G1270" s="131" t="s">
        <v>3124</v>
      </c>
      <c r="H1270" s="131"/>
    </row>
    <row r="1271" spans="3:8" x14ac:dyDescent="0.25">
      <c r="C1271" s="132"/>
      <c r="D1271" s="131"/>
      <c r="E1271" s="130">
        <v>45</v>
      </c>
      <c r="F1271" s="130" t="s">
        <v>891</v>
      </c>
      <c r="G1271" s="131" t="s">
        <v>3125</v>
      </c>
      <c r="H1271" s="131"/>
    </row>
    <row r="1272" spans="3:8" x14ac:dyDescent="0.25">
      <c r="C1272" s="132"/>
      <c r="D1272" s="131"/>
      <c r="E1272" s="130">
        <v>46</v>
      </c>
      <c r="F1272" s="130" t="s">
        <v>830</v>
      </c>
      <c r="G1272" s="131" t="s">
        <v>3126</v>
      </c>
      <c r="H1272" s="131"/>
    </row>
    <row r="1273" spans="3:8" x14ac:dyDescent="0.25">
      <c r="C1273" s="132"/>
      <c r="D1273" s="131"/>
      <c r="E1273" s="130">
        <v>47</v>
      </c>
      <c r="F1273" s="130" t="s">
        <v>1429</v>
      </c>
      <c r="G1273" s="131" t="s">
        <v>3127</v>
      </c>
      <c r="H1273" s="131"/>
    </row>
    <row r="1274" spans="3:8" x14ac:dyDescent="0.25">
      <c r="C1274" s="132"/>
      <c r="D1274" s="131"/>
      <c r="E1274" s="130">
        <v>48</v>
      </c>
      <c r="F1274" s="130" t="s">
        <v>1430</v>
      </c>
      <c r="G1274" s="131" t="s">
        <v>3128</v>
      </c>
      <c r="H1274" s="131"/>
    </row>
    <row r="1275" spans="3:8" x14ac:dyDescent="0.25">
      <c r="C1275" s="132"/>
      <c r="D1275" s="131"/>
      <c r="E1275" s="130">
        <v>49</v>
      </c>
      <c r="F1275" s="130" t="s">
        <v>1431</v>
      </c>
      <c r="G1275" s="131" t="s">
        <v>3129</v>
      </c>
      <c r="H1275" s="131"/>
    </row>
    <row r="1276" spans="3:8" x14ac:dyDescent="0.25">
      <c r="C1276" s="132"/>
      <c r="D1276" s="131"/>
      <c r="E1276" s="130">
        <v>50</v>
      </c>
      <c r="F1276" s="130" t="s">
        <v>1432</v>
      </c>
      <c r="G1276" s="131" t="s">
        <v>3130</v>
      </c>
      <c r="H1276" s="131"/>
    </row>
    <row r="1277" spans="3:8" x14ac:dyDescent="0.25">
      <c r="C1277" s="132"/>
      <c r="D1277" s="131"/>
      <c r="E1277" s="130">
        <v>51</v>
      </c>
      <c r="F1277" s="130" t="s">
        <v>1433</v>
      </c>
      <c r="G1277" s="131" t="s">
        <v>3131</v>
      </c>
      <c r="H1277" s="131"/>
    </row>
    <row r="1278" spans="3:8" x14ac:dyDescent="0.25">
      <c r="C1278" s="132"/>
      <c r="D1278" s="131"/>
      <c r="E1278" s="130">
        <v>52</v>
      </c>
      <c r="F1278" s="130" t="s">
        <v>1434</v>
      </c>
      <c r="G1278" s="131" t="s">
        <v>3132</v>
      </c>
      <c r="H1278" s="131"/>
    </row>
    <row r="1279" spans="3:8" x14ac:dyDescent="0.25">
      <c r="C1279" s="132"/>
      <c r="D1279" s="131"/>
      <c r="E1279" s="130">
        <v>53</v>
      </c>
      <c r="F1279" s="130" t="s">
        <v>1435</v>
      </c>
      <c r="G1279" s="131" t="s">
        <v>3133</v>
      </c>
      <c r="H1279" s="131"/>
    </row>
    <row r="1280" spans="3:8" x14ac:dyDescent="0.25">
      <c r="C1280" s="132"/>
      <c r="D1280" s="131"/>
      <c r="E1280" s="130">
        <v>54</v>
      </c>
      <c r="F1280" s="130" t="s">
        <v>1436</v>
      </c>
      <c r="G1280" s="131" t="s">
        <v>3134</v>
      </c>
      <c r="H1280" s="131"/>
    </row>
    <row r="1281" spans="3:8" x14ac:dyDescent="0.25">
      <c r="C1281" s="132"/>
      <c r="D1281" s="131"/>
      <c r="E1281" s="130">
        <v>55</v>
      </c>
      <c r="F1281" s="130" t="s">
        <v>1437</v>
      </c>
      <c r="G1281" s="131" t="s">
        <v>3135</v>
      </c>
      <c r="H1281" s="131"/>
    </row>
    <row r="1282" spans="3:8" x14ac:dyDescent="0.25">
      <c r="C1282" s="132"/>
      <c r="D1282" s="131"/>
      <c r="E1282" s="130">
        <v>60</v>
      </c>
      <c r="F1282" s="130" t="s">
        <v>1299</v>
      </c>
      <c r="G1282" s="131" t="s">
        <v>3136</v>
      </c>
      <c r="H1282" s="131"/>
    </row>
    <row r="1283" spans="3:8" x14ac:dyDescent="0.25">
      <c r="C1283" s="132"/>
      <c r="D1283" s="131"/>
      <c r="E1283" s="130">
        <v>65</v>
      </c>
      <c r="F1283" s="130" t="s">
        <v>1438</v>
      </c>
      <c r="G1283" s="131" t="s">
        <v>3137</v>
      </c>
      <c r="H1283" s="131"/>
    </row>
    <row r="1284" spans="3:8" x14ac:dyDescent="0.25">
      <c r="C1284" s="132"/>
      <c r="D1284" s="131"/>
      <c r="E1284" s="130">
        <v>89</v>
      </c>
      <c r="F1284" s="130" t="s">
        <v>1439</v>
      </c>
      <c r="G1284" s="131" t="s">
        <v>3138</v>
      </c>
      <c r="H1284" s="131"/>
    </row>
    <row r="1285" spans="3:8" x14ac:dyDescent="0.25">
      <c r="C1285" s="132"/>
      <c r="D1285" s="131"/>
      <c r="E1285" s="130">
        <v>90</v>
      </c>
      <c r="F1285" s="130" t="s">
        <v>1440</v>
      </c>
      <c r="G1285" s="131" t="s">
        <v>3139</v>
      </c>
      <c r="H1285" s="131"/>
    </row>
    <row r="1286" spans="3:8" x14ac:dyDescent="0.25">
      <c r="C1286" s="132"/>
      <c r="D1286" s="131"/>
      <c r="E1286" s="130">
        <v>91</v>
      </c>
      <c r="F1286" s="130" t="s">
        <v>1441</v>
      </c>
      <c r="G1286" s="131" t="s">
        <v>3140</v>
      </c>
      <c r="H1286" s="131"/>
    </row>
    <row r="1287" spans="3:8" x14ac:dyDescent="0.25">
      <c r="C1287" s="132"/>
      <c r="D1287" s="131"/>
      <c r="E1287" s="130">
        <v>93</v>
      </c>
      <c r="F1287" s="130" t="s">
        <v>1442</v>
      </c>
      <c r="G1287" s="131" t="s">
        <v>3141</v>
      </c>
      <c r="H1287" s="131"/>
    </row>
    <row r="1288" spans="3:8" x14ac:dyDescent="0.25">
      <c r="C1288" s="132"/>
      <c r="D1288" s="131"/>
      <c r="E1288" s="130">
        <v>94</v>
      </c>
      <c r="F1288" s="130" t="s">
        <v>1443</v>
      </c>
      <c r="G1288" s="131" t="s">
        <v>3142</v>
      </c>
      <c r="H1288" s="131"/>
    </row>
    <row r="1289" spans="3:8" x14ac:dyDescent="0.25">
      <c r="C1289" s="132"/>
      <c r="D1289" s="131"/>
      <c r="E1289" s="130">
        <v>95</v>
      </c>
      <c r="F1289" s="130" t="s">
        <v>1444</v>
      </c>
      <c r="G1289" s="131" t="s">
        <v>3143</v>
      </c>
      <c r="H1289" s="131"/>
    </row>
    <row r="1290" spans="3:8" x14ac:dyDescent="0.25">
      <c r="C1290" s="132"/>
      <c r="D1290" s="131"/>
      <c r="E1290" s="130">
        <v>96</v>
      </c>
      <c r="F1290" s="130" t="s">
        <v>1445</v>
      </c>
      <c r="G1290" s="131" t="s">
        <v>3144</v>
      </c>
      <c r="H1290" s="131"/>
    </row>
    <row r="1291" spans="3:8" x14ac:dyDescent="0.25">
      <c r="C1291" s="132"/>
      <c r="D1291" s="131"/>
      <c r="E1291" s="130">
        <v>97</v>
      </c>
      <c r="F1291" s="130" t="s">
        <v>1446</v>
      </c>
      <c r="G1291" s="131" t="s">
        <v>3145</v>
      </c>
      <c r="H1291" s="131"/>
    </row>
    <row r="1292" spans="3:8" x14ac:dyDescent="0.25">
      <c r="C1292" s="132"/>
      <c r="D1292" s="131"/>
      <c r="E1292" s="130">
        <v>98</v>
      </c>
      <c r="F1292" s="130" t="s">
        <v>1447</v>
      </c>
      <c r="G1292" s="131" t="s">
        <v>3146</v>
      </c>
      <c r="H1292" s="131"/>
    </row>
    <row r="1293" spans="3:8" x14ac:dyDescent="0.25">
      <c r="C1293" s="132"/>
      <c r="D1293" s="131"/>
      <c r="E1293" s="130">
        <v>99</v>
      </c>
      <c r="F1293" s="130" t="s">
        <v>1448</v>
      </c>
      <c r="G1293" s="131" t="s">
        <v>3147</v>
      </c>
      <c r="H1293" s="131"/>
    </row>
    <row r="1294" spans="3:8" x14ac:dyDescent="0.25">
      <c r="C1294" s="132"/>
      <c r="D1294" s="131"/>
      <c r="E1294" s="130">
        <v>100</v>
      </c>
      <c r="F1294" s="130" t="s">
        <v>1449</v>
      </c>
      <c r="G1294" s="131" t="s">
        <v>3148</v>
      </c>
      <c r="H1294" s="131"/>
    </row>
    <row r="1295" spans="3:8" x14ac:dyDescent="0.25">
      <c r="C1295" s="132"/>
      <c r="D1295" s="131"/>
      <c r="E1295" s="130">
        <v>101</v>
      </c>
      <c r="F1295" s="130" t="s">
        <v>1450</v>
      </c>
      <c r="G1295" s="131" t="s">
        <v>3149</v>
      </c>
      <c r="H1295" s="131"/>
    </row>
    <row r="1296" spans="3:8" x14ac:dyDescent="0.25">
      <c r="C1296" s="132"/>
      <c r="D1296" s="131"/>
      <c r="E1296" s="130">
        <v>102</v>
      </c>
      <c r="F1296" s="130" t="s">
        <v>1451</v>
      </c>
      <c r="G1296" s="131" t="s">
        <v>3150</v>
      </c>
      <c r="H1296" s="131"/>
    </row>
    <row r="1297" spans="3:8" x14ac:dyDescent="0.25">
      <c r="C1297" s="132"/>
      <c r="D1297" s="131"/>
      <c r="E1297" s="130">
        <v>103</v>
      </c>
      <c r="F1297" s="130" t="s">
        <v>1452</v>
      </c>
      <c r="G1297" s="131" t="s">
        <v>3151</v>
      </c>
      <c r="H1297" s="131"/>
    </row>
    <row r="1298" spans="3:8" x14ac:dyDescent="0.25">
      <c r="C1298" s="132"/>
      <c r="D1298" s="131"/>
      <c r="E1298" s="130">
        <v>104</v>
      </c>
      <c r="F1298" s="130" t="s">
        <v>1453</v>
      </c>
      <c r="G1298" s="131" t="s">
        <v>3152</v>
      </c>
      <c r="H1298" s="131"/>
    </row>
    <row r="1299" spans="3:8" x14ac:dyDescent="0.25">
      <c r="C1299" s="132"/>
      <c r="D1299" s="131"/>
      <c r="E1299" s="130">
        <v>105</v>
      </c>
      <c r="F1299" s="130" t="s">
        <v>1454</v>
      </c>
      <c r="G1299" s="131" t="s">
        <v>3153</v>
      </c>
      <c r="H1299" s="131"/>
    </row>
    <row r="1300" spans="3:8" x14ac:dyDescent="0.25">
      <c r="C1300" s="132"/>
      <c r="D1300" s="131"/>
      <c r="E1300" s="130">
        <v>106</v>
      </c>
      <c r="F1300" s="130" t="s">
        <v>1455</v>
      </c>
      <c r="G1300" s="131" t="s">
        <v>3154</v>
      </c>
      <c r="H1300" s="131"/>
    </row>
    <row r="1301" spans="3:8" x14ac:dyDescent="0.25">
      <c r="C1301" s="132"/>
      <c r="D1301" s="131"/>
      <c r="E1301" s="130">
        <v>133</v>
      </c>
      <c r="F1301" s="130" t="s">
        <v>1456</v>
      </c>
      <c r="G1301" s="131" t="s">
        <v>3155</v>
      </c>
      <c r="H1301" s="131"/>
    </row>
    <row r="1302" spans="3:8" x14ac:dyDescent="0.25">
      <c r="C1302" s="132"/>
      <c r="D1302" s="131"/>
      <c r="E1302" s="130">
        <v>134</v>
      </c>
      <c r="F1302" s="130" t="s">
        <v>1457</v>
      </c>
      <c r="G1302" s="131" t="s">
        <v>3156</v>
      </c>
      <c r="H1302" s="131"/>
    </row>
    <row r="1303" spans="3:8" x14ac:dyDescent="0.25">
      <c r="C1303" s="132"/>
      <c r="D1303" s="131"/>
      <c r="E1303" s="130">
        <v>135</v>
      </c>
      <c r="F1303" s="130" t="s">
        <v>1458</v>
      </c>
      <c r="G1303" s="131" t="s">
        <v>3157</v>
      </c>
      <c r="H1303" s="131"/>
    </row>
    <row r="1304" spans="3:8" x14ac:dyDescent="0.25">
      <c r="C1304" s="132"/>
      <c r="D1304" s="131"/>
      <c r="E1304" s="130">
        <v>136</v>
      </c>
      <c r="F1304" s="130" t="s">
        <v>1459</v>
      </c>
      <c r="G1304" s="131" t="s">
        <v>3158</v>
      </c>
      <c r="H1304" s="131"/>
    </row>
    <row r="1305" spans="3:8" x14ac:dyDescent="0.25">
      <c r="C1305" s="132"/>
      <c r="D1305" s="131"/>
      <c r="E1305" s="130">
        <v>177</v>
      </c>
      <c r="F1305" s="130" t="s">
        <v>1460</v>
      </c>
      <c r="G1305" s="131" t="s">
        <v>3159</v>
      </c>
      <c r="H1305" s="131"/>
    </row>
    <row r="1306" spans="3:8" x14ac:dyDescent="0.25">
      <c r="C1306" s="132"/>
      <c r="D1306" s="131"/>
      <c r="E1306" s="130">
        <v>178</v>
      </c>
      <c r="F1306" s="130" t="s">
        <v>1461</v>
      </c>
      <c r="G1306" s="131" t="s">
        <v>3160</v>
      </c>
      <c r="H1306" s="131"/>
    </row>
    <row r="1307" spans="3:8" x14ac:dyDescent="0.25">
      <c r="C1307" s="132"/>
      <c r="D1307" s="131"/>
      <c r="E1307" s="130">
        <v>179</v>
      </c>
      <c r="F1307" s="130" t="s">
        <v>1462</v>
      </c>
      <c r="G1307" s="131" t="s">
        <v>3161</v>
      </c>
      <c r="H1307" s="131"/>
    </row>
    <row r="1308" spans="3:8" x14ac:dyDescent="0.25">
      <c r="C1308" s="132"/>
      <c r="D1308" s="131"/>
      <c r="E1308" s="130">
        <v>180</v>
      </c>
      <c r="F1308" s="130" t="s">
        <v>1463</v>
      </c>
      <c r="G1308" s="131" t="s">
        <v>3162</v>
      </c>
      <c r="H1308" s="131"/>
    </row>
    <row r="1309" spans="3:8" x14ac:dyDescent="0.25">
      <c r="C1309" s="132"/>
      <c r="D1309" s="131"/>
      <c r="E1309" s="130">
        <v>181</v>
      </c>
      <c r="F1309" s="130" t="s">
        <v>1464</v>
      </c>
      <c r="G1309" s="131" t="s">
        <v>3163</v>
      </c>
      <c r="H1309" s="131"/>
    </row>
    <row r="1310" spans="3:8" x14ac:dyDescent="0.25">
      <c r="C1310" s="132"/>
      <c r="D1310" s="131"/>
      <c r="E1310" s="130">
        <v>182</v>
      </c>
      <c r="F1310" s="130" t="s">
        <v>1465</v>
      </c>
      <c r="G1310" s="131" t="s">
        <v>3164</v>
      </c>
      <c r="H1310" s="131"/>
    </row>
    <row r="1311" spans="3:8" x14ac:dyDescent="0.25">
      <c r="C1311" s="132"/>
      <c r="D1311" s="131"/>
      <c r="E1311" s="130">
        <v>183</v>
      </c>
      <c r="F1311" s="130" t="s">
        <v>1466</v>
      </c>
      <c r="G1311" s="131" t="s">
        <v>3165</v>
      </c>
      <c r="H1311" s="131"/>
    </row>
    <row r="1312" spans="3:8" x14ac:dyDescent="0.25">
      <c r="C1312" s="132"/>
      <c r="D1312" s="131"/>
      <c r="E1312" s="130">
        <v>184</v>
      </c>
      <c r="F1312" s="130" t="s">
        <v>1467</v>
      </c>
      <c r="G1312" s="131" t="s">
        <v>3166</v>
      </c>
      <c r="H1312" s="131"/>
    </row>
    <row r="1313" spans="3:8" x14ac:dyDescent="0.25">
      <c r="C1313" s="132"/>
      <c r="D1313" s="131"/>
      <c r="E1313" s="130">
        <v>185</v>
      </c>
      <c r="F1313" s="130" t="s">
        <v>1468</v>
      </c>
      <c r="G1313" s="131" t="s">
        <v>3167</v>
      </c>
      <c r="H1313" s="131"/>
    </row>
    <row r="1314" spans="3:8" x14ac:dyDescent="0.25">
      <c r="C1314" s="132"/>
      <c r="D1314" s="131"/>
      <c r="E1314" s="130">
        <v>186</v>
      </c>
      <c r="F1314" s="130" t="s">
        <v>1469</v>
      </c>
      <c r="G1314" s="131" t="s">
        <v>3168</v>
      </c>
      <c r="H1314" s="131"/>
    </row>
    <row r="1315" spans="3:8" x14ac:dyDescent="0.25">
      <c r="C1315" s="132"/>
      <c r="D1315" s="131"/>
      <c r="E1315" s="130">
        <v>187</v>
      </c>
      <c r="F1315" s="130" t="s">
        <v>1470</v>
      </c>
      <c r="G1315" s="131" t="s">
        <v>3169</v>
      </c>
      <c r="H1315" s="131"/>
    </row>
    <row r="1316" spans="3:8" x14ac:dyDescent="0.25">
      <c r="C1316" s="132"/>
      <c r="D1316" s="131"/>
      <c r="E1316" s="130">
        <v>188</v>
      </c>
      <c r="F1316" s="130" t="s">
        <v>1471</v>
      </c>
      <c r="G1316" s="131" t="s">
        <v>3170</v>
      </c>
      <c r="H1316" s="131"/>
    </row>
    <row r="1317" spans="3:8" x14ac:dyDescent="0.25">
      <c r="C1317" s="132"/>
      <c r="D1317" s="131"/>
      <c r="E1317" s="130">
        <v>189</v>
      </c>
      <c r="F1317" s="130" t="s">
        <v>1333</v>
      </c>
      <c r="G1317" s="131" t="s">
        <v>3171</v>
      </c>
      <c r="H1317" s="131"/>
    </row>
    <row r="1318" spans="3:8" x14ac:dyDescent="0.25">
      <c r="C1318" s="132"/>
      <c r="D1318" s="131"/>
      <c r="E1318" s="130">
        <v>190</v>
      </c>
      <c r="F1318" s="130" t="s">
        <v>1472</v>
      </c>
      <c r="G1318" s="131" t="s">
        <v>3172</v>
      </c>
      <c r="H1318" s="131"/>
    </row>
    <row r="1319" spans="3:8" x14ac:dyDescent="0.25">
      <c r="C1319" s="132"/>
      <c r="D1319" s="131"/>
      <c r="E1319" s="130">
        <v>191</v>
      </c>
      <c r="F1319" s="130" t="s">
        <v>1473</v>
      </c>
      <c r="G1319" s="131" t="s">
        <v>3173</v>
      </c>
      <c r="H1319" s="131"/>
    </row>
    <row r="1320" spans="3:8" x14ac:dyDescent="0.25">
      <c r="C1320" s="132"/>
      <c r="D1320" s="131"/>
      <c r="E1320" s="130">
        <v>192</v>
      </c>
      <c r="F1320" s="130" t="s">
        <v>1474</v>
      </c>
      <c r="G1320" s="131" t="s">
        <v>3174</v>
      </c>
      <c r="H1320" s="131"/>
    </row>
    <row r="1321" spans="3:8" x14ac:dyDescent="0.25">
      <c r="C1321" s="132"/>
      <c r="D1321" s="131"/>
      <c r="E1321" s="130">
        <v>221</v>
      </c>
      <c r="F1321" s="130" t="s">
        <v>1475</v>
      </c>
      <c r="G1321" s="131" t="s">
        <v>3175</v>
      </c>
      <c r="H1321" s="131"/>
    </row>
    <row r="1322" spans="3:8" x14ac:dyDescent="0.25">
      <c r="C1322" s="132"/>
      <c r="D1322" s="131"/>
      <c r="E1322" s="130">
        <v>222</v>
      </c>
      <c r="F1322" s="130" t="s">
        <v>1476</v>
      </c>
      <c r="G1322" s="131" t="s">
        <v>3176</v>
      </c>
      <c r="H1322" s="131"/>
    </row>
    <row r="1323" spans="3:8" x14ac:dyDescent="0.25">
      <c r="C1323" s="132"/>
      <c r="D1323" s="131"/>
      <c r="E1323" s="130">
        <v>223</v>
      </c>
      <c r="F1323" s="130" t="s">
        <v>1477</v>
      </c>
      <c r="G1323" s="131" t="s">
        <v>3177</v>
      </c>
      <c r="H1323" s="131"/>
    </row>
    <row r="1324" spans="3:8" x14ac:dyDescent="0.25">
      <c r="C1324" s="132"/>
      <c r="D1324" s="131"/>
      <c r="E1324" s="130">
        <v>224</v>
      </c>
      <c r="F1324" s="130" t="s">
        <v>1478</v>
      </c>
      <c r="G1324" s="131" t="s">
        <v>3178</v>
      </c>
      <c r="H1324" s="131"/>
    </row>
    <row r="1325" spans="3:8" x14ac:dyDescent="0.25">
      <c r="C1325" s="132"/>
      <c r="D1325" s="131"/>
      <c r="E1325" s="130">
        <v>265</v>
      </c>
      <c r="F1325" s="130" t="s">
        <v>1479</v>
      </c>
      <c r="G1325" s="131" t="s">
        <v>3179</v>
      </c>
      <c r="H1325" s="131"/>
    </row>
    <row r="1326" spans="3:8" x14ac:dyDescent="0.25">
      <c r="C1326" s="132"/>
      <c r="D1326" s="131"/>
      <c r="E1326" s="130">
        <v>266</v>
      </c>
      <c r="F1326" s="130" t="s">
        <v>1480</v>
      </c>
      <c r="G1326" s="131" t="s">
        <v>3180</v>
      </c>
      <c r="H1326" s="131"/>
    </row>
    <row r="1327" spans="3:8" x14ac:dyDescent="0.25">
      <c r="C1327" s="132"/>
      <c r="D1327" s="131"/>
      <c r="E1327" s="130">
        <v>267</v>
      </c>
      <c r="F1327" s="130" t="s">
        <v>1481</v>
      </c>
      <c r="G1327" s="131" t="s">
        <v>3181</v>
      </c>
      <c r="H1327" s="131"/>
    </row>
    <row r="1328" spans="3:8" x14ac:dyDescent="0.25">
      <c r="C1328" s="132"/>
      <c r="D1328" s="131"/>
      <c r="E1328" s="130">
        <v>268</v>
      </c>
      <c r="F1328" s="130" t="s">
        <v>1482</v>
      </c>
      <c r="G1328" s="131" t="s">
        <v>3182</v>
      </c>
      <c r="H1328" s="131"/>
    </row>
    <row r="1329" spans="3:8" x14ac:dyDescent="0.25">
      <c r="C1329" s="132"/>
      <c r="D1329" s="131"/>
      <c r="E1329" s="130">
        <v>269</v>
      </c>
      <c r="F1329" s="130" t="s">
        <v>1483</v>
      </c>
      <c r="G1329" s="131" t="s">
        <v>3183</v>
      </c>
      <c r="H1329" s="131"/>
    </row>
    <row r="1330" spans="3:8" x14ac:dyDescent="0.25">
      <c r="C1330" s="132"/>
      <c r="D1330" s="131"/>
      <c r="E1330" s="130">
        <v>309</v>
      </c>
      <c r="F1330" s="130" t="s">
        <v>1484</v>
      </c>
      <c r="G1330" s="131" t="s">
        <v>3184</v>
      </c>
      <c r="H1330" s="131"/>
    </row>
    <row r="1331" spans="3:8" x14ac:dyDescent="0.25">
      <c r="C1331" s="132"/>
      <c r="D1331" s="131"/>
      <c r="E1331" s="130">
        <v>310</v>
      </c>
      <c r="F1331" s="130" t="s">
        <v>1485</v>
      </c>
      <c r="G1331" s="131" t="s">
        <v>3185</v>
      </c>
      <c r="H1331" s="131"/>
    </row>
    <row r="1332" spans="3:8" x14ac:dyDescent="0.25">
      <c r="C1332" s="132"/>
      <c r="D1332" s="131"/>
      <c r="E1332" s="130">
        <v>353</v>
      </c>
      <c r="F1332" s="130" t="s">
        <v>1486</v>
      </c>
      <c r="G1332" s="131" t="s">
        <v>3186</v>
      </c>
      <c r="H1332" s="131"/>
    </row>
    <row r="1333" spans="3:8" x14ac:dyDescent="0.25">
      <c r="C1333" s="132"/>
      <c r="D1333" s="131"/>
      <c r="E1333" s="130">
        <v>354</v>
      </c>
      <c r="F1333" s="130" t="s">
        <v>1487</v>
      </c>
      <c r="G1333" s="131" t="s">
        <v>3187</v>
      </c>
      <c r="H1333" s="131"/>
    </row>
    <row r="1334" spans="3:8" x14ac:dyDescent="0.25">
      <c r="C1334" s="132"/>
      <c r="D1334" s="131"/>
      <c r="E1334" s="130">
        <v>355</v>
      </c>
      <c r="F1334" s="130" t="s">
        <v>1488</v>
      </c>
      <c r="G1334" s="131" t="s">
        <v>3188</v>
      </c>
      <c r="H1334" s="131"/>
    </row>
    <row r="1335" spans="3:8" x14ac:dyDescent="0.25">
      <c r="C1335" s="132"/>
      <c r="D1335" s="131"/>
      <c r="E1335" s="130">
        <v>441</v>
      </c>
      <c r="F1335" s="130" t="s">
        <v>1489</v>
      </c>
      <c r="G1335" s="131" t="s">
        <v>3189</v>
      </c>
      <c r="H1335" s="131"/>
    </row>
    <row r="1336" spans="3:8" x14ac:dyDescent="0.25">
      <c r="C1336" s="132"/>
      <c r="D1336" s="131"/>
      <c r="E1336" s="130">
        <v>456</v>
      </c>
      <c r="F1336" s="130" t="s">
        <v>1490</v>
      </c>
      <c r="G1336" s="131" t="s">
        <v>3190</v>
      </c>
      <c r="H1336" s="131"/>
    </row>
    <row r="1337" spans="3:8" x14ac:dyDescent="0.25">
      <c r="C1337" s="132"/>
      <c r="D1337" s="131"/>
      <c r="E1337" s="130">
        <v>457</v>
      </c>
      <c r="F1337" s="130" t="s">
        <v>1491</v>
      </c>
      <c r="G1337" s="131" t="s">
        <v>3191</v>
      </c>
      <c r="H1337" s="131"/>
    </row>
    <row r="1338" spans="3:8" x14ac:dyDescent="0.25">
      <c r="C1338" s="132"/>
      <c r="D1338" s="131"/>
      <c r="E1338" s="130">
        <v>458</v>
      </c>
      <c r="F1338" s="130" t="s">
        <v>1492</v>
      </c>
      <c r="G1338" s="131" t="s">
        <v>3192</v>
      </c>
      <c r="H1338" s="131"/>
    </row>
    <row r="1339" spans="3:8" x14ac:dyDescent="0.25">
      <c r="C1339" s="132"/>
      <c r="D1339" s="131"/>
      <c r="E1339" s="130">
        <v>459</v>
      </c>
      <c r="F1339" s="130" t="s">
        <v>1493</v>
      </c>
      <c r="G1339" s="131" t="s">
        <v>3193</v>
      </c>
      <c r="H1339" s="131"/>
    </row>
    <row r="1340" spans="3:8" x14ac:dyDescent="0.25">
      <c r="C1340" s="132"/>
      <c r="D1340" s="131"/>
      <c r="E1340" s="130">
        <v>460</v>
      </c>
      <c r="F1340" s="130" t="s">
        <v>1494</v>
      </c>
      <c r="G1340" s="131" t="s">
        <v>3194</v>
      </c>
      <c r="H1340" s="131"/>
    </row>
    <row r="1341" spans="3:8" x14ac:dyDescent="0.25">
      <c r="C1341" s="132"/>
      <c r="D1341" s="131"/>
      <c r="E1341" s="130">
        <v>461</v>
      </c>
      <c r="F1341" s="130" t="s">
        <v>1495</v>
      </c>
      <c r="G1341" s="131" t="s">
        <v>3195</v>
      </c>
      <c r="H1341" s="131"/>
    </row>
    <row r="1342" spans="3:8" x14ac:dyDescent="0.25">
      <c r="C1342" s="132"/>
      <c r="D1342" s="131"/>
      <c r="E1342" s="130">
        <v>500</v>
      </c>
      <c r="F1342" s="130" t="s">
        <v>1496</v>
      </c>
      <c r="G1342" s="131" t="s">
        <v>3196</v>
      </c>
      <c r="H1342" s="131"/>
    </row>
    <row r="1343" spans="3:8" x14ac:dyDescent="0.25">
      <c r="C1343" s="132"/>
      <c r="D1343" s="131"/>
      <c r="E1343" s="130">
        <v>501</v>
      </c>
      <c r="F1343" s="130" t="s">
        <v>1497</v>
      </c>
      <c r="G1343" s="131" t="s">
        <v>3197</v>
      </c>
      <c r="H1343" s="131"/>
    </row>
    <row r="1344" spans="3:8" x14ac:dyDescent="0.25">
      <c r="C1344" s="132"/>
      <c r="D1344" s="131"/>
      <c r="E1344" s="130">
        <v>503</v>
      </c>
      <c r="F1344" s="130" t="s">
        <v>1498</v>
      </c>
      <c r="G1344" s="131" t="s">
        <v>3198</v>
      </c>
      <c r="H1344" s="131"/>
    </row>
    <row r="1345" spans="3:8" x14ac:dyDescent="0.25">
      <c r="C1345" s="132"/>
      <c r="D1345" s="131"/>
      <c r="E1345" s="130">
        <v>504</v>
      </c>
      <c r="F1345" s="130" t="s">
        <v>1499</v>
      </c>
      <c r="G1345" s="131" t="s">
        <v>3199</v>
      </c>
      <c r="H1345" s="131"/>
    </row>
    <row r="1346" spans="3:8" x14ac:dyDescent="0.25">
      <c r="C1346" s="132"/>
      <c r="D1346" s="131"/>
      <c r="E1346" s="130">
        <v>505</v>
      </c>
      <c r="F1346" s="130" t="s">
        <v>868</v>
      </c>
      <c r="G1346" s="131" t="s">
        <v>3200</v>
      </c>
      <c r="H1346" s="131"/>
    </row>
    <row r="1347" spans="3:8" x14ac:dyDescent="0.25">
      <c r="C1347" s="132"/>
      <c r="D1347" s="131"/>
      <c r="E1347" s="130">
        <v>506</v>
      </c>
      <c r="F1347" s="130" t="s">
        <v>1500</v>
      </c>
      <c r="G1347" s="131" t="s">
        <v>3201</v>
      </c>
      <c r="H1347" s="131"/>
    </row>
    <row r="1348" spans="3:8" x14ac:dyDescent="0.25">
      <c r="C1348" s="132"/>
      <c r="D1348" s="131"/>
      <c r="E1348" s="130">
        <v>507</v>
      </c>
      <c r="F1348" s="130" t="s">
        <v>1501</v>
      </c>
      <c r="G1348" s="131" t="s">
        <v>3202</v>
      </c>
      <c r="H1348" s="131"/>
    </row>
    <row r="1349" spans="3:8" x14ac:dyDescent="0.25">
      <c r="C1349" s="132"/>
      <c r="D1349" s="131"/>
      <c r="E1349" s="130">
        <v>508</v>
      </c>
      <c r="F1349" s="130" t="s">
        <v>1502</v>
      </c>
      <c r="G1349" s="131" t="s">
        <v>3203</v>
      </c>
      <c r="H1349" s="131"/>
    </row>
    <row r="1350" spans="3:8" x14ac:dyDescent="0.25">
      <c r="C1350" s="132"/>
      <c r="D1350" s="131"/>
      <c r="E1350" s="130">
        <v>509</v>
      </c>
      <c r="F1350" s="130" t="s">
        <v>1503</v>
      </c>
      <c r="G1350" s="131" t="s">
        <v>3204</v>
      </c>
      <c r="H1350" s="131"/>
    </row>
    <row r="1351" spans="3:8" x14ac:dyDescent="0.25">
      <c r="C1351" s="132"/>
      <c r="D1351" s="131"/>
      <c r="E1351" s="130">
        <v>510</v>
      </c>
      <c r="F1351" s="130" t="s">
        <v>1504</v>
      </c>
      <c r="G1351" s="131" t="s">
        <v>3205</v>
      </c>
      <c r="H1351" s="131"/>
    </row>
    <row r="1352" spans="3:8" x14ac:dyDescent="0.25">
      <c r="C1352" s="132"/>
      <c r="D1352" s="131"/>
      <c r="E1352" s="130">
        <v>544</v>
      </c>
      <c r="F1352" s="130" t="s">
        <v>1505</v>
      </c>
      <c r="G1352" s="131" t="s">
        <v>3206</v>
      </c>
      <c r="H1352" s="131"/>
    </row>
    <row r="1353" spans="3:8" x14ac:dyDescent="0.25">
      <c r="C1353" s="132"/>
      <c r="D1353" s="131"/>
      <c r="E1353" s="130">
        <v>588</v>
      </c>
      <c r="F1353" s="130" t="s">
        <v>1506</v>
      </c>
      <c r="G1353" s="131" t="s">
        <v>3207</v>
      </c>
      <c r="H1353" s="131"/>
    </row>
    <row r="1354" spans="3:8" x14ac:dyDescent="0.25">
      <c r="C1354" s="132"/>
      <c r="D1354" s="131"/>
      <c r="E1354" s="130">
        <v>589</v>
      </c>
      <c r="F1354" s="130" t="s">
        <v>1507</v>
      </c>
      <c r="G1354" s="131" t="s">
        <v>3208</v>
      </c>
      <c r="H1354" s="131"/>
    </row>
    <row r="1355" spans="3:8" x14ac:dyDescent="0.25">
      <c r="C1355" s="132"/>
      <c r="D1355" s="131"/>
      <c r="E1355" s="130">
        <v>590</v>
      </c>
      <c r="F1355" s="130" t="s">
        <v>1508</v>
      </c>
      <c r="G1355" s="131" t="s">
        <v>3209</v>
      </c>
      <c r="H1355" s="131"/>
    </row>
    <row r="1356" spans="3:8" x14ac:dyDescent="0.25">
      <c r="C1356" s="132"/>
      <c r="D1356" s="131"/>
      <c r="E1356" s="130">
        <v>591</v>
      </c>
      <c r="F1356" s="130" t="s">
        <v>1509</v>
      </c>
      <c r="G1356" s="131" t="s">
        <v>3210</v>
      </c>
      <c r="H1356" s="131"/>
    </row>
    <row r="1357" spans="3:8" x14ac:dyDescent="0.25">
      <c r="C1357" s="132"/>
      <c r="D1357" s="131"/>
      <c r="E1357" s="130">
        <v>592</v>
      </c>
      <c r="F1357" s="130" t="s">
        <v>1510</v>
      </c>
      <c r="G1357" s="131" t="s">
        <v>3211</v>
      </c>
      <c r="H1357" s="131"/>
    </row>
    <row r="1358" spans="3:8" x14ac:dyDescent="0.25">
      <c r="C1358" s="132"/>
      <c r="D1358" s="131"/>
      <c r="E1358" s="130">
        <v>593</v>
      </c>
      <c r="F1358" s="130" t="s">
        <v>1511</v>
      </c>
      <c r="G1358" s="131" t="s">
        <v>3212</v>
      </c>
      <c r="H1358" s="131"/>
    </row>
    <row r="1359" spans="3:8" x14ac:dyDescent="0.25">
      <c r="C1359" s="132"/>
      <c r="D1359" s="131"/>
      <c r="E1359" s="130">
        <v>632</v>
      </c>
      <c r="F1359" s="130" t="s">
        <v>1512</v>
      </c>
      <c r="G1359" s="131" t="s">
        <v>3213</v>
      </c>
      <c r="H1359" s="131"/>
    </row>
    <row r="1360" spans="3:8" x14ac:dyDescent="0.25">
      <c r="C1360" s="132"/>
      <c r="D1360" s="131"/>
      <c r="E1360" s="130">
        <v>633</v>
      </c>
      <c r="F1360" s="130" t="s">
        <v>977</v>
      </c>
      <c r="G1360" s="131" t="s">
        <v>3214</v>
      </c>
      <c r="H1360" s="131"/>
    </row>
    <row r="1361" spans="3:8" x14ac:dyDescent="0.25">
      <c r="C1361" s="132"/>
      <c r="D1361" s="131"/>
      <c r="E1361" s="130">
        <v>634</v>
      </c>
      <c r="F1361" s="130" t="s">
        <v>1513</v>
      </c>
      <c r="G1361" s="131" t="s">
        <v>3215</v>
      </c>
      <c r="H1361" s="131"/>
    </row>
    <row r="1362" spans="3:8" x14ac:dyDescent="0.25">
      <c r="C1362" s="132"/>
      <c r="D1362" s="131"/>
      <c r="E1362" s="130">
        <v>635</v>
      </c>
      <c r="F1362" s="130" t="s">
        <v>1514</v>
      </c>
      <c r="G1362" s="131" t="s">
        <v>3216</v>
      </c>
      <c r="H1362" s="131"/>
    </row>
    <row r="1363" spans="3:8" x14ac:dyDescent="0.25">
      <c r="C1363" s="132"/>
      <c r="D1363" s="131"/>
      <c r="E1363" s="130">
        <v>636</v>
      </c>
      <c r="F1363" s="130" t="s">
        <v>1515</v>
      </c>
      <c r="G1363" s="131" t="s">
        <v>3217</v>
      </c>
      <c r="H1363" s="131"/>
    </row>
    <row r="1364" spans="3:8" x14ac:dyDescent="0.25">
      <c r="C1364" s="132"/>
      <c r="D1364" s="131"/>
      <c r="E1364" s="130">
        <v>637</v>
      </c>
      <c r="F1364" s="130" t="s">
        <v>1516</v>
      </c>
      <c r="G1364" s="131" t="s">
        <v>3218</v>
      </c>
      <c r="H1364" s="131"/>
    </row>
    <row r="1365" spans="3:8" x14ac:dyDescent="0.25">
      <c r="C1365" s="132"/>
      <c r="D1365" s="131"/>
      <c r="E1365" s="130">
        <v>638</v>
      </c>
      <c r="F1365" s="130" t="s">
        <v>1517</v>
      </c>
      <c r="G1365" s="131" t="s">
        <v>3219</v>
      </c>
      <c r="H1365" s="131"/>
    </row>
    <row r="1366" spans="3:8" x14ac:dyDescent="0.25">
      <c r="C1366" s="132"/>
      <c r="D1366" s="131"/>
      <c r="E1366" s="130">
        <v>691</v>
      </c>
      <c r="F1366" s="130" t="s">
        <v>1518</v>
      </c>
      <c r="G1366" s="131" t="s">
        <v>3220</v>
      </c>
      <c r="H1366" s="131"/>
    </row>
    <row r="1367" spans="3:8" x14ac:dyDescent="0.25">
      <c r="C1367" s="132"/>
      <c r="D1367" s="131"/>
      <c r="E1367" s="130">
        <v>692</v>
      </c>
      <c r="F1367" s="130" t="s">
        <v>1519</v>
      </c>
      <c r="G1367" s="131" t="s">
        <v>3221</v>
      </c>
      <c r="H1367" s="131"/>
    </row>
    <row r="1368" spans="3:8" x14ac:dyDescent="0.25">
      <c r="C1368" s="132"/>
      <c r="D1368" s="131"/>
      <c r="E1368" s="130">
        <v>693</v>
      </c>
      <c r="F1368" s="130" t="s">
        <v>1520</v>
      </c>
      <c r="G1368" s="131" t="s">
        <v>3222</v>
      </c>
      <c r="H1368" s="131"/>
    </row>
    <row r="1369" spans="3:8" x14ac:dyDescent="0.25">
      <c r="C1369" s="132"/>
      <c r="D1369" s="131"/>
      <c r="E1369" s="130">
        <v>694</v>
      </c>
      <c r="F1369" s="130" t="s">
        <v>1521</v>
      </c>
      <c r="G1369" s="131" t="s">
        <v>3223</v>
      </c>
      <c r="H1369" s="131"/>
    </row>
    <row r="1370" spans="3:8" x14ac:dyDescent="0.25">
      <c r="C1370" s="132"/>
      <c r="D1370" s="131"/>
      <c r="E1370" s="130">
        <v>695</v>
      </c>
      <c r="F1370" s="130" t="s">
        <v>1522</v>
      </c>
      <c r="G1370" s="131" t="s">
        <v>3224</v>
      </c>
      <c r="H1370" s="131"/>
    </row>
    <row r="1371" spans="3:8" x14ac:dyDescent="0.25">
      <c r="C1371" s="132"/>
      <c r="D1371" s="131"/>
      <c r="E1371" s="130">
        <v>696</v>
      </c>
      <c r="F1371" s="130" t="s">
        <v>1523</v>
      </c>
      <c r="G1371" s="131" t="s">
        <v>3225</v>
      </c>
      <c r="H1371" s="131"/>
    </row>
    <row r="1372" spans="3:8" x14ac:dyDescent="0.25">
      <c r="C1372" s="132"/>
      <c r="D1372" s="131"/>
      <c r="E1372" s="130">
        <v>700</v>
      </c>
      <c r="F1372" s="130" t="s">
        <v>1524</v>
      </c>
      <c r="G1372" s="131" t="s">
        <v>3226</v>
      </c>
      <c r="H1372" s="131"/>
    </row>
    <row r="1373" spans="3:8" x14ac:dyDescent="0.25">
      <c r="C1373" s="132"/>
      <c r="D1373" s="131"/>
      <c r="E1373" s="130">
        <v>702</v>
      </c>
      <c r="F1373" s="130" t="s">
        <v>1525</v>
      </c>
      <c r="G1373" s="131" t="s">
        <v>3227</v>
      </c>
      <c r="H1373" s="131"/>
    </row>
    <row r="1374" spans="3:8" x14ac:dyDescent="0.25">
      <c r="C1374" s="132"/>
      <c r="D1374" s="131"/>
      <c r="E1374" s="130">
        <v>735</v>
      </c>
      <c r="F1374" s="130" t="s">
        <v>1526</v>
      </c>
      <c r="G1374" s="131" t="s">
        <v>3228</v>
      </c>
      <c r="H1374" s="131"/>
    </row>
    <row r="1375" spans="3:8" x14ac:dyDescent="0.25">
      <c r="C1375" s="132"/>
      <c r="D1375" s="131"/>
      <c r="E1375" s="130">
        <v>736</v>
      </c>
      <c r="F1375" s="130" t="s">
        <v>1003</v>
      </c>
      <c r="G1375" s="131" t="s">
        <v>3229</v>
      </c>
      <c r="H1375" s="131"/>
    </row>
    <row r="1376" spans="3:8" x14ac:dyDescent="0.25">
      <c r="C1376" s="132"/>
      <c r="D1376" s="131"/>
      <c r="E1376" s="130">
        <v>737</v>
      </c>
      <c r="F1376" s="130" t="s">
        <v>1527</v>
      </c>
      <c r="G1376" s="131" t="s">
        <v>3230</v>
      </c>
      <c r="H1376" s="131"/>
    </row>
    <row r="1377" spans="3:8" x14ac:dyDescent="0.25">
      <c r="C1377" s="132"/>
      <c r="D1377" s="131"/>
      <c r="E1377" s="130">
        <v>738</v>
      </c>
      <c r="F1377" s="130" t="s">
        <v>1528</v>
      </c>
      <c r="G1377" s="131" t="s">
        <v>3231</v>
      </c>
      <c r="H1377" s="131"/>
    </row>
    <row r="1378" spans="3:8" x14ac:dyDescent="0.25">
      <c r="C1378" s="132"/>
      <c r="D1378" s="131"/>
      <c r="E1378" s="130">
        <v>739</v>
      </c>
      <c r="F1378" s="130" t="s">
        <v>1529</v>
      </c>
      <c r="G1378" s="131" t="s">
        <v>3232</v>
      </c>
      <c r="H1378" s="131"/>
    </row>
    <row r="1379" spans="3:8" x14ac:dyDescent="0.25">
      <c r="C1379" s="132"/>
      <c r="D1379" s="131"/>
      <c r="E1379" s="130">
        <v>740</v>
      </c>
      <c r="F1379" s="130" t="s">
        <v>1530</v>
      </c>
      <c r="G1379" s="131" t="s">
        <v>3233</v>
      </c>
      <c r="H1379" s="131"/>
    </row>
    <row r="1380" spans="3:8" x14ac:dyDescent="0.25">
      <c r="C1380" s="132"/>
      <c r="D1380" s="131"/>
      <c r="E1380" s="130">
        <v>779</v>
      </c>
      <c r="F1380" s="130" t="s">
        <v>1531</v>
      </c>
      <c r="G1380" s="131" t="s">
        <v>3234</v>
      </c>
      <c r="H1380" s="131"/>
    </row>
    <row r="1381" spans="3:8" x14ac:dyDescent="0.25">
      <c r="C1381" s="132"/>
      <c r="D1381" s="131"/>
      <c r="E1381" s="130">
        <v>781</v>
      </c>
      <c r="F1381" s="130" t="s">
        <v>1532</v>
      </c>
      <c r="G1381" s="131" t="s">
        <v>3235</v>
      </c>
      <c r="H1381" s="131"/>
    </row>
    <row r="1382" spans="3:8" x14ac:dyDescent="0.25">
      <c r="C1382" s="132"/>
      <c r="D1382" s="131"/>
      <c r="E1382" s="130">
        <v>782</v>
      </c>
      <c r="F1382" s="130" t="s">
        <v>1533</v>
      </c>
      <c r="G1382" s="131" t="s">
        <v>3236</v>
      </c>
      <c r="H1382" s="131"/>
    </row>
    <row r="1383" spans="3:8" x14ac:dyDescent="0.25">
      <c r="C1383" s="132"/>
      <c r="D1383" s="131"/>
      <c r="E1383" s="130">
        <v>783</v>
      </c>
      <c r="F1383" s="130" t="s">
        <v>1534</v>
      </c>
      <c r="G1383" s="131" t="s">
        <v>3237</v>
      </c>
      <c r="H1383" s="131"/>
    </row>
    <row r="1384" spans="3:8" x14ac:dyDescent="0.25">
      <c r="C1384" s="132"/>
      <c r="D1384" s="131"/>
      <c r="E1384" s="130">
        <v>784</v>
      </c>
      <c r="F1384" s="130" t="s">
        <v>1535</v>
      </c>
      <c r="G1384" s="131" t="s">
        <v>3238</v>
      </c>
      <c r="H1384" s="131"/>
    </row>
    <row r="1385" spans="3:8" x14ac:dyDescent="0.25">
      <c r="C1385" s="132"/>
      <c r="D1385" s="131"/>
      <c r="E1385" s="130">
        <v>825</v>
      </c>
      <c r="F1385" s="130" t="s">
        <v>1536</v>
      </c>
      <c r="G1385" s="131" t="s">
        <v>3239</v>
      </c>
      <c r="H1385" s="131"/>
    </row>
    <row r="1386" spans="3:8" x14ac:dyDescent="0.25">
      <c r="C1386" s="132"/>
      <c r="D1386" s="131"/>
      <c r="E1386" s="130">
        <v>867</v>
      </c>
      <c r="F1386" s="130" t="s">
        <v>931</v>
      </c>
      <c r="G1386" s="131" t="s">
        <v>3240</v>
      </c>
      <c r="H1386" s="131"/>
    </row>
    <row r="1387" spans="3:8" x14ac:dyDescent="0.25">
      <c r="C1387" s="132"/>
      <c r="D1387" s="131"/>
      <c r="E1387" s="130">
        <v>868</v>
      </c>
      <c r="F1387" s="130" t="s">
        <v>1537</v>
      </c>
      <c r="G1387" s="131" t="s">
        <v>3241</v>
      </c>
      <c r="H1387" s="131"/>
    </row>
    <row r="1388" spans="3:8" x14ac:dyDescent="0.25">
      <c r="C1388" s="132"/>
      <c r="D1388" s="131"/>
      <c r="E1388" s="130">
        <v>869</v>
      </c>
      <c r="F1388" s="130" t="s">
        <v>1538</v>
      </c>
      <c r="G1388" s="131" t="s">
        <v>3242</v>
      </c>
      <c r="H1388" s="131"/>
    </row>
    <row r="1389" spans="3:8" x14ac:dyDescent="0.25">
      <c r="C1389" s="132"/>
      <c r="D1389" s="131"/>
      <c r="E1389" s="130">
        <v>1</v>
      </c>
      <c r="F1389" s="130" t="s">
        <v>1539</v>
      </c>
      <c r="G1389" s="131" t="s">
        <v>3243</v>
      </c>
      <c r="H1389" s="131"/>
    </row>
    <row r="1390" spans="3:8" x14ac:dyDescent="0.25">
      <c r="C1390" s="132"/>
      <c r="D1390" s="131"/>
      <c r="E1390" s="130">
        <v>2</v>
      </c>
      <c r="F1390" s="130" t="s">
        <v>1540</v>
      </c>
      <c r="G1390" s="131" t="s">
        <v>3244</v>
      </c>
      <c r="H1390" s="131"/>
    </row>
    <row r="1391" spans="3:8" x14ac:dyDescent="0.25">
      <c r="C1391" s="132"/>
      <c r="D1391" s="131"/>
      <c r="E1391" s="130">
        <v>3</v>
      </c>
      <c r="F1391" s="130" t="s">
        <v>1541</v>
      </c>
      <c r="G1391" s="131" t="s">
        <v>3245</v>
      </c>
      <c r="H1391" s="131"/>
    </row>
    <row r="1392" spans="3:8" x14ac:dyDescent="0.25">
      <c r="C1392" s="132"/>
      <c r="D1392" s="131"/>
      <c r="E1392" s="130">
        <v>4</v>
      </c>
      <c r="F1392" s="130" t="s">
        <v>1542</v>
      </c>
      <c r="G1392" s="131" t="s">
        <v>3246</v>
      </c>
      <c r="H1392" s="131"/>
    </row>
    <row r="1393" spans="3:8" x14ac:dyDescent="0.25">
      <c r="C1393" s="132"/>
      <c r="D1393" s="131"/>
      <c r="E1393" s="130">
        <v>5</v>
      </c>
      <c r="F1393" s="130" t="s">
        <v>1543</v>
      </c>
      <c r="G1393" s="131" t="s">
        <v>3247</v>
      </c>
      <c r="H1393" s="131"/>
    </row>
    <row r="1394" spans="3:8" x14ac:dyDescent="0.25">
      <c r="C1394" s="132"/>
      <c r="D1394" s="131"/>
      <c r="E1394" s="130">
        <v>6</v>
      </c>
      <c r="F1394" s="130" t="s">
        <v>1544</v>
      </c>
      <c r="G1394" s="131" t="s">
        <v>3248</v>
      </c>
      <c r="H1394" s="131"/>
    </row>
    <row r="1395" spans="3:8" x14ac:dyDescent="0.25">
      <c r="C1395" s="132"/>
      <c r="D1395" s="131"/>
      <c r="E1395" s="130">
        <v>7</v>
      </c>
      <c r="F1395" s="130" t="s">
        <v>1545</v>
      </c>
      <c r="G1395" s="131" t="s">
        <v>3249</v>
      </c>
      <c r="H1395" s="131"/>
    </row>
    <row r="1396" spans="3:8" x14ac:dyDescent="0.25">
      <c r="C1396" s="132"/>
      <c r="D1396" s="131"/>
      <c r="E1396" s="130">
        <v>8</v>
      </c>
      <c r="F1396" s="130" t="s">
        <v>1546</v>
      </c>
      <c r="G1396" s="131" t="s">
        <v>3250</v>
      </c>
      <c r="H1396" s="131"/>
    </row>
    <row r="1397" spans="3:8" x14ac:dyDescent="0.25">
      <c r="C1397" s="132"/>
      <c r="D1397" s="131"/>
      <c r="E1397" s="130">
        <v>9</v>
      </c>
      <c r="F1397" s="130" t="s">
        <v>1547</v>
      </c>
      <c r="G1397" s="131" t="s">
        <v>3251</v>
      </c>
      <c r="H1397" s="131"/>
    </row>
    <row r="1398" spans="3:8" x14ac:dyDescent="0.25">
      <c r="C1398" s="132"/>
      <c r="D1398" s="131"/>
      <c r="E1398" s="130">
        <v>10</v>
      </c>
      <c r="F1398" s="130" t="s">
        <v>1548</v>
      </c>
      <c r="G1398" s="131" t="s">
        <v>3252</v>
      </c>
      <c r="H1398" s="131"/>
    </row>
    <row r="1399" spans="3:8" x14ac:dyDescent="0.25">
      <c r="C1399" s="132"/>
      <c r="D1399" s="131"/>
      <c r="E1399" s="130">
        <v>11</v>
      </c>
      <c r="F1399" s="130" t="s">
        <v>1549</v>
      </c>
      <c r="G1399" s="131" t="s">
        <v>3253</v>
      </c>
      <c r="H1399" s="131"/>
    </row>
    <row r="1400" spans="3:8" x14ac:dyDescent="0.25">
      <c r="C1400" s="132"/>
      <c r="D1400" s="131"/>
      <c r="E1400" s="130">
        <v>12</v>
      </c>
      <c r="F1400" s="130" t="s">
        <v>1550</v>
      </c>
      <c r="G1400" s="131" t="s">
        <v>3254</v>
      </c>
      <c r="H1400" s="131"/>
    </row>
    <row r="1401" spans="3:8" x14ac:dyDescent="0.25">
      <c r="C1401" s="132"/>
      <c r="D1401" s="131"/>
      <c r="E1401" s="130">
        <v>13</v>
      </c>
      <c r="F1401" s="130" t="s">
        <v>1551</v>
      </c>
      <c r="G1401" s="131" t="s">
        <v>3255</v>
      </c>
      <c r="H1401" s="131"/>
    </row>
    <row r="1402" spans="3:8" x14ac:dyDescent="0.25">
      <c r="C1402" s="132"/>
      <c r="D1402" s="131"/>
      <c r="E1402" s="130">
        <v>14</v>
      </c>
      <c r="F1402" s="130" t="s">
        <v>1552</v>
      </c>
      <c r="G1402" s="131" t="s">
        <v>3256</v>
      </c>
      <c r="H1402" s="131"/>
    </row>
    <row r="1403" spans="3:8" x14ac:dyDescent="0.25">
      <c r="C1403" s="132"/>
      <c r="D1403" s="131"/>
      <c r="E1403" s="130">
        <v>15</v>
      </c>
      <c r="F1403" s="130" t="s">
        <v>1553</v>
      </c>
      <c r="G1403" s="131" t="s">
        <v>3257</v>
      </c>
      <c r="H1403" s="131"/>
    </row>
    <row r="1404" spans="3:8" x14ac:dyDescent="0.25">
      <c r="C1404" s="132"/>
      <c r="D1404" s="131"/>
      <c r="E1404" s="130">
        <v>16</v>
      </c>
      <c r="F1404" s="130" t="s">
        <v>1554</v>
      </c>
      <c r="G1404" s="131" t="s">
        <v>3258</v>
      </c>
      <c r="H1404" s="131"/>
    </row>
    <row r="1405" spans="3:8" x14ac:dyDescent="0.25">
      <c r="C1405" s="132"/>
      <c r="D1405" s="131"/>
      <c r="E1405" s="130">
        <v>17</v>
      </c>
      <c r="F1405" s="130" t="s">
        <v>1555</v>
      </c>
      <c r="G1405" s="131" t="s">
        <v>3259</v>
      </c>
      <c r="H1405" s="131"/>
    </row>
    <row r="1406" spans="3:8" x14ac:dyDescent="0.25">
      <c r="C1406" s="132"/>
      <c r="D1406" s="131"/>
      <c r="E1406" s="130">
        <v>18</v>
      </c>
      <c r="F1406" s="130" t="s">
        <v>1556</v>
      </c>
      <c r="G1406" s="131" t="s">
        <v>3260</v>
      </c>
      <c r="H1406" s="131"/>
    </row>
    <row r="1407" spans="3:8" x14ac:dyDescent="0.25">
      <c r="C1407" s="132"/>
      <c r="D1407" s="131"/>
      <c r="E1407" s="130">
        <v>19</v>
      </c>
      <c r="F1407" s="130" t="s">
        <v>1557</v>
      </c>
      <c r="G1407" s="131" t="s">
        <v>3261</v>
      </c>
      <c r="H1407" s="131"/>
    </row>
    <row r="1408" spans="3:8" x14ac:dyDescent="0.25">
      <c r="C1408" s="132"/>
      <c r="D1408" s="131"/>
      <c r="E1408" s="130">
        <v>20</v>
      </c>
      <c r="F1408" s="130" t="s">
        <v>1558</v>
      </c>
      <c r="G1408" s="131" t="s">
        <v>3262</v>
      </c>
      <c r="H1408" s="131"/>
    </row>
    <row r="1409" spans="3:8" x14ac:dyDescent="0.25">
      <c r="C1409" s="132"/>
      <c r="D1409" s="131"/>
      <c r="E1409" s="130">
        <v>21</v>
      </c>
      <c r="F1409" s="130" t="s">
        <v>1559</v>
      </c>
      <c r="G1409" s="131" t="s">
        <v>3263</v>
      </c>
      <c r="H1409" s="131"/>
    </row>
    <row r="1410" spans="3:8" x14ac:dyDescent="0.25">
      <c r="C1410" s="132"/>
      <c r="D1410" s="131"/>
      <c r="E1410" s="130">
        <v>22</v>
      </c>
      <c r="F1410" s="130" t="s">
        <v>1560</v>
      </c>
      <c r="G1410" s="131" t="s">
        <v>3264</v>
      </c>
      <c r="H1410" s="131"/>
    </row>
    <row r="1411" spans="3:8" x14ac:dyDescent="0.25">
      <c r="C1411" s="132"/>
      <c r="D1411" s="131"/>
      <c r="E1411" s="130">
        <v>23</v>
      </c>
      <c r="F1411" s="130" t="s">
        <v>1561</v>
      </c>
      <c r="G1411" s="131" t="s">
        <v>3265</v>
      </c>
      <c r="H1411" s="131"/>
    </row>
    <row r="1412" spans="3:8" x14ac:dyDescent="0.25">
      <c r="C1412" s="132"/>
      <c r="D1412" s="131"/>
      <c r="E1412" s="130">
        <v>24</v>
      </c>
      <c r="F1412" s="130" t="s">
        <v>1562</v>
      </c>
      <c r="G1412" s="131" t="s">
        <v>3266</v>
      </c>
      <c r="H1412" s="131"/>
    </row>
    <row r="1413" spans="3:8" x14ac:dyDescent="0.25">
      <c r="C1413" s="132"/>
      <c r="D1413" s="131"/>
      <c r="E1413" s="130">
        <v>25</v>
      </c>
      <c r="F1413" s="130" t="s">
        <v>1563</v>
      </c>
      <c r="G1413" s="131" t="s">
        <v>3267</v>
      </c>
      <c r="H1413" s="131"/>
    </row>
    <row r="1414" spans="3:8" x14ac:dyDescent="0.25">
      <c r="C1414" s="132"/>
      <c r="D1414" s="131"/>
      <c r="E1414" s="130">
        <v>26</v>
      </c>
      <c r="F1414" s="130" t="s">
        <v>1564</v>
      </c>
      <c r="G1414" s="131" t="s">
        <v>3268</v>
      </c>
      <c r="H1414" s="131"/>
    </row>
    <row r="1415" spans="3:8" x14ac:dyDescent="0.25">
      <c r="C1415" s="132"/>
      <c r="D1415" s="131"/>
      <c r="E1415" s="130">
        <v>27</v>
      </c>
      <c r="F1415" s="130" t="s">
        <v>1565</v>
      </c>
      <c r="G1415" s="131" t="s">
        <v>3269</v>
      </c>
      <c r="H1415" s="131"/>
    </row>
    <row r="1416" spans="3:8" x14ac:dyDescent="0.25">
      <c r="C1416" s="132"/>
      <c r="D1416" s="131"/>
      <c r="E1416" s="130">
        <v>28</v>
      </c>
      <c r="F1416" s="130" t="s">
        <v>1566</v>
      </c>
      <c r="G1416" s="131" t="s">
        <v>3270</v>
      </c>
      <c r="H1416" s="131"/>
    </row>
    <row r="1417" spans="3:8" x14ac:dyDescent="0.25">
      <c r="C1417" s="132"/>
      <c r="D1417" s="131"/>
      <c r="E1417" s="130">
        <v>29</v>
      </c>
      <c r="F1417" s="130" t="s">
        <v>1567</v>
      </c>
      <c r="G1417" s="131" t="s">
        <v>3271</v>
      </c>
      <c r="H1417" s="131"/>
    </row>
    <row r="1418" spans="3:8" x14ac:dyDescent="0.25">
      <c r="C1418" s="132"/>
      <c r="D1418" s="131"/>
      <c r="E1418" s="130">
        <v>30</v>
      </c>
      <c r="F1418" s="130" t="s">
        <v>1568</v>
      </c>
      <c r="G1418" s="131" t="s">
        <v>3272</v>
      </c>
      <c r="H1418" s="131"/>
    </row>
    <row r="1419" spans="3:8" x14ac:dyDescent="0.25">
      <c r="C1419" s="132"/>
      <c r="D1419" s="131"/>
      <c r="E1419" s="130">
        <v>31</v>
      </c>
      <c r="F1419" s="130" t="s">
        <v>1569</v>
      </c>
      <c r="G1419" s="131" t="s">
        <v>3273</v>
      </c>
      <c r="H1419" s="131"/>
    </row>
    <row r="1420" spans="3:8" x14ac:dyDescent="0.25">
      <c r="C1420" s="132"/>
      <c r="D1420" s="131"/>
      <c r="E1420" s="130">
        <v>32</v>
      </c>
      <c r="F1420" s="130" t="s">
        <v>1570</v>
      </c>
      <c r="G1420" s="131" t="s">
        <v>3274</v>
      </c>
      <c r="H1420" s="131"/>
    </row>
    <row r="1421" spans="3:8" x14ac:dyDescent="0.25">
      <c r="C1421" s="132"/>
      <c r="D1421" s="131"/>
      <c r="E1421" s="130">
        <v>33</v>
      </c>
      <c r="F1421" s="130" t="s">
        <v>1571</v>
      </c>
      <c r="G1421" s="131" t="s">
        <v>3275</v>
      </c>
      <c r="H1421" s="131"/>
    </row>
    <row r="1422" spans="3:8" x14ac:dyDescent="0.25">
      <c r="C1422" s="132"/>
      <c r="D1422" s="131"/>
      <c r="E1422" s="130">
        <v>34</v>
      </c>
      <c r="F1422" s="130" t="s">
        <v>1572</v>
      </c>
      <c r="G1422" s="131" t="s">
        <v>3276</v>
      </c>
      <c r="H1422" s="131"/>
    </row>
    <row r="1423" spans="3:8" x14ac:dyDescent="0.25">
      <c r="C1423" s="132"/>
      <c r="D1423" s="131"/>
      <c r="E1423" s="130">
        <v>35</v>
      </c>
      <c r="F1423" s="130" t="s">
        <v>1573</v>
      </c>
      <c r="G1423" s="131" t="s">
        <v>3277</v>
      </c>
      <c r="H1423" s="131"/>
    </row>
    <row r="1424" spans="3:8" x14ac:dyDescent="0.25">
      <c r="C1424" s="132"/>
      <c r="D1424" s="131"/>
      <c r="E1424" s="130">
        <v>36</v>
      </c>
      <c r="F1424" s="130" t="s">
        <v>1574</v>
      </c>
      <c r="G1424" s="131" t="s">
        <v>3278</v>
      </c>
      <c r="H1424" s="131"/>
    </row>
    <row r="1425" spans="3:8" x14ac:dyDescent="0.25">
      <c r="C1425" s="132"/>
      <c r="D1425" s="131"/>
      <c r="E1425" s="130">
        <v>37</v>
      </c>
      <c r="F1425" s="130" t="s">
        <v>1575</v>
      </c>
      <c r="G1425" s="131" t="s">
        <v>3279</v>
      </c>
      <c r="H1425" s="131"/>
    </row>
    <row r="1426" spans="3:8" x14ac:dyDescent="0.25">
      <c r="C1426" s="132"/>
      <c r="D1426" s="131"/>
      <c r="E1426" s="130">
        <v>38</v>
      </c>
      <c r="F1426" s="130" t="s">
        <v>1576</v>
      </c>
      <c r="G1426" s="131" t="s">
        <v>3280</v>
      </c>
      <c r="H1426" s="131"/>
    </row>
    <row r="1427" spans="3:8" x14ac:dyDescent="0.25">
      <c r="C1427" s="132"/>
      <c r="D1427" s="131"/>
      <c r="E1427" s="130">
        <v>39</v>
      </c>
      <c r="F1427" s="130" t="s">
        <v>1577</v>
      </c>
      <c r="G1427" s="131" t="s">
        <v>3281</v>
      </c>
      <c r="H1427" s="131"/>
    </row>
    <row r="1428" spans="3:8" x14ac:dyDescent="0.25">
      <c r="C1428" s="132"/>
      <c r="D1428" s="131"/>
      <c r="E1428" s="130">
        <v>40</v>
      </c>
      <c r="F1428" s="130" t="s">
        <v>1578</v>
      </c>
      <c r="G1428" s="131" t="s">
        <v>3282</v>
      </c>
      <c r="H1428" s="131"/>
    </row>
    <row r="1429" spans="3:8" x14ac:dyDescent="0.25">
      <c r="C1429" s="132"/>
      <c r="D1429" s="131"/>
      <c r="E1429" s="130">
        <v>41</v>
      </c>
      <c r="F1429" s="130" t="s">
        <v>1579</v>
      </c>
      <c r="G1429" s="131" t="s">
        <v>3283</v>
      </c>
      <c r="H1429" s="131"/>
    </row>
    <row r="1430" spans="3:8" x14ac:dyDescent="0.25">
      <c r="C1430" s="132"/>
      <c r="D1430" s="131"/>
      <c r="E1430" s="130">
        <v>42</v>
      </c>
      <c r="F1430" s="130" t="s">
        <v>1580</v>
      </c>
      <c r="G1430" s="131" t="s">
        <v>3284</v>
      </c>
      <c r="H1430" s="131"/>
    </row>
    <row r="1431" spans="3:8" x14ac:dyDescent="0.25">
      <c r="C1431" s="132"/>
      <c r="D1431" s="131"/>
      <c r="E1431" s="130">
        <v>45</v>
      </c>
      <c r="F1431" s="130" t="s">
        <v>1581</v>
      </c>
      <c r="G1431" s="131" t="s">
        <v>3285</v>
      </c>
      <c r="H1431" s="131"/>
    </row>
    <row r="1432" spans="3:8" x14ac:dyDescent="0.25">
      <c r="C1432" s="132"/>
      <c r="D1432" s="131"/>
      <c r="E1432" s="130">
        <v>46</v>
      </c>
      <c r="F1432" s="130" t="s">
        <v>1582</v>
      </c>
      <c r="G1432" s="131" t="s">
        <v>3286</v>
      </c>
      <c r="H1432" s="131"/>
    </row>
    <row r="1433" spans="3:8" x14ac:dyDescent="0.25">
      <c r="C1433" s="132"/>
      <c r="D1433" s="131"/>
      <c r="E1433" s="130">
        <v>49</v>
      </c>
      <c r="F1433" s="130" t="s">
        <v>1583</v>
      </c>
      <c r="G1433" s="131" t="s">
        <v>3287</v>
      </c>
      <c r="H1433" s="131"/>
    </row>
    <row r="1434" spans="3:8" x14ac:dyDescent="0.25">
      <c r="C1434" s="132"/>
      <c r="D1434" s="131"/>
      <c r="E1434" s="130">
        <v>89</v>
      </c>
      <c r="F1434" s="130" t="s">
        <v>1584</v>
      </c>
      <c r="G1434" s="131" t="s">
        <v>3288</v>
      </c>
      <c r="H1434" s="131"/>
    </row>
    <row r="1435" spans="3:8" x14ac:dyDescent="0.25">
      <c r="C1435" s="132"/>
      <c r="D1435" s="131"/>
      <c r="E1435" s="130">
        <v>90</v>
      </c>
      <c r="F1435" s="130" t="s">
        <v>1585</v>
      </c>
      <c r="G1435" s="131" t="s">
        <v>3289</v>
      </c>
      <c r="H1435" s="131"/>
    </row>
    <row r="1436" spans="3:8" x14ac:dyDescent="0.25">
      <c r="C1436" s="132"/>
      <c r="D1436" s="131"/>
      <c r="E1436" s="130">
        <v>91</v>
      </c>
      <c r="F1436" s="130" t="s">
        <v>1586</v>
      </c>
      <c r="G1436" s="131" t="s">
        <v>3290</v>
      </c>
      <c r="H1436" s="131"/>
    </row>
    <row r="1437" spans="3:8" x14ac:dyDescent="0.25">
      <c r="C1437" s="132"/>
      <c r="D1437" s="131"/>
      <c r="E1437" s="130">
        <v>92</v>
      </c>
      <c r="F1437" s="130" t="s">
        <v>1587</v>
      </c>
      <c r="G1437" s="131" t="s">
        <v>3291</v>
      </c>
      <c r="H1437" s="131"/>
    </row>
    <row r="1438" spans="3:8" x14ac:dyDescent="0.25">
      <c r="C1438" s="132"/>
      <c r="D1438" s="131"/>
      <c r="E1438" s="130">
        <v>93</v>
      </c>
      <c r="F1438" s="130" t="s">
        <v>1588</v>
      </c>
      <c r="G1438" s="131" t="s">
        <v>3292</v>
      </c>
      <c r="H1438" s="131"/>
    </row>
    <row r="1439" spans="3:8" x14ac:dyDescent="0.25">
      <c r="C1439" s="132"/>
      <c r="D1439" s="131"/>
      <c r="E1439" s="130">
        <v>133</v>
      </c>
      <c r="F1439" s="130" t="s">
        <v>1589</v>
      </c>
      <c r="G1439" s="131" t="s">
        <v>3293</v>
      </c>
      <c r="H1439" s="131"/>
    </row>
    <row r="1440" spans="3:8" x14ac:dyDescent="0.25">
      <c r="C1440" s="132"/>
      <c r="D1440" s="131"/>
      <c r="E1440" s="130">
        <v>134</v>
      </c>
      <c r="F1440" s="130" t="s">
        <v>1590</v>
      </c>
      <c r="G1440" s="131" t="s">
        <v>3294</v>
      </c>
      <c r="H1440" s="131"/>
    </row>
    <row r="1441" spans="3:8" x14ac:dyDescent="0.25">
      <c r="C1441" s="132"/>
      <c r="D1441" s="131"/>
      <c r="E1441" s="130">
        <v>176</v>
      </c>
      <c r="F1441" s="130" t="s">
        <v>1591</v>
      </c>
      <c r="G1441" s="131" t="s">
        <v>3295</v>
      </c>
      <c r="H1441" s="131"/>
    </row>
    <row r="1442" spans="3:8" x14ac:dyDescent="0.25">
      <c r="C1442" s="132"/>
      <c r="D1442" s="131"/>
      <c r="E1442" s="130">
        <v>177</v>
      </c>
      <c r="F1442" s="130" t="s">
        <v>1592</v>
      </c>
      <c r="G1442" s="131" t="s">
        <v>3296</v>
      </c>
      <c r="H1442" s="131"/>
    </row>
    <row r="1443" spans="3:8" x14ac:dyDescent="0.25">
      <c r="C1443" s="132"/>
      <c r="D1443" s="131"/>
      <c r="E1443" s="130">
        <v>178</v>
      </c>
      <c r="F1443" s="130" t="s">
        <v>1593</v>
      </c>
      <c r="G1443" s="131" t="s">
        <v>3297</v>
      </c>
      <c r="H1443" s="131"/>
    </row>
    <row r="1444" spans="3:8" x14ac:dyDescent="0.25">
      <c r="C1444" s="132"/>
      <c r="D1444" s="131"/>
      <c r="E1444" s="130">
        <v>179</v>
      </c>
      <c r="F1444" s="130" t="s">
        <v>1594</v>
      </c>
      <c r="G1444" s="131" t="s">
        <v>3298</v>
      </c>
      <c r="H1444" s="131"/>
    </row>
    <row r="1445" spans="3:8" x14ac:dyDescent="0.25">
      <c r="C1445" s="132"/>
      <c r="D1445" s="131"/>
      <c r="E1445" s="130">
        <v>180</v>
      </c>
      <c r="F1445" s="130" t="s">
        <v>1595</v>
      </c>
      <c r="G1445" s="131" t="s">
        <v>3299</v>
      </c>
      <c r="H1445" s="131"/>
    </row>
    <row r="1446" spans="3:8" x14ac:dyDescent="0.25">
      <c r="C1446" s="132"/>
      <c r="D1446" s="131"/>
      <c r="E1446" s="130">
        <v>181</v>
      </c>
      <c r="F1446" s="130" t="s">
        <v>1596</v>
      </c>
      <c r="G1446" s="131" t="s">
        <v>3300</v>
      </c>
      <c r="H1446" s="131"/>
    </row>
    <row r="1447" spans="3:8" x14ac:dyDescent="0.25">
      <c r="C1447" s="132"/>
      <c r="D1447" s="131"/>
      <c r="E1447" s="130">
        <v>182</v>
      </c>
      <c r="F1447" s="130" t="s">
        <v>1597</v>
      </c>
      <c r="G1447" s="131" t="s">
        <v>3301</v>
      </c>
      <c r="H1447" s="131"/>
    </row>
    <row r="1448" spans="3:8" x14ac:dyDescent="0.25">
      <c r="C1448" s="132"/>
      <c r="D1448" s="131"/>
      <c r="E1448" s="130">
        <v>309</v>
      </c>
      <c r="F1448" s="130" t="s">
        <v>1598</v>
      </c>
      <c r="G1448" s="131" t="s">
        <v>3302</v>
      </c>
      <c r="H1448" s="131"/>
    </row>
    <row r="1449" spans="3:8" x14ac:dyDescent="0.25">
      <c r="C1449" s="132"/>
      <c r="D1449" s="131"/>
      <c r="E1449" s="130">
        <v>310</v>
      </c>
      <c r="F1449" s="130" t="s">
        <v>1599</v>
      </c>
      <c r="G1449" s="131" t="s">
        <v>3303</v>
      </c>
      <c r="H1449" s="131"/>
    </row>
    <row r="1450" spans="3:8" x14ac:dyDescent="0.25">
      <c r="C1450" s="132"/>
      <c r="D1450" s="131"/>
      <c r="E1450" s="130">
        <v>311</v>
      </c>
      <c r="F1450" s="130" t="s">
        <v>1600</v>
      </c>
      <c r="G1450" s="131" t="s">
        <v>3304</v>
      </c>
      <c r="H1450" s="131"/>
    </row>
    <row r="1451" spans="3:8" x14ac:dyDescent="0.25">
      <c r="C1451" s="132"/>
      <c r="D1451" s="131"/>
      <c r="E1451" s="130">
        <v>313</v>
      </c>
      <c r="F1451" s="130" t="s">
        <v>1601</v>
      </c>
      <c r="G1451" s="131" t="s">
        <v>3305</v>
      </c>
      <c r="H1451" s="131"/>
    </row>
    <row r="1452" spans="3:8" x14ac:dyDescent="0.25">
      <c r="C1452" s="132"/>
      <c r="D1452" s="131"/>
      <c r="E1452" s="130">
        <v>315</v>
      </c>
      <c r="F1452" s="130" t="s">
        <v>1602</v>
      </c>
      <c r="G1452" s="131" t="s">
        <v>3306</v>
      </c>
      <c r="H1452" s="131"/>
    </row>
    <row r="1453" spans="3:8" x14ac:dyDescent="0.25">
      <c r="C1453" s="132"/>
      <c r="D1453" s="131"/>
      <c r="E1453" s="130">
        <v>353</v>
      </c>
      <c r="F1453" s="130" t="s">
        <v>1603</v>
      </c>
      <c r="G1453" s="131" t="s">
        <v>3307</v>
      </c>
      <c r="H1453" s="131"/>
    </row>
    <row r="1454" spans="3:8" x14ac:dyDescent="0.25">
      <c r="C1454" s="132"/>
      <c r="D1454" s="131"/>
      <c r="E1454" s="130">
        <v>354</v>
      </c>
      <c r="F1454" s="130" t="s">
        <v>1604</v>
      </c>
      <c r="G1454" s="131" t="s">
        <v>3308</v>
      </c>
      <c r="H1454" s="131"/>
    </row>
    <row r="1455" spans="3:8" x14ac:dyDescent="0.25">
      <c r="C1455" s="132"/>
      <c r="D1455" s="131"/>
      <c r="E1455" s="130">
        <v>355</v>
      </c>
      <c r="F1455" s="130" t="s">
        <v>1605</v>
      </c>
      <c r="G1455" s="131" t="s">
        <v>3309</v>
      </c>
      <c r="H1455" s="131"/>
    </row>
    <row r="1456" spans="3:8" x14ac:dyDescent="0.25">
      <c r="C1456" s="132"/>
      <c r="D1456" s="131"/>
      <c r="E1456" s="130">
        <v>356</v>
      </c>
      <c r="F1456" s="130" t="s">
        <v>1606</v>
      </c>
      <c r="G1456" s="131" t="s">
        <v>3310</v>
      </c>
      <c r="H1456" s="131"/>
    </row>
    <row r="1457" spans="3:8" x14ac:dyDescent="0.25">
      <c r="C1457" s="132"/>
      <c r="D1457" s="131"/>
      <c r="E1457" s="130">
        <v>357</v>
      </c>
      <c r="F1457" s="130" t="s">
        <v>1607</v>
      </c>
      <c r="G1457" s="131" t="s">
        <v>3311</v>
      </c>
      <c r="H1457" s="131"/>
    </row>
    <row r="1458" spans="3:8" x14ac:dyDescent="0.25">
      <c r="C1458" s="132"/>
      <c r="D1458" s="131"/>
      <c r="E1458" s="130">
        <v>358</v>
      </c>
      <c r="F1458" s="130" t="s">
        <v>1608</v>
      </c>
      <c r="G1458" s="131" t="s">
        <v>3312</v>
      </c>
      <c r="H1458" s="131"/>
    </row>
    <row r="1459" spans="3:8" x14ac:dyDescent="0.25">
      <c r="C1459" s="132"/>
      <c r="D1459" s="131"/>
      <c r="E1459" s="130">
        <v>359</v>
      </c>
      <c r="F1459" s="130" t="s">
        <v>1609</v>
      </c>
      <c r="G1459" s="131" t="s">
        <v>3313</v>
      </c>
      <c r="H1459" s="131"/>
    </row>
    <row r="1460" spans="3:8" x14ac:dyDescent="0.25">
      <c r="C1460" s="132"/>
      <c r="D1460" s="131"/>
      <c r="E1460" s="130">
        <v>456</v>
      </c>
      <c r="F1460" s="130" t="s">
        <v>1610</v>
      </c>
      <c r="G1460" s="131" t="s">
        <v>3314</v>
      </c>
      <c r="H1460" s="131"/>
    </row>
    <row r="1461" spans="3:8" x14ac:dyDescent="0.25">
      <c r="C1461" s="132"/>
      <c r="D1461" s="131"/>
      <c r="E1461" s="130">
        <v>500</v>
      </c>
      <c r="F1461" s="130" t="s">
        <v>1611</v>
      </c>
      <c r="G1461" s="131" t="s">
        <v>3315</v>
      </c>
      <c r="H1461" s="131"/>
    </row>
    <row r="1462" spans="3:8" x14ac:dyDescent="0.25">
      <c r="C1462" s="132"/>
      <c r="D1462" s="131"/>
      <c r="E1462" s="130">
        <v>544</v>
      </c>
      <c r="F1462" s="130" t="s">
        <v>1612</v>
      </c>
      <c r="G1462" s="131" t="s">
        <v>3316</v>
      </c>
      <c r="H1462" s="131"/>
    </row>
    <row r="1463" spans="3:8" x14ac:dyDescent="0.25">
      <c r="C1463" s="132"/>
      <c r="D1463" s="131"/>
      <c r="E1463" s="130">
        <v>588</v>
      </c>
      <c r="F1463" s="130" t="s">
        <v>1613</v>
      </c>
      <c r="G1463" s="131" t="s">
        <v>3317</v>
      </c>
      <c r="H1463" s="131"/>
    </row>
    <row r="1464" spans="3:8" x14ac:dyDescent="0.25">
      <c r="C1464" s="132"/>
      <c r="D1464" s="131"/>
      <c r="E1464" s="130">
        <v>589</v>
      </c>
      <c r="F1464" s="130" t="s">
        <v>1614</v>
      </c>
      <c r="G1464" s="131" t="s">
        <v>3318</v>
      </c>
      <c r="H1464" s="131"/>
    </row>
    <row r="1465" spans="3:8" x14ac:dyDescent="0.25">
      <c r="C1465" s="132"/>
      <c r="D1465" s="131"/>
      <c r="E1465" s="130">
        <v>590</v>
      </c>
      <c r="F1465" s="130" t="s">
        <v>1615</v>
      </c>
      <c r="G1465" s="131" t="s">
        <v>3319</v>
      </c>
      <c r="H1465" s="131"/>
    </row>
    <row r="1466" spans="3:8" x14ac:dyDescent="0.25">
      <c r="C1466" s="132"/>
      <c r="D1466" s="131"/>
      <c r="E1466" s="130">
        <v>632</v>
      </c>
      <c r="F1466" s="130" t="s">
        <v>1616</v>
      </c>
      <c r="G1466" s="131" t="s">
        <v>3320</v>
      </c>
      <c r="H1466" s="131"/>
    </row>
    <row r="1467" spans="3:8" x14ac:dyDescent="0.25">
      <c r="C1467" s="132"/>
      <c r="D1467" s="131"/>
      <c r="E1467" s="130">
        <v>633</v>
      </c>
      <c r="F1467" s="130" t="s">
        <v>1617</v>
      </c>
      <c r="G1467" s="131" t="s">
        <v>3321</v>
      </c>
      <c r="H1467" s="131"/>
    </row>
    <row r="1468" spans="3:8" x14ac:dyDescent="0.25">
      <c r="C1468" s="132"/>
      <c r="D1468" s="131"/>
      <c r="E1468" s="130">
        <v>634</v>
      </c>
      <c r="F1468" s="130" t="s">
        <v>1618</v>
      </c>
      <c r="G1468" s="131" t="s">
        <v>3322</v>
      </c>
      <c r="H1468" s="131"/>
    </row>
    <row r="1469" spans="3:8" x14ac:dyDescent="0.25">
      <c r="C1469" s="132"/>
      <c r="D1469" s="131"/>
      <c r="E1469" s="130">
        <v>635</v>
      </c>
      <c r="F1469" s="130" t="s">
        <v>1619</v>
      </c>
      <c r="G1469" s="131" t="s">
        <v>3323</v>
      </c>
      <c r="H1469" s="131"/>
    </row>
    <row r="1470" spans="3:8" x14ac:dyDescent="0.25">
      <c r="C1470" s="132"/>
      <c r="D1470" s="131"/>
      <c r="E1470" s="130">
        <v>676</v>
      </c>
      <c r="F1470" s="130" t="s">
        <v>1620</v>
      </c>
      <c r="G1470" s="131" t="s">
        <v>3324</v>
      </c>
      <c r="H1470" s="131"/>
    </row>
    <row r="1471" spans="3:8" x14ac:dyDescent="0.25">
      <c r="C1471" s="132"/>
      <c r="D1471" s="131"/>
      <c r="E1471" s="130">
        <v>691</v>
      </c>
      <c r="F1471" s="130" t="s">
        <v>1621</v>
      </c>
      <c r="G1471" s="131" t="s">
        <v>3325</v>
      </c>
      <c r="H1471" s="131"/>
    </row>
    <row r="1472" spans="3:8" x14ac:dyDescent="0.25">
      <c r="C1472" s="132"/>
      <c r="D1472" s="131"/>
      <c r="E1472" s="130">
        <v>692</v>
      </c>
      <c r="F1472" s="130" t="s">
        <v>1622</v>
      </c>
      <c r="G1472" s="131" t="s">
        <v>3326</v>
      </c>
      <c r="H1472" s="131"/>
    </row>
    <row r="1473" spans="3:8" x14ac:dyDescent="0.25">
      <c r="C1473" s="132"/>
      <c r="D1473" s="131"/>
      <c r="E1473" s="130">
        <v>693</v>
      </c>
      <c r="F1473" s="130" t="s">
        <v>1623</v>
      </c>
      <c r="G1473" s="131" t="s">
        <v>3327</v>
      </c>
      <c r="H1473" s="131"/>
    </row>
    <row r="1474" spans="3:8" x14ac:dyDescent="0.25">
      <c r="C1474" s="132"/>
      <c r="D1474" s="131"/>
      <c r="E1474" s="130">
        <v>720</v>
      </c>
      <c r="F1474" s="130" t="s">
        <v>1624</v>
      </c>
      <c r="G1474" s="131" t="s">
        <v>3328</v>
      </c>
      <c r="H1474" s="131"/>
    </row>
    <row r="1475" spans="3:8" x14ac:dyDescent="0.25">
      <c r="C1475" s="132"/>
      <c r="D1475" s="131"/>
      <c r="E1475" s="130">
        <v>734</v>
      </c>
      <c r="F1475" s="130" t="s">
        <v>1625</v>
      </c>
      <c r="G1475" s="131" t="s">
        <v>3329</v>
      </c>
      <c r="H1475" s="131"/>
    </row>
    <row r="1476" spans="3:8" x14ac:dyDescent="0.25">
      <c r="C1476" s="132"/>
      <c r="D1476" s="131"/>
      <c r="E1476" s="130">
        <v>735</v>
      </c>
      <c r="F1476" s="130" t="s">
        <v>1626</v>
      </c>
      <c r="G1476" s="131" t="s">
        <v>3330</v>
      </c>
      <c r="H1476" s="131"/>
    </row>
    <row r="1477" spans="3:8" x14ac:dyDescent="0.25">
      <c r="C1477" s="132"/>
      <c r="D1477" s="131"/>
      <c r="E1477" s="130">
        <v>736</v>
      </c>
      <c r="F1477" s="130" t="s">
        <v>1627</v>
      </c>
      <c r="G1477" s="131" t="s">
        <v>3331</v>
      </c>
      <c r="H1477" s="131"/>
    </row>
    <row r="1478" spans="3:8" x14ac:dyDescent="0.25">
      <c r="C1478" s="132"/>
      <c r="D1478" s="131"/>
      <c r="E1478" s="130">
        <v>760</v>
      </c>
      <c r="F1478" s="130" t="s">
        <v>1628</v>
      </c>
      <c r="G1478" s="131" t="s">
        <v>3332</v>
      </c>
      <c r="H1478" s="131"/>
    </row>
    <row r="1479" spans="3:8" x14ac:dyDescent="0.25">
      <c r="C1479" s="132"/>
      <c r="D1479" s="131"/>
      <c r="E1479" s="130">
        <v>779</v>
      </c>
      <c r="F1479" s="130" t="s">
        <v>1629</v>
      </c>
      <c r="G1479" s="131" t="s">
        <v>3333</v>
      </c>
      <c r="H1479" s="131"/>
    </row>
    <row r="1480" spans="3:8" x14ac:dyDescent="0.25">
      <c r="C1480" s="132"/>
      <c r="D1480" s="131"/>
      <c r="E1480" s="130">
        <v>867</v>
      </c>
      <c r="F1480" s="130" t="s">
        <v>1630</v>
      </c>
      <c r="G1480" s="131" t="s">
        <v>3334</v>
      </c>
      <c r="H1480" s="131"/>
    </row>
    <row r="1481" spans="3:8" x14ac:dyDescent="0.25">
      <c r="C1481" s="132"/>
      <c r="D1481" s="131"/>
      <c r="E1481" s="130">
        <v>868</v>
      </c>
      <c r="F1481" s="130" t="s">
        <v>1631</v>
      </c>
      <c r="G1481" s="131" t="s">
        <v>3335</v>
      </c>
      <c r="H1481" s="131"/>
    </row>
    <row r="1482" spans="3:8" x14ac:dyDescent="0.25">
      <c r="C1482" s="132"/>
      <c r="D1482" s="131"/>
      <c r="E1482" s="130">
        <v>869</v>
      </c>
      <c r="F1482" s="130" t="s">
        <v>1632</v>
      </c>
      <c r="G1482" s="131" t="s">
        <v>3336</v>
      </c>
      <c r="H1482" s="131"/>
    </row>
    <row r="1483" spans="3:8" x14ac:dyDescent="0.25">
      <c r="C1483" s="132"/>
      <c r="D1483" s="131"/>
      <c r="E1483" s="130">
        <v>870</v>
      </c>
      <c r="F1483" s="130" t="s">
        <v>3817</v>
      </c>
      <c r="G1483" s="131" t="s">
        <v>3337</v>
      </c>
      <c r="H1483" s="131"/>
    </row>
    <row r="1484" spans="3:8" x14ac:dyDescent="0.25">
      <c r="C1484" s="132"/>
      <c r="D1484" s="131"/>
      <c r="E1484" s="130">
        <v>871</v>
      </c>
      <c r="F1484" s="130" t="s">
        <v>3818</v>
      </c>
      <c r="G1484" s="131" t="s">
        <v>3338</v>
      </c>
      <c r="H1484" s="131"/>
    </row>
    <row r="1485" spans="3:8" x14ac:dyDescent="0.25">
      <c r="C1485" s="132"/>
      <c r="D1485" s="131"/>
      <c r="E1485" s="130">
        <v>872</v>
      </c>
      <c r="F1485" s="130" t="s">
        <v>3819</v>
      </c>
      <c r="G1485" s="131" t="s">
        <v>3339</v>
      </c>
      <c r="H1485" s="131"/>
    </row>
    <row r="1486" spans="3:8" x14ac:dyDescent="0.25">
      <c r="C1486" s="132"/>
      <c r="D1486" s="131"/>
      <c r="E1486" s="130">
        <v>873</v>
      </c>
      <c r="F1486" s="130" t="s">
        <v>3820</v>
      </c>
      <c r="G1486" s="131" t="s">
        <v>3340</v>
      </c>
      <c r="H1486" s="131"/>
    </row>
    <row r="1487" spans="3:8" x14ac:dyDescent="0.25">
      <c r="C1487" s="132"/>
      <c r="D1487" s="131"/>
      <c r="E1487" s="130">
        <v>874</v>
      </c>
      <c r="F1487" s="130" t="s">
        <v>3803</v>
      </c>
      <c r="G1487" s="131" t="s">
        <v>3341</v>
      </c>
      <c r="H1487" s="131"/>
    </row>
    <row r="1488" spans="3:8" x14ac:dyDescent="0.25">
      <c r="C1488" s="132"/>
      <c r="D1488" s="131"/>
      <c r="E1488" s="130">
        <v>875</v>
      </c>
      <c r="F1488" s="130" t="s">
        <v>1633</v>
      </c>
      <c r="G1488" s="131" t="s">
        <v>3342</v>
      </c>
      <c r="H1488" s="131"/>
    </row>
    <row r="1489" spans="3:8" x14ac:dyDescent="0.25">
      <c r="C1489" s="132"/>
      <c r="D1489" s="131"/>
      <c r="E1489" s="130">
        <v>876</v>
      </c>
      <c r="F1489" s="130" t="s">
        <v>1634</v>
      </c>
      <c r="G1489" s="131" t="s">
        <v>3343</v>
      </c>
      <c r="H1489" s="131"/>
    </row>
    <row r="1490" spans="3:8" x14ac:dyDescent="0.25">
      <c r="C1490" s="132"/>
      <c r="D1490" s="131"/>
      <c r="E1490" s="130">
        <v>877</v>
      </c>
      <c r="F1490" s="130" t="s">
        <v>1635</v>
      </c>
      <c r="G1490" s="131" t="s">
        <v>3344</v>
      </c>
      <c r="H1490" s="131"/>
    </row>
    <row r="1491" spans="3:8" x14ac:dyDescent="0.25">
      <c r="C1491" s="132"/>
      <c r="D1491" s="131"/>
      <c r="E1491" s="130">
        <v>878</v>
      </c>
      <c r="F1491" s="130" t="s">
        <v>1636</v>
      </c>
      <c r="G1491" s="131" t="s">
        <v>3345</v>
      </c>
      <c r="H1491" s="131"/>
    </row>
    <row r="1492" spans="3:8" x14ac:dyDescent="0.25">
      <c r="C1492" s="132"/>
      <c r="D1492" s="131"/>
      <c r="E1492" s="130">
        <v>879</v>
      </c>
      <c r="F1492" s="130" t="s">
        <v>3804</v>
      </c>
      <c r="G1492" s="131" t="s">
        <v>3346</v>
      </c>
      <c r="H1492" s="131"/>
    </row>
    <row r="1493" spans="3:8" x14ac:dyDescent="0.25">
      <c r="C1493" s="132"/>
      <c r="D1493" s="131"/>
      <c r="E1493" s="130">
        <v>880</v>
      </c>
      <c r="F1493" s="130" t="s">
        <v>3805</v>
      </c>
      <c r="G1493" s="131" t="s">
        <v>3347</v>
      </c>
      <c r="H1493" s="131"/>
    </row>
    <row r="1494" spans="3:8" x14ac:dyDescent="0.25">
      <c r="C1494" s="132"/>
      <c r="D1494" s="131"/>
      <c r="E1494" s="130">
        <v>881</v>
      </c>
      <c r="F1494" s="130" t="s">
        <v>1637</v>
      </c>
      <c r="G1494" s="131" t="s">
        <v>3348</v>
      </c>
      <c r="H1494" s="131"/>
    </row>
    <row r="1495" spans="3:8" x14ac:dyDescent="0.25">
      <c r="C1495" s="132"/>
      <c r="D1495" s="131"/>
      <c r="E1495" s="130">
        <v>883</v>
      </c>
      <c r="F1495" s="130" t="s">
        <v>3806</v>
      </c>
      <c r="G1495" s="131" t="s">
        <v>3349</v>
      </c>
      <c r="H1495" s="131"/>
    </row>
    <row r="1496" spans="3:8" x14ac:dyDescent="0.25">
      <c r="C1496" s="132"/>
      <c r="D1496" s="131"/>
      <c r="E1496" s="130">
        <v>884</v>
      </c>
      <c r="F1496" s="130" t="s">
        <v>1638</v>
      </c>
      <c r="G1496" s="131" t="s">
        <v>3350</v>
      </c>
      <c r="H1496" s="131"/>
    </row>
    <row r="1497" spans="3:8" x14ac:dyDescent="0.25">
      <c r="C1497" s="132"/>
      <c r="D1497" s="131"/>
      <c r="E1497" s="130">
        <v>885</v>
      </c>
      <c r="F1497" s="130" t="s">
        <v>1639</v>
      </c>
      <c r="G1497" s="131" t="s">
        <v>3351</v>
      </c>
      <c r="H1497" s="131"/>
    </row>
    <row r="1498" spans="3:8" x14ac:dyDescent="0.25">
      <c r="C1498" s="132"/>
      <c r="D1498" s="131"/>
      <c r="E1498" s="130">
        <v>886</v>
      </c>
      <c r="F1498" s="130" t="s">
        <v>1640</v>
      </c>
      <c r="G1498" s="131" t="s">
        <v>3352</v>
      </c>
      <c r="H1498" s="131"/>
    </row>
    <row r="1499" spans="3:8" x14ac:dyDescent="0.25">
      <c r="C1499" s="132"/>
      <c r="D1499" s="131"/>
      <c r="E1499" s="130">
        <v>887</v>
      </c>
      <c r="F1499" s="130" t="s">
        <v>3807</v>
      </c>
      <c r="G1499" s="131" t="s">
        <v>3353</v>
      </c>
      <c r="H1499" s="131"/>
    </row>
    <row r="1500" spans="3:8" x14ac:dyDescent="0.25">
      <c r="C1500" s="132"/>
      <c r="D1500" s="131"/>
      <c r="E1500" s="130">
        <v>888</v>
      </c>
      <c r="F1500" s="130" t="s">
        <v>3808</v>
      </c>
      <c r="G1500" s="131" t="s">
        <v>3354</v>
      </c>
      <c r="H1500" s="131"/>
    </row>
    <row r="1501" spans="3:8" x14ac:dyDescent="0.25">
      <c r="C1501" s="132"/>
      <c r="D1501" s="131"/>
      <c r="E1501" s="130">
        <v>889</v>
      </c>
      <c r="F1501" s="130" t="s">
        <v>1641</v>
      </c>
      <c r="G1501" s="131" t="s">
        <v>3355</v>
      </c>
      <c r="H1501" s="131"/>
    </row>
    <row r="1502" spans="3:8" x14ac:dyDescent="0.25">
      <c r="C1502" s="132"/>
      <c r="D1502" s="131"/>
      <c r="E1502" s="130">
        <v>890</v>
      </c>
      <c r="F1502" s="130" t="s">
        <v>1642</v>
      </c>
      <c r="G1502" s="131" t="s">
        <v>3356</v>
      </c>
      <c r="H1502" s="131"/>
    </row>
    <row r="1503" spans="3:8" x14ac:dyDescent="0.25">
      <c r="C1503" s="132"/>
      <c r="D1503" s="131"/>
      <c r="E1503" s="130">
        <v>891</v>
      </c>
      <c r="F1503" s="130" t="s">
        <v>3809</v>
      </c>
      <c r="G1503" s="131" t="s">
        <v>3357</v>
      </c>
      <c r="H1503" s="131"/>
    </row>
    <row r="1504" spans="3:8" x14ac:dyDescent="0.25">
      <c r="C1504" s="132"/>
      <c r="D1504" s="131"/>
      <c r="E1504" s="130">
        <v>900</v>
      </c>
      <c r="F1504" s="130" t="s">
        <v>3810</v>
      </c>
      <c r="G1504" s="131" t="s">
        <v>3358</v>
      </c>
      <c r="H1504" s="131"/>
    </row>
    <row r="1505" spans="3:8" x14ac:dyDescent="0.25">
      <c r="C1505" s="132"/>
      <c r="D1505" s="131"/>
      <c r="E1505" s="130">
        <v>901</v>
      </c>
      <c r="F1505" s="130" t="s">
        <v>3811</v>
      </c>
      <c r="G1505" s="131" t="s">
        <v>3359</v>
      </c>
      <c r="H1505" s="131"/>
    </row>
    <row r="1506" spans="3:8" x14ac:dyDescent="0.25">
      <c r="C1506" s="132"/>
      <c r="D1506" s="131"/>
      <c r="E1506" s="130">
        <v>2</v>
      </c>
      <c r="F1506" s="130" t="s">
        <v>1643</v>
      </c>
      <c r="G1506" s="131" t="s">
        <v>3360</v>
      </c>
      <c r="H1506" s="131"/>
    </row>
    <row r="1507" spans="3:8" x14ac:dyDescent="0.25">
      <c r="C1507" s="132"/>
      <c r="D1507" s="131"/>
      <c r="E1507" s="130">
        <v>27</v>
      </c>
      <c r="F1507" s="130" t="s">
        <v>1644</v>
      </c>
      <c r="G1507" s="131" t="s">
        <v>3361</v>
      </c>
      <c r="H1507" s="131"/>
    </row>
    <row r="1508" spans="3:8" x14ac:dyDescent="0.25">
      <c r="C1508" s="132"/>
      <c r="D1508" s="131"/>
      <c r="E1508" s="130">
        <v>28</v>
      </c>
      <c r="F1508" s="130" t="s">
        <v>1566</v>
      </c>
      <c r="G1508" s="131" t="s">
        <v>3362</v>
      </c>
      <c r="H1508" s="131"/>
    </row>
    <row r="1509" spans="3:8" x14ac:dyDescent="0.25">
      <c r="C1509" s="132"/>
      <c r="D1509" s="131"/>
      <c r="E1509" s="130">
        <v>32</v>
      </c>
      <c r="F1509" s="130" t="s">
        <v>1570</v>
      </c>
      <c r="G1509" s="131" t="s">
        <v>3363</v>
      </c>
      <c r="H1509" s="131"/>
    </row>
    <row r="1510" spans="3:8" x14ac:dyDescent="0.25">
      <c r="C1510" s="132"/>
      <c r="D1510" s="131"/>
      <c r="E1510" s="130">
        <v>35</v>
      </c>
      <c r="F1510" s="130" t="s">
        <v>1573</v>
      </c>
      <c r="G1510" s="131" t="s">
        <v>3364</v>
      </c>
      <c r="H1510" s="131"/>
    </row>
    <row r="1511" spans="3:8" x14ac:dyDescent="0.25">
      <c r="C1511" s="132"/>
      <c r="D1511" s="131"/>
      <c r="E1511" s="130">
        <v>91</v>
      </c>
      <c r="F1511" s="130" t="s">
        <v>1586</v>
      </c>
      <c r="G1511" s="131" t="s">
        <v>3365</v>
      </c>
      <c r="H1511" s="131"/>
    </row>
    <row r="1512" spans="3:8" x14ac:dyDescent="0.25">
      <c r="C1512" s="132"/>
      <c r="D1512" s="131"/>
      <c r="E1512" s="130">
        <v>178</v>
      </c>
      <c r="F1512" s="130" t="s">
        <v>1645</v>
      </c>
      <c r="G1512" s="131" t="s">
        <v>3366</v>
      </c>
      <c r="H1512" s="131"/>
    </row>
    <row r="1513" spans="3:8" x14ac:dyDescent="0.25">
      <c r="C1513" s="132"/>
      <c r="D1513" s="131"/>
      <c r="E1513" s="130">
        <v>181</v>
      </c>
      <c r="F1513" s="130" t="s">
        <v>1596</v>
      </c>
      <c r="G1513" s="131" t="s">
        <v>3367</v>
      </c>
      <c r="H1513" s="131"/>
    </row>
    <row r="1514" spans="3:8" x14ac:dyDescent="0.25">
      <c r="C1514" s="132"/>
      <c r="D1514" s="131"/>
      <c r="E1514" s="130">
        <v>353</v>
      </c>
      <c r="F1514" s="130" t="s">
        <v>1603</v>
      </c>
      <c r="G1514" s="131" t="s">
        <v>3368</v>
      </c>
      <c r="H1514" s="131"/>
    </row>
    <row r="1515" spans="3:8" x14ac:dyDescent="0.25">
      <c r="C1515" s="132"/>
      <c r="D1515" s="131"/>
      <c r="E1515" s="130">
        <v>501</v>
      </c>
      <c r="F1515" s="130" t="s">
        <v>1646</v>
      </c>
      <c r="G1515" s="131" t="s">
        <v>3369</v>
      </c>
      <c r="H1515" s="131"/>
    </row>
    <row r="1516" spans="3:8" x14ac:dyDescent="0.25">
      <c r="C1516" s="132"/>
      <c r="D1516" s="131"/>
      <c r="E1516" s="130">
        <v>590</v>
      </c>
      <c r="F1516" s="130" t="s">
        <v>1615</v>
      </c>
      <c r="G1516" s="131" t="s">
        <v>3370</v>
      </c>
      <c r="H1516" s="131"/>
    </row>
    <row r="1517" spans="3:8" x14ac:dyDescent="0.25">
      <c r="C1517" s="132"/>
      <c r="D1517" s="131"/>
      <c r="E1517" s="130">
        <v>632</v>
      </c>
      <c r="F1517" s="130" t="s">
        <v>1616</v>
      </c>
      <c r="G1517" s="131" t="s">
        <v>3371</v>
      </c>
      <c r="H1517" s="131"/>
    </row>
    <row r="1518" spans="3:8" x14ac:dyDescent="0.25">
      <c r="C1518" s="132"/>
      <c r="D1518" s="131"/>
      <c r="E1518" s="130">
        <v>633</v>
      </c>
      <c r="F1518" s="130" t="s">
        <v>1617</v>
      </c>
      <c r="G1518" s="131" t="s">
        <v>3372</v>
      </c>
      <c r="H1518" s="131"/>
    </row>
    <row r="1519" spans="3:8" x14ac:dyDescent="0.25">
      <c r="C1519" s="132"/>
      <c r="D1519" s="131"/>
      <c r="E1519" s="130">
        <v>676</v>
      </c>
      <c r="F1519" s="130" t="s">
        <v>1647</v>
      </c>
      <c r="G1519" s="131" t="s">
        <v>3373</v>
      </c>
      <c r="H1519" s="131"/>
    </row>
    <row r="1520" spans="3:8" x14ac:dyDescent="0.25">
      <c r="C1520" s="132"/>
      <c r="D1520" s="131"/>
      <c r="E1520" s="130">
        <v>1</v>
      </c>
      <c r="F1520" s="130" t="s">
        <v>1541</v>
      </c>
      <c r="G1520" s="131" t="s">
        <v>3374</v>
      </c>
      <c r="H1520" s="131"/>
    </row>
    <row r="1521" spans="3:8" x14ac:dyDescent="0.25">
      <c r="C1521" s="132"/>
      <c r="D1521" s="131"/>
      <c r="E1521" s="130">
        <v>3</v>
      </c>
      <c r="F1521" s="130" t="s">
        <v>1648</v>
      </c>
      <c r="G1521" s="131" t="s">
        <v>3375</v>
      </c>
      <c r="H1521" s="131"/>
    </row>
    <row r="1522" spans="3:8" x14ac:dyDescent="0.25">
      <c r="C1522" s="132"/>
      <c r="D1522" s="131"/>
      <c r="E1522" s="130">
        <v>4</v>
      </c>
      <c r="F1522" s="130" t="s">
        <v>1554</v>
      </c>
      <c r="G1522" s="131" t="s">
        <v>3376</v>
      </c>
      <c r="H1522" s="131"/>
    </row>
    <row r="1523" spans="3:8" x14ac:dyDescent="0.25">
      <c r="C1523" s="132"/>
      <c r="D1523" s="131"/>
      <c r="E1523" s="130">
        <v>5</v>
      </c>
      <c r="F1523" s="130" t="s">
        <v>1649</v>
      </c>
      <c r="G1523" s="131" t="s">
        <v>3377</v>
      </c>
      <c r="H1523" s="131"/>
    </row>
    <row r="1524" spans="3:8" x14ac:dyDescent="0.25">
      <c r="C1524" s="132"/>
      <c r="D1524" s="131"/>
      <c r="E1524" s="130">
        <v>7</v>
      </c>
      <c r="F1524" s="130" t="s">
        <v>1571</v>
      </c>
      <c r="G1524" s="131" t="s">
        <v>3378</v>
      </c>
      <c r="H1524" s="131"/>
    </row>
    <row r="1525" spans="3:8" x14ac:dyDescent="0.25">
      <c r="C1525" s="132"/>
      <c r="D1525" s="131"/>
      <c r="E1525" s="130">
        <v>9</v>
      </c>
      <c r="F1525" s="130" t="s">
        <v>1572</v>
      </c>
      <c r="G1525" s="131" t="s">
        <v>3379</v>
      </c>
      <c r="H1525" s="131"/>
    </row>
    <row r="1526" spans="3:8" x14ac:dyDescent="0.25">
      <c r="C1526" s="132"/>
      <c r="D1526" s="131"/>
      <c r="E1526" s="130">
        <v>11</v>
      </c>
      <c r="F1526" s="130" t="s">
        <v>1573</v>
      </c>
      <c r="G1526" s="131" t="s">
        <v>3380</v>
      </c>
      <c r="H1526" s="131"/>
    </row>
    <row r="1527" spans="3:8" x14ac:dyDescent="0.25">
      <c r="C1527" s="132"/>
      <c r="D1527" s="131"/>
      <c r="E1527" s="130">
        <v>13</v>
      </c>
      <c r="F1527" s="130" t="s">
        <v>1574</v>
      </c>
      <c r="G1527" s="131" t="s">
        <v>3381</v>
      </c>
      <c r="H1527" s="131"/>
    </row>
    <row r="1528" spans="3:8" x14ac:dyDescent="0.25">
      <c r="C1528" s="132"/>
      <c r="D1528" s="131"/>
      <c r="E1528" s="130">
        <v>14</v>
      </c>
      <c r="F1528" s="130" t="s">
        <v>1577</v>
      </c>
      <c r="G1528" s="131" t="s">
        <v>3382</v>
      </c>
      <c r="H1528" s="131"/>
    </row>
    <row r="1529" spans="3:8" x14ac:dyDescent="0.25">
      <c r="C1529" s="132"/>
      <c r="D1529" s="131"/>
      <c r="E1529" s="130">
        <v>15</v>
      </c>
      <c r="F1529" s="130" t="s">
        <v>1558</v>
      </c>
      <c r="G1529" s="131" t="s">
        <v>3383</v>
      </c>
      <c r="H1529" s="131"/>
    </row>
    <row r="1530" spans="3:8" x14ac:dyDescent="0.25">
      <c r="C1530" s="132"/>
      <c r="D1530" s="131"/>
      <c r="E1530" s="130">
        <v>16</v>
      </c>
      <c r="F1530" s="130" t="s">
        <v>1575</v>
      </c>
      <c r="G1530" s="131" t="s">
        <v>3384</v>
      </c>
      <c r="H1530" s="131"/>
    </row>
    <row r="1531" spans="3:8" x14ac:dyDescent="0.25">
      <c r="C1531" s="132"/>
      <c r="D1531" s="131"/>
      <c r="E1531" s="130">
        <v>17</v>
      </c>
      <c r="F1531" s="130" t="s">
        <v>1570</v>
      </c>
      <c r="G1531" s="131" t="s">
        <v>3385</v>
      </c>
      <c r="H1531" s="131"/>
    </row>
    <row r="1532" spans="3:8" x14ac:dyDescent="0.25">
      <c r="C1532" s="132"/>
      <c r="D1532" s="131"/>
      <c r="E1532" s="130">
        <v>18</v>
      </c>
      <c r="F1532" s="130" t="s">
        <v>1578</v>
      </c>
      <c r="G1532" s="131" t="s">
        <v>3386</v>
      </c>
      <c r="H1532" s="131"/>
    </row>
    <row r="1533" spans="3:8" x14ac:dyDescent="0.25">
      <c r="C1533" s="132"/>
      <c r="D1533" s="131"/>
      <c r="E1533" s="130">
        <v>19</v>
      </c>
      <c r="F1533" s="130" t="s">
        <v>1557</v>
      </c>
      <c r="G1533" s="131" t="s">
        <v>3387</v>
      </c>
      <c r="H1533" s="131"/>
    </row>
    <row r="1534" spans="3:8" x14ac:dyDescent="0.25">
      <c r="C1534" s="132"/>
      <c r="D1534" s="131"/>
      <c r="E1534" s="130">
        <v>21</v>
      </c>
      <c r="F1534" s="130" t="s">
        <v>1551</v>
      </c>
      <c r="G1534" s="131" t="s">
        <v>3388</v>
      </c>
      <c r="H1534" s="131"/>
    </row>
    <row r="1535" spans="3:8" x14ac:dyDescent="0.25">
      <c r="C1535" s="132"/>
      <c r="D1535" s="131"/>
      <c r="E1535" s="130">
        <v>41</v>
      </c>
      <c r="F1535" s="130" t="s">
        <v>1650</v>
      </c>
      <c r="G1535" s="131" t="s">
        <v>3389</v>
      </c>
      <c r="H1535" s="131"/>
    </row>
    <row r="1536" spans="3:8" x14ac:dyDescent="0.25">
      <c r="C1536" s="132"/>
      <c r="D1536" s="131"/>
      <c r="E1536" s="130">
        <v>45</v>
      </c>
      <c r="F1536" s="130" t="s">
        <v>1582</v>
      </c>
      <c r="G1536" s="131" t="s">
        <v>3390</v>
      </c>
      <c r="H1536" s="131"/>
    </row>
    <row r="1537" spans="3:8" x14ac:dyDescent="0.25">
      <c r="C1537" s="132"/>
      <c r="D1537" s="131"/>
      <c r="E1537" s="130">
        <v>136</v>
      </c>
      <c r="F1537" s="130" t="s">
        <v>1392</v>
      </c>
      <c r="G1537" s="131" t="s">
        <v>3391</v>
      </c>
      <c r="H1537" s="131"/>
    </row>
    <row r="1538" spans="3:8" x14ac:dyDescent="0.25">
      <c r="C1538" s="132"/>
      <c r="D1538" s="131"/>
      <c r="E1538" s="130">
        <v>175</v>
      </c>
      <c r="F1538" s="130" t="s">
        <v>1651</v>
      </c>
      <c r="G1538" s="131" t="s">
        <v>3392</v>
      </c>
      <c r="H1538" s="131"/>
    </row>
    <row r="1539" spans="3:8" x14ac:dyDescent="0.25">
      <c r="C1539" s="132"/>
      <c r="D1539" s="131"/>
      <c r="E1539" s="130">
        <v>176</v>
      </c>
      <c r="F1539" s="130" t="s">
        <v>1652</v>
      </c>
      <c r="G1539" s="131" t="s">
        <v>3393</v>
      </c>
      <c r="H1539" s="131"/>
    </row>
    <row r="1540" spans="3:8" x14ac:dyDescent="0.25">
      <c r="C1540" s="132"/>
      <c r="D1540" s="131"/>
      <c r="E1540" s="130">
        <v>177</v>
      </c>
      <c r="F1540" s="130" t="s">
        <v>1595</v>
      </c>
      <c r="G1540" s="131" t="s">
        <v>3394</v>
      </c>
      <c r="H1540" s="131"/>
    </row>
    <row r="1541" spans="3:8" x14ac:dyDescent="0.25">
      <c r="C1541" s="132"/>
      <c r="D1541" s="131"/>
      <c r="E1541" s="130">
        <v>179</v>
      </c>
      <c r="F1541" s="130" t="s">
        <v>1596</v>
      </c>
      <c r="G1541" s="131" t="s">
        <v>3395</v>
      </c>
      <c r="H1541" s="131"/>
    </row>
    <row r="1542" spans="3:8" x14ac:dyDescent="0.25">
      <c r="C1542" s="132"/>
      <c r="D1542" s="131"/>
      <c r="E1542" s="130">
        <v>200</v>
      </c>
      <c r="F1542" s="130" t="s">
        <v>1597</v>
      </c>
      <c r="G1542" s="131" t="s">
        <v>3396</v>
      </c>
      <c r="H1542" s="131"/>
    </row>
    <row r="1543" spans="3:8" x14ac:dyDescent="0.25">
      <c r="C1543" s="132"/>
      <c r="D1543" s="131"/>
      <c r="E1543" s="130">
        <v>309</v>
      </c>
      <c r="F1543" s="130" t="s">
        <v>1602</v>
      </c>
      <c r="G1543" s="131" t="s">
        <v>3397</v>
      </c>
      <c r="H1543" s="131"/>
    </row>
    <row r="1544" spans="3:8" x14ac:dyDescent="0.25">
      <c r="C1544" s="132"/>
      <c r="D1544" s="131"/>
      <c r="E1544" s="130">
        <v>353</v>
      </c>
      <c r="F1544" s="130" t="s">
        <v>1603</v>
      </c>
      <c r="G1544" s="131" t="s">
        <v>3398</v>
      </c>
      <c r="H1544" s="131"/>
    </row>
    <row r="1545" spans="3:8" x14ac:dyDescent="0.25">
      <c r="C1545" s="132"/>
      <c r="D1545" s="131"/>
      <c r="E1545" s="130">
        <v>355</v>
      </c>
      <c r="F1545" s="130" t="s">
        <v>1607</v>
      </c>
      <c r="G1545" s="131" t="s">
        <v>3399</v>
      </c>
      <c r="H1545" s="131"/>
    </row>
    <row r="1546" spans="3:8" x14ac:dyDescent="0.25">
      <c r="C1546" s="132"/>
      <c r="D1546" s="131"/>
      <c r="E1546" s="130">
        <v>357</v>
      </c>
      <c r="F1546" s="130" t="s">
        <v>1608</v>
      </c>
      <c r="G1546" s="131" t="s">
        <v>3400</v>
      </c>
      <c r="H1546" s="131"/>
    </row>
    <row r="1547" spans="3:8" x14ac:dyDescent="0.25">
      <c r="C1547" s="132"/>
      <c r="D1547" s="131"/>
      <c r="E1547" s="130">
        <v>359</v>
      </c>
      <c r="F1547" s="130" t="s">
        <v>1606</v>
      </c>
      <c r="G1547" s="131" t="s">
        <v>3401</v>
      </c>
      <c r="H1547" s="131"/>
    </row>
    <row r="1548" spans="3:8" x14ac:dyDescent="0.25">
      <c r="C1548" s="132"/>
      <c r="D1548" s="131"/>
      <c r="E1548" s="130">
        <v>361</v>
      </c>
      <c r="F1548" s="130" t="s">
        <v>1604</v>
      </c>
      <c r="G1548" s="131" t="s">
        <v>3402</v>
      </c>
      <c r="H1548" s="131"/>
    </row>
    <row r="1549" spans="3:8" x14ac:dyDescent="0.25">
      <c r="C1549" s="132"/>
      <c r="D1549" s="131"/>
      <c r="E1549" s="130">
        <v>501</v>
      </c>
      <c r="F1549" s="130" t="s">
        <v>1653</v>
      </c>
      <c r="G1549" s="131" t="s">
        <v>3403</v>
      </c>
      <c r="H1549" s="131"/>
    </row>
    <row r="1550" spans="3:8" x14ac:dyDescent="0.25">
      <c r="C1550" s="132"/>
      <c r="D1550" s="131"/>
      <c r="E1550" s="130">
        <v>544</v>
      </c>
      <c r="F1550" s="130" t="s">
        <v>1612</v>
      </c>
      <c r="G1550" s="131" t="s">
        <v>3404</v>
      </c>
      <c r="H1550" s="131"/>
    </row>
    <row r="1551" spans="3:8" x14ac:dyDescent="0.25">
      <c r="C1551" s="132"/>
      <c r="D1551" s="131"/>
      <c r="E1551" s="130">
        <v>588</v>
      </c>
      <c r="F1551" s="130" t="s">
        <v>1615</v>
      </c>
      <c r="G1551" s="131" t="s">
        <v>3405</v>
      </c>
      <c r="H1551" s="131"/>
    </row>
    <row r="1552" spans="3:8" x14ac:dyDescent="0.25">
      <c r="C1552" s="132"/>
      <c r="D1552" s="131"/>
      <c r="E1552" s="130">
        <v>675</v>
      </c>
      <c r="F1552" s="130" t="s">
        <v>1620</v>
      </c>
      <c r="G1552" s="131" t="s">
        <v>3406</v>
      </c>
      <c r="H1552" s="131"/>
    </row>
    <row r="1553" spans="3:8" x14ac:dyDescent="0.25">
      <c r="C1553" s="132"/>
      <c r="D1553" s="131"/>
      <c r="E1553" s="130">
        <v>871</v>
      </c>
      <c r="F1553" s="130" t="s">
        <v>1631</v>
      </c>
      <c r="G1553" s="131" t="s">
        <v>3407</v>
      </c>
      <c r="H1553" s="131"/>
    </row>
    <row r="1554" spans="3:8" x14ac:dyDescent="0.25">
      <c r="C1554" s="132"/>
      <c r="D1554" s="131"/>
      <c r="E1554" s="130">
        <v>872</v>
      </c>
      <c r="F1554" s="130" t="s">
        <v>3812</v>
      </c>
      <c r="G1554" s="131" t="s">
        <v>3408</v>
      </c>
      <c r="H1554" s="131"/>
    </row>
    <row r="1555" spans="3:8" x14ac:dyDescent="0.25">
      <c r="C1555" s="132"/>
      <c r="D1555" s="131"/>
      <c r="E1555" s="130">
        <v>1</v>
      </c>
      <c r="F1555" s="130" t="s">
        <v>1643</v>
      </c>
      <c r="G1555" s="131" t="s">
        <v>3409</v>
      </c>
      <c r="H1555" s="131"/>
    </row>
    <row r="1556" spans="3:8" x14ac:dyDescent="0.25">
      <c r="C1556" s="132"/>
      <c r="D1556" s="131"/>
      <c r="E1556" s="130">
        <v>2</v>
      </c>
      <c r="F1556" s="130" t="s">
        <v>1565</v>
      </c>
      <c r="G1556" s="131" t="s">
        <v>3410</v>
      </c>
      <c r="H1556" s="131"/>
    </row>
    <row r="1557" spans="3:8" x14ac:dyDescent="0.25">
      <c r="C1557" s="132"/>
      <c r="D1557" s="131"/>
      <c r="E1557" s="130">
        <v>3</v>
      </c>
      <c r="F1557" s="130" t="s">
        <v>1552</v>
      </c>
      <c r="G1557" s="131" t="s">
        <v>3411</v>
      </c>
      <c r="H1557" s="131"/>
    </row>
    <row r="1558" spans="3:8" x14ac:dyDescent="0.25">
      <c r="C1558" s="132"/>
      <c r="D1558" s="131"/>
      <c r="E1558" s="130">
        <v>4</v>
      </c>
      <c r="F1558" s="130" t="s">
        <v>1558</v>
      </c>
      <c r="G1558" s="131" t="s">
        <v>3412</v>
      </c>
      <c r="H1558" s="131"/>
    </row>
    <row r="1559" spans="3:8" x14ac:dyDescent="0.25">
      <c r="C1559" s="132"/>
      <c r="D1559" s="131"/>
      <c r="E1559" s="130">
        <v>5</v>
      </c>
      <c r="F1559" s="130" t="s">
        <v>1555</v>
      </c>
      <c r="G1559" s="131" t="s">
        <v>3413</v>
      </c>
      <c r="H1559" s="131"/>
    </row>
    <row r="1560" spans="3:8" x14ac:dyDescent="0.25">
      <c r="C1560" s="132"/>
      <c r="D1560" s="131"/>
      <c r="E1560" s="130">
        <v>6</v>
      </c>
      <c r="F1560" s="130" t="s">
        <v>1654</v>
      </c>
      <c r="G1560" s="131" t="s">
        <v>3414</v>
      </c>
      <c r="H1560" s="131"/>
    </row>
    <row r="1561" spans="3:8" x14ac:dyDescent="0.25">
      <c r="C1561" s="132"/>
      <c r="D1561" s="131"/>
      <c r="E1561" s="130">
        <v>7</v>
      </c>
      <c r="F1561" s="130" t="s">
        <v>1557</v>
      </c>
      <c r="G1561" s="131" t="s">
        <v>3415</v>
      </c>
      <c r="H1561" s="131"/>
    </row>
    <row r="1562" spans="3:8" x14ac:dyDescent="0.25">
      <c r="C1562" s="132"/>
      <c r="D1562" s="131"/>
      <c r="E1562" s="130">
        <v>8</v>
      </c>
      <c r="F1562" s="130" t="s">
        <v>1547</v>
      </c>
      <c r="G1562" s="131" t="s">
        <v>3416</v>
      </c>
      <c r="H1562" s="131"/>
    </row>
    <row r="1563" spans="3:8" x14ac:dyDescent="0.25">
      <c r="C1563" s="132"/>
      <c r="D1563" s="131"/>
      <c r="E1563" s="130">
        <v>9</v>
      </c>
      <c r="F1563" s="130" t="s">
        <v>1563</v>
      </c>
      <c r="G1563" s="131" t="s">
        <v>3417</v>
      </c>
      <c r="H1563" s="131"/>
    </row>
    <row r="1564" spans="3:8" x14ac:dyDescent="0.25">
      <c r="C1564" s="132"/>
      <c r="D1564" s="131"/>
      <c r="E1564" s="130">
        <v>10</v>
      </c>
      <c r="F1564" s="130" t="s">
        <v>1655</v>
      </c>
      <c r="G1564" s="131" t="s">
        <v>3418</v>
      </c>
      <c r="H1564" s="131"/>
    </row>
    <row r="1565" spans="3:8" x14ac:dyDescent="0.25">
      <c r="C1565" s="132"/>
      <c r="D1565" s="131"/>
      <c r="E1565" s="130">
        <v>11</v>
      </c>
      <c r="F1565" s="130" t="s">
        <v>1568</v>
      </c>
      <c r="G1565" s="131" t="s">
        <v>3419</v>
      </c>
      <c r="H1565" s="131"/>
    </row>
    <row r="1566" spans="3:8" x14ac:dyDescent="0.25">
      <c r="C1566" s="132"/>
      <c r="D1566" s="131"/>
      <c r="E1566" s="130">
        <v>12</v>
      </c>
      <c r="F1566" s="130" t="s">
        <v>1561</v>
      </c>
      <c r="G1566" s="131" t="s">
        <v>3420</v>
      </c>
      <c r="H1566" s="131"/>
    </row>
    <row r="1567" spans="3:8" x14ac:dyDescent="0.25">
      <c r="C1567" s="132"/>
      <c r="D1567" s="131"/>
      <c r="E1567" s="130">
        <v>13</v>
      </c>
      <c r="F1567" s="130" t="s">
        <v>1570</v>
      </c>
      <c r="G1567" s="131" t="s">
        <v>3421</v>
      </c>
      <c r="H1567" s="131"/>
    </row>
    <row r="1568" spans="3:8" x14ac:dyDescent="0.25">
      <c r="C1568" s="132"/>
      <c r="D1568" s="131"/>
      <c r="E1568" s="130">
        <v>14</v>
      </c>
      <c r="F1568" s="130" t="s">
        <v>1577</v>
      </c>
      <c r="G1568" s="131" t="s">
        <v>3422</v>
      </c>
      <c r="H1568" s="131"/>
    </row>
    <row r="1569" spans="3:8" x14ac:dyDescent="0.25">
      <c r="C1569" s="132"/>
      <c r="D1569" s="131"/>
      <c r="E1569" s="130">
        <v>15</v>
      </c>
      <c r="F1569" s="130" t="s">
        <v>1571</v>
      </c>
      <c r="G1569" s="131" t="s">
        <v>3423</v>
      </c>
      <c r="H1569" s="131"/>
    </row>
    <row r="1570" spans="3:8" x14ac:dyDescent="0.25">
      <c r="C1570" s="132"/>
      <c r="D1570" s="131"/>
      <c r="E1570" s="130">
        <v>16</v>
      </c>
      <c r="F1570" s="130" t="s">
        <v>1578</v>
      </c>
      <c r="G1570" s="131" t="s">
        <v>3424</v>
      </c>
      <c r="H1570" s="131"/>
    </row>
    <row r="1571" spans="3:8" x14ac:dyDescent="0.25">
      <c r="C1571" s="132"/>
      <c r="D1571" s="131"/>
      <c r="E1571" s="130">
        <v>17</v>
      </c>
      <c r="F1571" s="130" t="s">
        <v>1573</v>
      </c>
      <c r="G1571" s="131" t="s">
        <v>3425</v>
      </c>
      <c r="H1571" s="131"/>
    </row>
    <row r="1572" spans="3:8" x14ac:dyDescent="0.25">
      <c r="C1572" s="132"/>
      <c r="D1572" s="131"/>
      <c r="E1572" s="130">
        <v>18</v>
      </c>
      <c r="F1572" s="130" t="s">
        <v>1566</v>
      </c>
      <c r="G1572" s="131" t="s">
        <v>3426</v>
      </c>
      <c r="H1572" s="131"/>
    </row>
    <row r="1573" spans="3:8" x14ac:dyDescent="0.25">
      <c r="C1573" s="132"/>
      <c r="D1573" s="131"/>
      <c r="E1573" s="130">
        <v>19</v>
      </c>
      <c r="F1573" s="130" t="s">
        <v>1650</v>
      </c>
      <c r="G1573" s="131" t="s">
        <v>3427</v>
      </c>
      <c r="H1573" s="131"/>
    </row>
    <row r="1574" spans="3:8" x14ac:dyDescent="0.25">
      <c r="C1574" s="132"/>
      <c r="D1574" s="131"/>
      <c r="E1574" s="130">
        <v>20</v>
      </c>
      <c r="F1574" s="130" t="s">
        <v>1574</v>
      </c>
      <c r="G1574" s="131" t="s">
        <v>3428</v>
      </c>
      <c r="H1574" s="131"/>
    </row>
    <row r="1575" spans="3:8" x14ac:dyDescent="0.25">
      <c r="C1575" s="132"/>
      <c r="D1575" s="131"/>
      <c r="E1575" s="130">
        <v>21</v>
      </c>
      <c r="F1575" s="130" t="s">
        <v>1562</v>
      </c>
      <c r="G1575" s="131" t="s">
        <v>3429</v>
      </c>
      <c r="H1575" s="131"/>
    </row>
    <row r="1576" spans="3:8" x14ac:dyDescent="0.25">
      <c r="C1576" s="132"/>
      <c r="D1576" s="131"/>
      <c r="E1576" s="130">
        <v>22</v>
      </c>
      <c r="F1576" s="130" t="s">
        <v>1543</v>
      </c>
      <c r="G1576" s="131" t="s">
        <v>3430</v>
      </c>
      <c r="H1576" s="131"/>
    </row>
    <row r="1577" spans="3:8" x14ac:dyDescent="0.25">
      <c r="C1577" s="132"/>
      <c r="D1577" s="131"/>
      <c r="E1577" s="130">
        <v>24</v>
      </c>
      <c r="F1577" s="130" t="s">
        <v>1549</v>
      </c>
      <c r="G1577" s="131" t="s">
        <v>3431</v>
      </c>
      <c r="H1577" s="131"/>
    </row>
    <row r="1578" spans="3:8" x14ac:dyDescent="0.25">
      <c r="C1578" s="132"/>
      <c r="D1578" s="131"/>
      <c r="E1578" s="130">
        <v>25</v>
      </c>
      <c r="F1578" s="130" t="s">
        <v>1656</v>
      </c>
      <c r="G1578" s="131" t="s">
        <v>3432</v>
      </c>
      <c r="H1578" s="131"/>
    </row>
    <row r="1579" spans="3:8" x14ac:dyDescent="0.25">
      <c r="C1579" s="132"/>
      <c r="D1579" s="131"/>
      <c r="E1579" s="130">
        <v>26</v>
      </c>
      <c r="F1579" s="130" t="s">
        <v>1657</v>
      </c>
      <c r="G1579" s="131" t="s">
        <v>3433</v>
      </c>
      <c r="H1579" s="131"/>
    </row>
    <row r="1580" spans="3:8" x14ac:dyDescent="0.25">
      <c r="C1580" s="132"/>
      <c r="D1580" s="131"/>
      <c r="E1580" s="130">
        <v>27</v>
      </c>
      <c r="F1580" s="130" t="s">
        <v>1658</v>
      </c>
      <c r="G1580" s="131" t="s">
        <v>3434</v>
      </c>
      <c r="H1580" s="131"/>
    </row>
    <row r="1581" spans="3:8" x14ac:dyDescent="0.25">
      <c r="C1581" s="132"/>
      <c r="D1581" s="131"/>
      <c r="E1581" s="130">
        <v>28</v>
      </c>
      <c r="F1581" s="130" t="s">
        <v>1659</v>
      </c>
      <c r="G1581" s="131" t="s">
        <v>3435</v>
      </c>
      <c r="H1581" s="131"/>
    </row>
    <row r="1582" spans="3:8" x14ac:dyDescent="0.25">
      <c r="C1582" s="132"/>
      <c r="D1582" s="131"/>
      <c r="E1582" s="130">
        <v>29</v>
      </c>
      <c r="F1582" s="130" t="s">
        <v>1556</v>
      </c>
      <c r="G1582" s="131" t="s">
        <v>3436</v>
      </c>
      <c r="H1582" s="131"/>
    </row>
    <row r="1583" spans="3:8" x14ac:dyDescent="0.25">
      <c r="C1583" s="132"/>
      <c r="D1583" s="131"/>
      <c r="E1583" s="130">
        <v>30</v>
      </c>
      <c r="F1583" s="130" t="s">
        <v>1660</v>
      </c>
      <c r="G1583" s="131" t="s">
        <v>3437</v>
      </c>
      <c r="H1583" s="131"/>
    </row>
    <row r="1584" spans="3:8" x14ac:dyDescent="0.25">
      <c r="C1584" s="132"/>
      <c r="D1584" s="131"/>
      <c r="E1584" s="130">
        <v>31</v>
      </c>
      <c r="F1584" s="130" t="s">
        <v>1661</v>
      </c>
      <c r="G1584" s="131" t="s">
        <v>3438</v>
      </c>
      <c r="H1584" s="131"/>
    </row>
    <row r="1585" spans="3:8" x14ac:dyDescent="0.25">
      <c r="C1585" s="132"/>
      <c r="D1585" s="131"/>
      <c r="E1585" s="130">
        <v>35</v>
      </c>
      <c r="F1585" s="130" t="s">
        <v>1662</v>
      </c>
      <c r="G1585" s="131" t="s">
        <v>3439</v>
      </c>
      <c r="H1585" s="131"/>
    </row>
    <row r="1586" spans="3:8" x14ac:dyDescent="0.25">
      <c r="C1586" s="132"/>
      <c r="D1586" s="131"/>
      <c r="E1586" s="130">
        <v>45</v>
      </c>
      <c r="F1586" s="130" t="s">
        <v>1581</v>
      </c>
      <c r="G1586" s="131" t="s">
        <v>3440</v>
      </c>
      <c r="H1586" s="131"/>
    </row>
    <row r="1587" spans="3:8" x14ac:dyDescent="0.25">
      <c r="C1587" s="132"/>
      <c r="D1587" s="131"/>
      <c r="E1587" s="130">
        <v>91</v>
      </c>
      <c r="F1587" s="130" t="s">
        <v>1586</v>
      </c>
      <c r="G1587" s="131" t="s">
        <v>3441</v>
      </c>
      <c r="H1587" s="131"/>
    </row>
    <row r="1588" spans="3:8" x14ac:dyDescent="0.25">
      <c r="C1588" s="132"/>
      <c r="D1588" s="131"/>
      <c r="E1588" s="130">
        <v>95</v>
      </c>
      <c r="F1588" s="130" t="s">
        <v>1584</v>
      </c>
      <c r="G1588" s="131" t="s">
        <v>3442</v>
      </c>
      <c r="H1588" s="131"/>
    </row>
    <row r="1589" spans="3:8" x14ac:dyDescent="0.25">
      <c r="C1589" s="132"/>
      <c r="D1589" s="131"/>
      <c r="E1589" s="130">
        <v>135</v>
      </c>
      <c r="F1589" s="130" t="s">
        <v>1589</v>
      </c>
      <c r="G1589" s="131" t="s">
        <v>3443</v>
      </c>
      <c r="H1589" s="131"/>
    </row>
    <row r="1590" spans="3:8" x14ac:dyDescent="0.25">
      <c r="C1590" s="132"/>
      <c r="D1590" s="131"/>
      <c r="E1590" s="130">
        <v>177</v>
      </c>
      <c r="F1590" s="130" t="s">
        <v>1596</v>
      </c>
      <c r="G1590" s="131" t="s">
        <v>3444</v>
      </c>
      <c r="H1590" s="131"/>
    </row>
    <row r="1591" spans="3:8" x14ac:dyDescent="0.25">
      <c r="C1591" s="132"/>
      <c r="D1591" s="131"/>
      <c r="E1591" s="130">
        <v>178</v>
      </c>
      <c r="F1591" s="130" t="s">
        <v>1597</v>
      </c>
      <c r="G1591" s="131" t="s">
        <v>3445</v>
      </c>
      <c r="H1591" s="131"/>
    </row>
    <row r="1592" spans="3:8" x14ac:dyDescent="0.25">
      <c r="C1592" s="132"/>
      <c r="D1592" s="131"/>
      <c r="E1592" s="130">
        <v>250</v>
      </c>
      <c r="F1592" s="130" t="s">
        <v>1602</v>
      </c>
      <c r="G1592" s="131" t="s">
        <v>3446</v>
      </c>
      <c r="H1592" s="131"/>
    </row>
    <row r="1593" spans="3:8" x14ac:dyDescent="0.25">
      <c r="C1593" s="132"/>
      <c r="D1593" s="131"/>
      <c r="E1593" s="130">
        <v>309</v>
      </c>
      <c r="F1593" s="130" t="s">
        <v>1599</v>
      </c>
      <c r="G1593" s="131" t="s">
        <v>3447</v>
      </c>
      <c r="H1593" s="131"/>
    </row>
    <row r="1594" spans="3:8" x14ac:dyDescent="0.25">
      <c r="C1594" s="132"/>
      <c r="D1594" s="131"/>
      <c r="E1594" s="130">
        <v>310</v>
      </c>
      <c r="F1594" s="130" t="s">
        <v>1663</v>
      </c>
      <c r="G1594" s="131" t="s">
        <v>3448</v>
      </c>
      <c r="H1594" s="131"/>
    </row>
    <row r="1595" spans="3:8" x14ac:dyDescent="0.25">
      <c r="C1595" s="132"/>
      <c r="D1595" s="131"/>
      <c r="E1595" s="130">
        <v>353</v>
      </c>
      <c r="F1595" s="130" t="s">
        <v>1603</v>
      </c>
      <c r="G1595" s="131" t="s">
        <v>3449</v>
      </c>
      <c r="H1595" s="131"/>
    </row>
    <row r="1596" spans="3:8" x14ac:dyDescent="0.25">
      <c r="C1596" s="132"/>
      <c r="D1596" s="131"/>
      <c r="E1596" s="130">
        <v>355</v>
      </c>
      <c r="F1596" s="130" t="s">
        <v>1604</v>
      </c>
      <c r="G1596" s="131" t="s">
        <v>3450</v>
      </c>
      <c r="H1596" s="131"/>
    </row>
    <row r="1597" spans="3:8" x14ac:dyDescent="0.25">
      <c r="C1597" s="132"/>
      <c r="D1597" s="131"/>
      <c r="E1597" s="130">
        <v>357</v>
      </c>
      <c r="F1597" s="130" t="s">
        <v>1607</v>
      </c>
      <c r="G1597" s="131" t="s">
        <v>3451</v>
      </c>
      <c r="H1597" s="131"/>
    </row>
    <row r="1598" spans="3:8" x14ac:dyDescent="0.25">
      <c r="C1598" s="132"/>
      <c r="D1598" s="131"/>
      <c r="E1598" s="130">
        <v>359</v>
      </c>
      <c r="F1598" s="130" t="s">
        <v>1608</v>
      </c>
      <c r="G1598" s="131" t="s">
        <v>3452</v>
      </c>
      <c r="H1598" s="131"/>
    </row>
    <row r="1599" spans="3:8" x14ac:dyDescent="0.25">
      <c r="C1599" s="132"/>
      <c r="D1599" s="131"/>
      <c r="E1599" s="130">
        <v>456</v>
      </c>
      <c r="F1599" s="130" t="s">
        <v>1610</v>
      </c>
      <c r="G1599" s="131" t="s">
        <v>3453</v>
      </c>
      <c r="H1599" s="131"/>
    </row>
    <row r="1600" spans="3:8" x14ac:dyDescent="0.25">
      <c r="C1600" s="132"/>
      <c r="D1600" s="131"/>
      <c r="E1600" s="130">
        <v>501</v>
      </c>
      <c r="F1600" s="130" t="s">
        <v>1646</v>
      </c>
      <c r="G1600" s="131" t="s">
        <v>3454</v>
      </c>
      <c r="H1600" s="131"/>
    </row>
    <row r="1601" spans="3:8" x14ac:dyDescent="0.25">
      <c r="C1601" s="132"/>
      <c r="D1601" s="131"/>
      <c r="E1601" s="130">
        <v>588</v>
      </c>
      <c r="F1601" s="130" t="s">
        <v>1615</v>
      </c>
      <c r="G1601" s="131" t="s">
        <v>3455</v>
      </c>
      <c r="H1601" s="131"/>
    </row>
    <row r="1602" spans="3:8" x14ac:dyDescent="0.25">
      <c r="C1602" s="132"/>
      <c r="D1602" s="131"/>
      <c r="E1602" s="130">
        <v>589</v>
      </c>
      <c r="F1602" s="130" t="s">
        <v>1664</v>
      </c>
      <c r="G1602" s="131" t="s">
        <v>3456</v>
      </c>
      <c r="H1602" s="131"/>
    </row>
    <row r="1603" spans="3:8" x14ac:dyDescent="0.25">
      <c r="C1603" s="132"/>
      <c r="D1603" s="131"/>
      <c r="E1603" s="130">
        <v>632</v>
      </c>
      <c r="F1603" s="130" t="s">
        <v>1616</v>
      </c>
      <c r="G1603" s="131" t="s">
        <v>3457</v>
      </c>
      <c r="H1603" s="131"/>
    </row>
    <row r="1604" spans="3:8" x14ac:dyDescent="0.25">
      <c r="C1604" s="132"/>
      <c r="D1604" s="131"/>
      <c r="E1604" s="130">
        <v>634</v>
      </c>
      <c r="F1604" s="130" t="s">
        <v>1617</v>
      </c>
      <c r="G1604" s="131" t="s">
        <v>3458</v>
      </c>
      <c r="H1604" s="131"/>
    </row>
    <row r="1605" spans="3:8" x14ac:dyDescent="0.25">
      <c r="C1605" s="132"/>
      <c r="D1605" s="131"/>
      <c r="E1605" s="130">
        <v>636</v>
      </c>
      <c r="F1605" s="130" t="s">
        <v>1618</v>
      </c>
      <c r="G1605" s="131" t="s">
        <v>3459</v>
      </c>
      <c r="H1605" s="131"/>
    </row>
    <row r="1606" spans="3:8" x14ac:dyDescent="0.25">
      <c r="C1606" s="132"/>
      <c r="D1606" s="131"/>
      <c r="E1606" s="130">
        <v>691</v>
      </c>
      <c r="F1606" s="130" t="s">
        <v>1621</v>
      </c>
      <c r="G1606" s="131" t="s">
        <v>3460</v>
      </c>
      <c r="H1606" s="131"/>
    </row>
    <row r="1607" spans="3:8" x14ac:dyDescent="0.25">
      <c r="C1607" s="132"/>
      <c r="D1607" s="131"/>
      <c r="E1607" s="130">
        <v>692</v>
      </c>
      <c r="F1607" s="130" t="s">
        <v>1665</v>
      </c>
      <c r="G1607" s="131" t="s">
        <v>3461</v>
      </c>
      <c r="H1607" s="131"/>
    </row>
    <row r="1608" spans="3:8" x14ac:dyDescent="0.25">
      <c r="C1608" s="132"/>
      <c r="D1608" s="131"/>
      <c r="E1608" s="130">
        <v>735</v>
      </c>
      <c r="F1608" s="130" t="s">
        <v>1666</v>
      </c>
      <c r="G1608" s="131" t="s">
        <v>3462</v>
      </c>
      <c r="H1608" s="131"/>
    </row>
    <row r="1609" spans="3:8" x14ac:dyDescent="0.25">
      <c r="C1609" s="132"/>
      <c r="D1609" s="131"/>
      <c r="E1609" s="130">
        <v>814</v>
      </c>
      <c r="F1609" s="130" t="s">
        <v>3813</v>
      </c>
      <c r="G1609" s="131" t="s">
        <v>3463</v>
      </c>
      <c r="H1609" s="131"/>
    </row>
    <row r="1610" spans="3:8" x14ac:dyDescent="0.25">
      <c r="C1610" s="132"/>
      <c r="D1610" s="131"/>
      <c r="E1610" s="130">
        <v>815</v>
      </c>
      <c r="F1610" s="130" t="s">
        <v>3814</v>
      </c>
      <c r="G1610" s="131" t="s">
        <v>3464</v>
      </c>
      <c r="H1610" s="131"/>
    </row>
    <row r="1611" spans="3:8" x14ac:dyDescent="0.25">
      <c r="C1611" s="132"/>
      <c r="D1611" s="131"/>
      <c r="E1611" s="130">
        <v>867</v>
      </c>
      <c r="F1611" s="130" t="s">
        <v>1631</v>
      </c>
      <c r="G1611" s="131" t="s">
        <v>3465</v>
      </c>
      <c r="H1611" s="131"/>
    </row>
    <row r="1612" spans="3:8" x14ac:dyDescent="0.25">
      <c r="C1612" s="132"/>
      <c r="D1612" s="131"/>
      <c r="E1612" s="130">
        <v>868</v>
      </c>
      <c r="F1612" s="130" t="s">
        <v>3815</v>
      </c>
      <c r="G1612" s="131" t="s">
        <v>3466</v>
      </c>
      <c r="H1612" s="131"/>
    </row>
    <row r="1613" spans="3:8" x14ac:dyDescent="0.25">
      <c r="C1613" s="132"/>
      <c r="D1613" s="131"/>
      <c r="E1613" s="130">
        <v>869</v>
      </c>
      <c r="F1613" s="130" t="s">
        <v>1667</v>
      </c>
      <c r="G1613" s="131" t="s">
        <v>3467</v>
      </c>
      <c r="H1613" s="131"/>
    </row>
    <row r="1614" spans="3:8" x14ac:dyDescent="0.25">
      <c r="C1614" s="132"/>
      <c r="D1614" s="131"/>
      <c r="E1614" s="130">
        <v>870</v>
      </c>
      <c r="F1614" s="130" t="s">
        <v>1591</v>
      </c>
      <c r="G1614" s="131" t="s">
        <v>3468</v>
      </c>
      <c r="H1614" s="131"/>
    </row>
    <row r="1615" spans="3:8" x14ac:dyDescent="0.25">
      <c r="C1615" s="132"/>
      <c r="D1615" s="131"/>
      <c r="E1615" s="130">
        <v>871</v>
      </c>
      <c r="F1615" s="130" t="s">
        <v>1636</v>
      </c>
      <c r="G1615" s="131" t="s">
        <v>3469</v>
      </c>
      <c r="H1615" s="131"/>
    </row>
    <row r="1616" spans="3:8" x14ac:dyDescent="0.25">
      <c r="C1616" s="132"/>
      <c r="D1616" s="131"/>
      <c r="E1616" s="130">
        <v>872</v>
      </c>
      <c r="F1616" s="130" t="s">
        <v>1668</v>
      </c>
      <c r="G1616" s="131" t="s">
        <v>3470</v>
      </c>
      <c r="H1616" s="131"/>
    </row>
    <row r="1617" spans="3:8" x14ac:dyDescent="0.25">
      <c r="C1617" s="132"/>
      <c r="D1617" s="131"/>
      <c r="E1617" s="130">
        <v>873</v>
      </c>
      <c r="F1617" s="130" t="s">
        <v>1669</v>
      </c>
      <c r="G1617" s="131" t="s">
        <v>3471</v>
      </c>
      <c r="H1617" s="131"/>
    </row>
    <row r="1618" spans="3:8" x14ac:dyDescent="0.25">
      <c r="C1618" s="132"/>
      <c r="D1618" s="131"/>
      <c r="E1618" s="130">
        <v>20</v>
      </c>
      <c r="F1618" s="130" t="s">
        <v>1670</v>
      </c>
      <c r="G1618" s="131" t="s">
        <v>3472</v>
      </c>
      <c r="H1618" s="131"/>
    </row>
    <row r="1619" spans="3:8" x14ac:dyDescent="0.25">
      <c r="C1619" s="132"/>
      <c r="D1619" s="131"/>
      <c r="E1619" s="130">
        <v>21</v>
      </c>
      <c r="F1619" s="130" t="s">
        <v>1671</v>
      </c>
      <c r="G1619" s="131" t="s">
        <v>3473</v>
      </c>
      <c r="H1619" s="131"/>
    </row>
    <row r="1620" spans="3:8" x14ac:dyDescent="0.25">
      <c r="C1620" s="132"/>
      <c r="D1620" s="131"/>
      <c r="E1620" s="130">
        <v>22</v>
      </c>
      <c r="F1620" s="130" t="s">
        <v>1672</v>
      </c>
      <c r="G1620" s="131" t="s">
        <v>3474</v>
      </c>
      <c r="H1620" s="131"/>
    </row>
    <row r="1621" spans="3:8" x14ac:dyDescent="0.25">
      <c r="C1621" s="132"/>
      <c r="D1621" s="131"/>
      <c r="E1621" s="130">
        <v>23</v>
      </c>
      <c r="F1621" s="130" t="s">
        <v>1673</v>
      </c>
      <c r="G1621" s="131" t="s">
        <v>3475</v>
      </c>
      <c r="H1621" s="131"/>
    </row>
    <row r="1622" spans="3:8" x14ac:dyDescent="0.25">
      <c r="C1622" s="132"/>
      <c r="D1622" s="131"/>
      <c r="E1622" s="130">
        <v>24</v>
      </c>
      <c r="F1622" s="130" t="s">
        <v>1674</v>
      </c>
      <c r="G1622" s="131" t="s">
        <v>3476</v>
      </c>
      <c r="H1622" s="131"/>
    </row>
    <row r="1623" spans="3:8" x14ac:dyDescent="0.25">
      <c r="C1623" s="132"/>
      <c r="D1623" s="131"/>
      <c r="E1623" s="130">
        <v>25</v>
      </c>
      <c r="F1623" s="130" t="s">
        <v>1675</v>
      </c>
      <c r="G1623" s="131" t="s">
        <v>3477</v>
      </c>
      <c r="H1623" s="131"/>
    </row>
    <row r="1624" spans="3:8" x14ac:dyDescent="0.25">
      <c r="C1624" s="132"/>
      <c r="D1624" s="131"/>
      <c r="E1624" s="130">
        <v>26</v>
      </c>
      <c r="F1624" s="130" t="s">
        <v>1676</v>
      </c>
      <c r="G1624" s="131" t="s">
        <v>3478</v>
      </c>
      <c r="H1624" s="131"/>
    </row>
    <row r="1625" spans="3:8" x14ac:dyDescent="0.25">
      <c r="C1625" s="132"/>
      <c r="D1625" s="131"/>
      <c r="E1625" s="130">
        <v>27</v>
      </c>
      <c r="F1625" s="130" t="s">
        <v>1677</v>
      </c>
      <c r="G1625" s="131" t="s">
        <v>3479</v>
      </c>
      <c r="H1625" s="131"/>
    </row>
    <row r="1626" spans="3:8" x14ac:dyDescent="0.25">
      <c r="C1626" s="132"/>
      <c r="D1626" s="131"/>
      <c r="E1626" s="130">
        <v>100</v>
      </c>
      <c r="F1626" s="130" t="s">
        <v>1678</v>
      </c>
      <c r="G1626" s="131" t="s">
        <v>3480</v>
      </c>
      <c r="H1626" s="131"/>
    </row>
    <row r="1627" spans="3:8" x14ac:dyDescent="0.25">
      <c r="C1627" s="132"/>
      <c r="D1627" s="131"/>
      <c r="E1627" s="130">
        <v>101</v>
      </c>
      <c r="F1627" s="130" t="s">
        <v>1679</v>
      </c>
      <c r="G1627" s="131" t="s">
        <v>3481</v>
      </c>
      <c r="H1627" s="131"/>
    </row>
    <row r="1628" spans="3:8" x14ac:dyDescent="0.25">
      <c r="C1628" s="132"/>
      <c r="D1628" s="131"/>
      <c r="E1628" s="130">
        <v>102</v>
      </c>
      <c r="F1628" s="130" t="s">
        <v>1680</v>
      </c>
      <c r="G1628" s="131" t="s">
        <v>3482</v>
      </c>
      <c r="H1628" s="131"/>
    </row>
    <row r="1629" spans="3:8" x14ac:dyDescent="0.25">
      <c r="C1629" s="132"/>
      <c r="D1629" s="131"/>
      <c r="E1629" s="130">
        <v>103</v>
      </c>
      <c r="F1629" s="130" t="s">
        <v>1681</v>
      </c>
      <c r="G1629" s="131" t="s">
        <v>3483</v>
      </c>
      <c r="H1629" s="131"/>
    </row>
    <row r="1630" spans="3:8" x14ac:dyDescent="0.25">
      <c r="C1630" s="132"/>
      <c r="D1630" s="131"/>
      <c r="E1630" s="130">
        <v>104</v>
      </c>
      <c r="F1630" s="130" t="s">
        <v>1682</v>
      </c>
      <c r="G1630" s="131" t="s">
        <v>3484</v>
      </c>
      <c r="H1630" s="131"/>
    </row>
    <row r="1631" spans="3:8" x14ac:dyDescent="0.25">
      <c r="C1631" s="132"/>
      <c r="D1631" s="131"/>
      <c r="E1631" s="130">
        <v>105</v>
      </c>
      <c r="F1631" s="130" t="s">
        <v>1683</v>
      </c>
      <c r="G1631" s="131" t="s">
        <v>3485</v>
      </c>
      <c r="H1631" s="131"/>
    </row>
    <row r="1632" spans="3:8" x14ac:dyDescent="0.25">
      <c r="C1632" s="132"/>
      <c r="D1632" s="131"/>
      <c r="E1632" s="130">
        <v>150</v>
      </c>
      <c r="F1632" s="130" t="s">
        <v>1684</v>
      </c>
      <c r="G1632" s="131" t="s">
        <v>3486</v>
      </c>
      <c r="H1632" s="131"/>
    </row>
    <row r="1633" spans="3:8" x14ac:dyDescent="0.25">
      <c r="C1633" s="132"/>
      <c r="D1633" s="131"/>
      <c r="E1633" s="130">
        <v>151</v>
      </c>
      <c r="F1633" s="130" t="s">
        <v>1685</v>
      </c>
      <c r="G1633" s="131" t="s">
        <v>3487</v>
      </c>
      <c r="H1633" s="131"/>
    </row>
    <row r="1634" spans="3:8" x14ac:dyDescent="0.25">
      <c r="C1634" s="132"/>
      <c r="D1634" s="131"/>
      <c r="E1634" s="130">
        <v>152</v>
      </c>
      <c r="F1634" s="130" t="s">
        <v>1686</v>
      </c>
      <c r="G1634" s="131" t="s">
        <v>3488</v>
      </c>
      <c r="H1634" s="131"/>
    </row>
    <row r="1635" spans="3:8" x14ac:dyDescent="0.25">
      <c r="C1635" s="132"/>
      <c r="D1635" s="131"/>
      <c r="E1635" s="130">
        <v>153</v>
      </c>
      <c r="F1635" s="130" t="s">
        <v>1687</v>
      </c>
      <c r="G1635" s="131" t="s">
        <v>3489</v>
      </c>
      <c r="H1635" s="131"/>
    </row>
    <row r="1636" spans="3:8" x14ac:dyDescent="0.25">
      <c r="C1636" s="132"/>
      <c r="D1636" s="131"/>
      <c r="E1636" s="130">
        <v>154</v>
      </c>
      <c r="F1636" s="130" t="s">
        <v>1688</v>
      </c>
      <c r="G1636" s="131" t="s">
        <v>3490</v>
      </c>
      <c r="H1636" s="131"/>
    </row>
    <row r="1637" spans="3:8" x14ac:dyDescent="0.25">
      <c r="C1637" s="132"/>
      <c r="D1637" s="131"/>
      <c r="E1637" s="130">
        <v>155</v>
      </c>
      <c r="F1637" s="130" t="s">
        <v>1689</v>
      </c>
      <c r="G1637" s="131" t="s">
        <v>3491</v>
      </c>
      <c r="H1637" s="131"/>
    </row>
    <row r="1638" spans="3:8" x14ac:dyDescent="0.25">
      <c r="C1638" s="132"/>
      <c r="D1638" s="131"/>
      <c r="E1638" s="130">
        <v>322</v>
      </c>
      <c r="F1638" s="130" t="s">
        <v>1690</v>
      </c>
      <c r="G1638" s="131" t="s">
        <v>3492</v>
      </c>
      <c r="H1638" s="131"/>
    </row>
    <row r="1639" spans="3:8" x14ac:dyDescent="0.25">
      <c r="C1639" s="132"/>
      <c r="D1639" s="131"/>
      <c r="E1639" s="130">
        <v>330</v>
      </c>
      <c r="F1639" s="130" t="s">
        <v>1691</v>
      </c>
      <c r="G1639" s="131" t="s">
        <v>3493</v>
      </c>
      <c r="H1639" s="131"/>
    </row>
    <row r="1640" spans="3:8" x14ac:dyDescent="0.25">
      <c r="C1640" s="132"/>
      <c r="D1640" s="131"/>
      <c r="E1640" s="130">
        <v>331</v>
      </c>
      <c r="F1640" s="130" t="s">
        <v>1692</v>
      </c>
      <c r="G1640" s="131" t="s">
        <v>3494</v>
      </c>
      <c r="H1640" s="131"/>
    </row>
    <row r="1641" spans="3:8" x14ac:dyDescent="0.25">
      <c r="C1641" s="132"/>
      <c r="D1641" s="131"/>
      <c r="E1641" s="130">
        <v>360</v>
      </c>
      <c r="F1641" s="130" t="s">
        <v>1693</v>
      </c>
      <c r="G1641" s="131" t="s">
        <v>3495</v>
      </c>
      <c r="H1641" s="131"/>
    </row>
    <row r="1642" spans="3:8" x14ac:dyDescent="0.25">
      <c r="C1642" s="132"/>
      <c r="D1642" s="131"/>
      <c r="E1642" s="130">
        <v>361</v>
      </c>
      <c r="F1642" s="130" t="s">
        <v>1694</v>
      </c>
      <c r="G1642" s="131" t="s">
        <v>3496</v>
      </c>
      <c r="H1642" s="131"/>
    </row>
    <row r="1643" spans="3:8" x14ac:dyDescent="0.25">
      <c r="C1643" s="132"/>
      <c r="D1643" s="131"/>
      <c r="E1643" s="130">
        <v>362</v>
      </c>
      <c r="F1643" s="130" t="s">
        <v>1695</v>
      </c>
      <c r="G1643" s="131" t="s">
        <v>3497</v>
      </c>
      <c r="H1643" s="131"/>
    </row>
    <row r="1644" spans="3:8" x14ac:dyDescent="0.25">
      <c r="C1644" s="132"/>
      <c r="D1644" s="131"/>
      <c r="E1644" s="130">
        <v>363</v>
      </c>
      <c r="F1644" s="130" t="s">
        <v>1696</v>
      </c>
      <c r="G1644" s="131" t="s">
        <v>3498</v>
      </c>
      <c r="H1644" s="131"/>
    </row>
    <row r="1645" spans="3:8" x14ac:dyDescent="0.25">
      <c r="C1645" s="132"/>
      <c r="D1645" s="131"/>
      <c r="E1645" s="130">
        <v>364</v>
      </c>
      <c r="F1645" s="130" t="s">
        <v>1697</v>
      </c>
      <c r="G1645" s="131" t="s">
        <v>3499</v>
      </c>
      <c r="H1645" s="131"/>
    </row>
    <row r="1646" spans="3:8" x14ac:dyDescent="0.25">
      <c r="C1646" s="132"/>
      <c r="D1646" s="131"/>
      <c r="E1646" s="130">
        <v>365</v>
      </c>
      <c r="F1646" s="130" t="s">
        <v>1698</v>
      </c>
      <c r="G1646" s="131" t="s">
        <v>3500</v>
      </c>
      <c r="H1646" s="131"/>
    </row>
    <row r="1647" spans="3:8" x14ac:dyDescent="0.25">
      <c r="C1647" s="132"/>
      <c r="D1647" s="131"/>
      <c r="E1647" s="130">
        <v>370</v>
      </c>
      <c r="F1647" s="130" t="s">
        <v>1699</v>
      </c>
      <c r="G1647" s="131" t="s">
        <v>3501</v>
      </c>
      <c r="H1647" s="131"/>
    </row>
    <row r="1648" spans="3:8" x14ac:dyDescent="0.25">
      <c r="C1648" s="132"/>
      <c r="D1648" s="131"/>
      <c r="E1648" s="130">
        <v>371</v>
      </c>
      <c r="F1648" s="130" t="s">
        <v>1700</v>
      </c>
      <c r="G1648" s="131" t="s">
        <v>3502</v>
      </c>
      <c r="H1648" s="131"/>
    </row>
    <row r="1649" spans="3:8" x14ac:dyDescent="0.25">
      <c r="C1649" s="132"/>
      <c r="D1649" s="131"/>
      <c r="E1649" s="130">
        <v>520</v>
      </c>
      <c r="F1649" s="130" t="s">
        <v>1701</v>
      </c>
      <c r="G1649" s="131" t="s">
        <v>3503</v>
      </c>
      <c r="H1649" s="131"/>
    </row>
    <row r="1650" spans="3:8" x14ac:dyDescent="0.25">
      <c r="C1650" s="132"/>
      <c r="D1650" s="131"/>
      <c r="E1650" s="130">
        <v>521</v>
      </c>
      <c r="F1650" s="130" t="s">
        <v>1702</v>
      </c>
      <c r="G1650" s="131" t="s">
        <v>3504</v>
      </c>
      <c r="H1650" s="131"/>
    </row>
    <row r="1651" spans="3:8" x14ac:dyDescent="0.25">
      <c r="C1651" s="132"/>
      <c r="D1651" s="131"/>
      <c r="E1651" s="130">
        <v>522</v>
      </c>
      <c r="F1651" s="130" t="s">
        <v>1703</v>
      </c>
      <c r="G1651" s="131" t="s">
        <v>3505</v>
      </c>
      <c r="H1651" s="131"/>
    </row>
    <row r="1652" spans="3:8" x14ac:dyDescent="0.25">
      <c r="C1652" s="132"/>
      <c r="D1652" s="131"/>
      <c r="E1652" s="130">
        <v>523</v>
      </c>
      <c r="F1652" s="130" t="s">
        <v>1704</v>
      </c>
      <c r="G1652" s="131" t="s">
        <v>3506</v>
      </c>
      <c r="H1652" s="131"/>
    </row>
    <row r="1653" spans="3:8" x14ac:dyDescent="0.25">
      <c r="C1653" s="132"/>
      <c r="D1653" s="131"/>
      <c r="E1653" s="130">
        <v>580</v>
      </c>
      <c r="F1653" s="130" t="s">
        <v>1705</v>
      </c>
      <c r="G1653" s="131" t="s">
        <v>3507</v>
      </c>
      <c r="H1653" s="131"/>
    </row>
    <row r="1654" spans="3:8" x14ac:dyDescent="0.25">
      <c r="C1654" s="132"/>
      <c r="D1654" s="131"/>
      <c r="E1654" s="130">
        <v>755</v>
      </c>
      <c r="F1654" s="130" t="s">
        <v>1706</v>
      </c>
      <c r="G1654" s="131" t="s">
        <v>3508</v>
      </c>
      <c r="H1654" s="131"/>
    </row>
    <row r="1655" spans="3:8" x14ac:dyDescent="0.25">
      <c r="C1655" s="132"/>
      <c r="D1655" s="131"/>
      <c r="E1655" s="130">
        <v>756</v>
      </c>
      <c r="F1655" s="130" t="s">
        <v>1707</v>
      </c>
      <c r="G1655" s="131" t="s">
        <v>3509</v>
      </c>
      <c r="H1655" s="131"/>
    </row>
    <row r="1656" spans="3:8" x14ac:dyDescent="0.25">
      <c r="C1656" s="132"/>
      <c r="D1656" s="131"/>
      <c r="E1656" s="130">
        <v>757</v>
      </c>
      <c r="F1656" s="130" t="s">
        <v>1708</v>
      </c>
      <c r="G1656" s="131" t="s">
        <v>3510</v>
      </c>
      <c r="H1656" s="131"/>
    </row>
    <row r="1657" spans="3:8" x14ac:dyDescent="0.25">
      <c r="C1657" s="132"/>
      <c r="D1657" s="131"/>
      <c r="E1657" s="130">
        <v>758</v>
      </c>
      <c r="F1657" s="130" t="s">
        <v>1709</v>
      </c>
      <c r="G1657" s="131" t="s">
        <v>3511</v>
      </c>
      <c r="H1657" s="131"/>
    </row>
    <row r="1658" spans="3:8" x14ac:dyDescent="0.25">
      <c r="C1658" s="132"/>
      <c r="D1658" s="131"/>
      <c r="E1658" s="130">
        <v>759</v>
      </c>
      <c r="F1658" s="130" t="s">
        <v>1710</v>
      </c>
      <c r="G1658" s="131" t="s">
        <v>3512</v>
      </c>
      <c r="H1658" s="131"/>
    </row>
    <row r="1659" spans="3:8" x14ac:dyDescent="0.25">
      <c r="C1659" s="132"/>
      <c r="D1659" s="131"/>
      <c r="E1659" s="130">
        <v>760</v>
      </c>
      <c r="F1659" s="130" t="s">
        <v>1711</v>
      </c>
      <c r="G1659" s="131" t="s">
        <v>3513</v>
      </c>
      <c r="H1659" s="131"/>
    </row>
    <row r="1660" spans="3:8" x14ac:dyDescent="0.25">
      <c r="C1660" s="132"/>
      <c r="D1660" s="131"/>
      <c r="E1660" s="130">
        <v>761</v>
      </c>
      <c r="F1660" s="130" t="s">
        <v>1712</v>
      </c>
      <c r="G1660" s="131" t="s">
        <v>3514</v>
      </c>
      <c r="H1660" s="131"/>
    </row>
    <row r="1661" spans="3:8" x14ac:dyDescent="0.25">
      <c r="C1661" s="132"/>
      <c r="D1661" s="131"/>
      <c r="E1661" s="130">
        <v>762</v>
      </c>
      <c r="F1661" s="130" t="s">
        <v>1713</v>
      </c>
      <c r="G1661" s="131" t="s">
        <v>3515</v>
      </c>
      <c r="H1661" s="131"/>
    </row>
    <row r="1662" spans="3:8" x14ac:dyDescent="0.25">
      <c r="C1662" s="132"/>
      <c r="D1662" s="131"/>
      <c r="E1662" s="130">
        <v>500</v>
      </c>
      <c r="F1662" s="130" t="s">
        <v>1714</v>
      </c>
      <c r="G1662" s="131" t="s">
        <v>3516</v>
      </c>
      <c r="H1662" s="131"/>
    </row>
    <row r="1663" spans="3:8" x14ac:dyDescent="0.25">
      <c r="C1663" s="132"/>
      <c r="D1663" s="131"/>
      <c r="E1663" s="130">
        <v>501</v>
      </c>
      <c r="F1663" s="130" t="s">
        <v>1715</v>
      </c>
      <c r="G1663" s="131" t="s">
        <v>3517</v>
      </c>
      <c r="H1663" s="131"/>
    </row>
    <row r="1664" spans="3:8" x14ac:dyDescent="0.25">
      <c r="C1664" s="132"/>
      <c r="D1664" s="131"/>
      <c r="E1664" s="130">
        <v>502</v>
      </c>
      <c r="F1664" s="130" t="s">
        <v>1716</v>
      </c>
      <c r="G1664" s="131" t="s">
        <v>3518</v>
      </c>
      <c r="H1664" s="131"/>
    </row>
    <row r="1665" spans="3:8" x14ac:dyDescent="0.25">
      <c r="C1665" s="132"/>
      <c r="D1665" s="131"/>
      <c r="E1665" s="130">
        <v>505</v>
      </c>
      <c r="F1665" s="130" t="s">
        <v>1717</v>
      </c>
      <c r="G1665" s="131" t="s">
        <v>3519</v>
      </c>
      <c r="H1665" s="131"/>
    </row>
    <row r="1666" spans="3:8" x14ac:dyDescent="0.25">
      <c r="C1666" s="132"/>
      <c r="D1666" s="131"/>
      <c r="E1666" s="130">
        <v>1</v>
      </c>
      <c r="F1666" s="130" t="s">
        <v>1718</v>
      </c>
      <c r="G1666" s="131" t="s">
        <v>3520</v>
      </c>
      <c r="H1666" s="131"/>
    </row>
    <row r="1667" spans="3:8" x14ac:dyDescent="0.25">
      <c r="C1667" s="132"/>
      <c r="D1667" s="131"/>
      <c r="E1667" s="130">
        <v>45</v>
      </c>
      <c r="F1667" s="130" t="s">
        <v>1719</v>
      </c>
      <c r="G1667" s="131" t="s">
        <v>3521</v>
      </c>
      <c r="H1667" s="131"/>
    </row>
    <row r="1668" spans="3:8" x14ac:dyDescent="0.25">
      <c r="C1668" s="132"/>
      <c r="D1668" s="131"/>
      <c r="E1668" s="130">
        <v>46</v>
      </c>
      <c r="F1668" s="130" t="s">
        <v>1720</v>
      </c>
      <c r="G1668" s="131" t="s">
        <v>3522</v>
      </c>
      <c r="H1668" s="131"/>
    </row>
    <row r="1669" spans="3:8" x14ac:dyDescent="0.25">
      <c r="C1669" s="132"/>
      <c r="D1669" s="131"/>
      <c r="E1669" s="130">
        <v>89</v>
      </c>
      <c r="F1669" s="130" t="s">
        <v>1721</v>
      </c>
      <c r="G1669" s="131" t="s">
        <v>3523</v>
      </c>
      <c r="H1669" s="131"/>
    </row>
    <row r="1670" spans="3:8" x14ac:dyDescent="0.25">
      <c r="C1670" s="132"/>
      <c r="D1670" s="131"/>
      <c r="E1670" s="130">
        <v>353</v>
      </c>
      <c r="F1670" s="130" t="s">
        <v>1722</v>
      </c>
      <c r="G1670" s="131" t="s">
        <v>3524</v>
      </c>
      <c r="H1670" s="131"/>
    </row>
    <row r="1671" spans="3:8" x14ac:dyDescent="0.25">
      <c r="C1671" s="132"/>
      <c r="D1671" s="131"/>
      <c r="E1671" s="130">
        <v>456</v>
      </c>
      <c r="F1671" s="130" t="s">
        <v>1723</v>
      </c>
      <c r="G1671" s="131" t="s">
        <v>3525</v>
      </c>
      <c r="H1671" s="131"/>
    </row>
    <row r="1672" spans="3:8" x14ac:dyDescent="0.25">
      <c r="C1672" s="132"/>
      <c r="D1672" s="131"/>
      <c r="E1672" s="130">
        <v>588</v>
      </c>
      <c r="F1672" s="130" t="s">
        <v>1724</v>
      </c>
      <c r="G1672" s="131" t="s">
        <v>3526</v>
      </c>
      <c r="H1672" s="131"/>
    </row>
    <row r="1673" spans="3:8" x14ac:dyDescent="0.25">
      <c r="C1673" s="132"/>
      <c r="D1673" s="131"/>
      <c r="E1673" s="130">
        <v>632</v>
      </c>
      <c r="F1673" s="130" t="s">
        <v>1725</v>
      </c>
      <c r="G1673" s="131" t="s">
        <v>3527</v>
      </c>
      <c r="H1673" s="131"/>
    </row>
    <row r="1674" spans="3:8" x14ac:dyDescent="0.25">
      <c r="C1674" s="132"/>
      <c r="D1674" s="131"/>
      <c r="E1674" s="130">
        <v>735</v>
      </c>
      <c r="F1674" s="130" t="s">
        <v>1726</v>
      </c>
      <c r="G1674" s="131" t="s">
        <v>3528</v>
      </c>
      <c r="H1674" s="131"/>
    </row>
    <row r="1675" spans="3:8" x14ac:dyDescent="0.25">
      <c r="C1675" s="132"/>
      <c r="D1675" s="131"/>
      <c r="E1675" s="130">
        <v>739</v>
      </c>
      <c r="F1675" s="130" t="s">
        <v>1727</v>
      </c>
      <c r="G1675" s="131" t="s">
        <v>3529</v>
      </c>
      <c r="H1675" s="131"/>
    </row>
    <row r="1676" spans="3:8" x14ac:dyDescent="0.25">
      <c r="C1676" s="132"/>
      <c r="D1676" s="131"/>
      <c r="E1676" s="130">
        <v>1</v>
      </c>
      <c r="F1676" s="130" t="s">
        <v>1728</v>
      </c>
      <c r="G1676" s="131" t="s">
        <v>3530</v>
      </c>
      <c r="H1676" s="131"/>
    </row>
    <row r="1677" spans="3:8" x14ac:dyDescent="0.25">
      <c r="C1677" s="132"/>
      <c r="D1677" s="131"/>
      <c r="E1677" s="130">
        <v>2</v>
      </c>
      <c r="F1677" s="130" t="s">
        <v>1729</v>
      </c>
      <c r="G1677" s="131" t="s">
        <v>3531</v>
      </c>
      <c r="H1677" s="131"/>
    </row>
    <row r="1678" spans="3:8" x14ac:dyDescent="0.25">
      <c r="C1678" s="132"/>
      <c r="D1678" s="131"/>
      <c r="E1678" s="130">
        <v>3</v>
      </c>
      <c r="F1678" s="130" t="s">
        <v>1730</v>
      </c>
      <c r="G1678" s="131" t="s">
        <v>3532</v>
      </c>
      <c r="H1678" s="131"/>
    </row>
    <row r="1679" spans="3:8" x14ac:dyDescent="0.25">
      <c r="C1679" s="132"/>
      <c r="D1679" s="131"/>
      <c r="E1679" s="130">
        <v>4</v>
      </c>
      <c r="F1679" s="130" t="s">
        <v>1731</v>
      </c>
      <c r="G1679" s="131" t="s">
        <v>3533</v>
      </c>
      <c r="H1679" s="131"/>
    </row>
    <row r="1680" spans="3:8" x14ac:dyDescent="0.25">
      <c r="C1680" s="132"/>
      <c r="D1680" s="131"/>
      <c r="E1680" s="130">
        <v>5</v>
      </c>
      <c r="F1680" s="130" t="s">
        <v>1732</v>
      </c>
      <c r="G1680" s="131" t="s">
        <v>3534</v>
      </c>
      <c r="H1680" s="131"/>
    </row>
    <row r="1681" spans="3:8" x14ac:dyDescent="0.25">
      <c r="C1681" s="132"/>
      <c r="D1681" s="131"/>
      <c r="E1681" s="130">
        <v>6</v>
      </c>
      <c r="F1681" s="130" t="s">
        <v>1733</v>
      </c>
      <c r="G1681" s="131" t="s">
        <v>3535</v>
      </c>
      <c r="H1681" s="131"/>
    </row>
    <row r="1682" spans="3:8" x14ac:dyDescent="0.25">
      <c r="C1682" s="132"/>
      <c r="D1682" s="131"/>
      <c r="E1682" s="130">
        <v>8</v>
      </c>
      <c r="F1682" s="130" t="s">
        <v>1734</v>
      </c>
      <c r="G1682" s="131" t="s">
        <v>3536</v>
      </c>
      <c r="H1682" s="131"/>
    </row>
    <row r="1683" spans="3:8" x14ac:dyDescent="0.25">
      <c r="C1683" s="132"/>
      <c r="D1683" s="131"/>
      <c r="E1683" s="130">
        <v>9</v>
      </c>
      <c r="F1683" s="130" t="s">
        <v>1735</v>
      </c>
      <c r="G1683" s="131" t="s">
        <v>3537</v>
      </c>
      <c r="H1683" s="131"/>
    </row>
    <row r="1684" spans="3:8" x14ac:dyDescent="0.25">
      <c r="C1684" s="132"/>
      <c r="D1684" s="131"/>
      <c r="E1684" s="130">
        <v>10</v>
      </c>
      <c r="F1684" s="130" t="s">
        <v>1736</v>
      </c>
      <c r="G1684" s="131" t="s">
        <v>3538</v>
      </c>
      <c r="H1684" s="131"/>
    </row>
    <row r="1685" spans="3:8" x14ac:dyDescent="0.25">
      <c r="C1685" s="132"/>
      <c r="D1685" s="131"/>
      <c r="E1685" s="130">
        <v>45</v>
      </c>
      <c r="F1685" s="130" t="s">
        <v>1737</v>
      </c>
      <c r="G1685" s="131" t="s">
        <v>3539</v>
      </c>
      <c r="H1685" s="131"/>
    </row>
    <row r="1686" spans="3:8" x14ac:dyDescent="0.25">
      <c r="C1686" s="132"/>
      <c r="D1686" s="131"/>
      <c r="E1686" s="130">
        <v>46</v>
      </c>
      <c r="F1686" s="130" t="s">
        <v>1738</v>
      </c>
      <c r="G1686" s="131" t="s">
        <v>3540</v>
      </c>
      <c r="H1686" s="131"/>
    </row>
    <row r="1687" spans="3:8" x14ac:dyDescent="0.25">
      <c r="C1687" s="132"/>
      <c r="D1687" s="131"/>
      <c r="E1687" s="130">
        <v>47</v>
      </c>
      <c r="F1687" s="130" t="s">
        <v>1739</v>
      </c>
      <c r="G1687" s="131" t="s">
        <v>3541</v>
      </c>
      <c r="H1687" s="131"/>
    </row>
    <row r="1688" spans="3:8" x14ac:dyDescent="0.25">
      <c r="C1688" s="132"/>
      <c r="D1688" s="131"/>
      <c r="E1688" s="130">
        <v>48</v>
      </c>
      <c r="F1688" s="130" t="s">
        <v>1740</v>
      </c>
      <c r="G1688" s="131" t="s">
        <v>3542</v>
      </c>
      <c r="H1688" s="131"/>
    </row>
    <row r="1689" spans="3:8" x14ac:dyDescent="0.25">
      <c r="C1689" s="132"/>
      <c r="D1689" s="131"/>
      <c r="E1689" s="130">
        <v>89</v>
      </c>
      <c r="F1689" s="130" t="s">
        <v>1741</v>
      </c>
      <c r="G1689" s="131" t="s">
        <v>3543</v>
      </c>
      <c r="H1689" s="131"/>
    </row>
    <row r="1690" spans="3:8" x14ac:dyDescent="0.25">
      <c r="C1690" s="132"/>
      <c r="D1690" s="131"/>
      <c r="E1690" s="130">
        <v>90</v>
      </c>
      <c r="F1690" s="130" t="s">
        <v>1742</v>
      </c>
      <c r="G1690" s="131" t="s">
        <v>3544</v>
      </c>
      <c r="H1690" s="131"/>
    </row>
    <row r="1691" spans="3:8" x14ac:dyDescent="0.25">
      <c r="C1691" s="132"/>
      <c r="D1691" s="131"/>
      <c r="E1691" s="130">
        <v>91</v>
      </c>
      <c r="F1691" s="130" t="s">
        <v>1743</v>
      </c>
      <c r="G1691" s="131" t="s">
        <v>3545</v>
      </c>
      <c r="H1691" s="131"/>
    </row>
    <row r="1692" spans="3:8" x14ac:dyDescent="0.25">
      <c r="C1692" s="132"/>
      <c r="D1692" s="131"/>
      <c r="E1692" s="130">
        <v>92</v>
      </c>
      <c r="F1692" s="130" t="s">
        <v>1744</v>
      </c>
      <c r="G1692" s="131" t="s">
        <v>3546</v>
      </c>
      <c r="H1692" s="131"/>
    </row>
    <row r="1693" spans="3:8" x14ac:dyDescent="0.25">
      <c r="C1693" s="132"/>
      <c r="D1693" s="131"/>
      <c r="E1693" s="130">
        <v>93</v>
      </c>
      <c r="F1693" s="130" t="s">
        <v>1745</v>
      </c>
      <c r="G1693" s="131" t="s">
        <v>3547</v>
      </c>
      <c r="H1693" s="131"/>
    </row>
    <row r="1694" spans="3:8" x14ac:dyDescent="0.25">
      <c r="C1694" s="132"/>
      <c r="D1694" s="131"/>
      <c r="E1694" s="130">
        <v>94</v>
      </c>
      <c r="F1694" s="130" t="s">
        <v>1746</v>
      </c>
      <c r="G1694" s="131" t="s">
        <v>3548</v>
      </c>
      <c r="H1694" s="131"/>
    </row>
    <row r="1695" spans="3:8" x14ac:dyDescent="0.25">
      <c r="C1695" s="132"/>
      <c r="D1695" s="131"/>
      <c r="E1695" s="130">
        <v>95</v>
      </c>
      <c r="F1695" s="130" t="s">
        <v>1455</v>
      </c>
      <c r="G1695" s="131" t="s">
        <v>3549</v>
      </c>
      <c r="H1695" s="131"/>
    </row>
    <row r="1696" spans="3:8" x14ac:dyDescent="0.25">
      <c r="C1696" s="132"/>
      <c r="D1696" s="131"/>
      <c r="E1696" s="130">
        <v>96</v>
      </c>
      <c r="F1696" s="130" t="s">
        <v>1747</v>
      </c>
      <c r="G1696" s="131" t="s">
        <v>3550</v>
      </c>
      <c r="H1696" s="131"/>
    </row>
    <row r="1697" spans="3:8" x14ac:dyDescent="0.25">
      <c r="C1697" s="132"/>
      <c r="D1697" s="131"/>
      <c r="E1697" s="130">
        <v>97</v>
      </c>
      <c r="F1697" s="130" t="s">
        <v>1748</v>
      </c>
      <c r="G1697" s="131" t="s">
        <v>3551</v>
      </c>
      <c r="H1697" s="131"/>
    </row>
    <row r="1698" spans="3:8" x14ac:dyDescent="0.25">
      <c r="C1698" s="132"/>
      <c r="D1698" s="131"/>
      <c r="E1698" s="130">
        <v>98</v>
      </c>
      <c r="F1698" s="130" t="s">
        <v>1749</v>
      </c>
      <c r="G1698" s="131" t="s">
        <v>3552</v>
      </c>
      <c r="H1698" s="131"/>
    </row>
    <row r="1699" spans="3:8" x14ac:dyDescent="0.25">
      <c r="C1699" s="132"/>
      <c r="D1699" s="131"/>
      <c r="E1699" s="130">
        <v>99</v>
      </c>
      <c r="F1699" s="130" t="s">
        <v>1454</v>
      </c>
      <c r="G1699" s="131" t="s">
        <v>3553</v>
      </c>
      <c r="H1699" s="131"/>
    </row>
    <row r="1700" spans="3:8" x14ac:dyDescent="0.25">
      <c r="C1700" s="132"/>
      <c r="D1700" s="131"/>
      <c r="E1700" s="130">
        <v>100</v>
      </c>
      <c r="F1700" s="130" t="s">
        <v>1750</v>
      </c>
      <c r="G1700" s="131" t="s">
        <v>3554</v>
      </c>
      <c r="H1700" s="131"/>
    </row>
    <row r="1701" spans="3:8" x14ac:dyDescent="0.25">
      <c r="C1701" s="132"/>
      <c r="D1701" s="131"/>
      <c r="E1701" s="130">
        <v>101</v>
      </c>
      <c r="F1701" s="130" t="s">
        <v>1751</v>
      </c>
      <c r="G1701" s="131" t="s">
        <v>3555</v>
      </c>
      <c r="H1701" s="131"/>
    </row>
    <row r="1702" spans="3:8" x14ac:dyDescent="0.25">
      <c r="C1702" s="132"/>
      <c r="D1702" s="131"/>
      <c r="E1702" s="130">
        <v>102</v>
      </c>
      <c r="F1702" s="130" t="s">
        <v>1752</v>
      </c>
      <c r="G1702" s="131" t="s">
        <v>3556</v>
      </c>
      <c r="H1702" s="131"/>
    </row>
    <row r="1703" spans="3:8" x14ac:dyDescent="0.25">
      <c r="C1703" s="132"/>
      <c r="D1703" s="131"/>
      <c r="E1703" s="130">
        <v>133</v>
      </c>
      <c r="F1703" s="130" t="s">
        <v>1753</v>
      </c>
      <c r="G1703" s="131" t="s">
        <v>3557</v>
      </c>
      <c r="H1703" s="131"/>
    </row>
    <row r="1704" spans="3:8" x14ac:dyDescent="0.25">
      <c r="C1704" s="132"/>
      <c r="D1704" s="131"/>
      <c r="E1704" s="130">
        <v>134</v>
      </c>
      <c r="F1704" s="130" t="s">
        <v>1754</v>
      </c>
      <c r="G1704" s="131" t="s">
        <v>3558</v>
      </c>
      <c r="H1704" s="131"/>
    </row>
    <row r="1705" spans="3:8" x14ac:dyDescent="0.25">
      <c r="C1705" s="132"/>
      <c r="D1705" s="131"/>
      <c r="E1705" s="130">
        <v>135</v>
      </c>
      <c r="F1705" s="130" t="s">
        <v>1755</v>
      </c>
      <c r="G1705" s="131" t="s">
        <v>3559</v>
      </c>
      <c r="H1705" s="131"/>
    </row>
    <row r="1706" spans="3:8" x14ac:dyDescent="0.25">
      <c r="C1706" s="132"/>
      <c r="D1706" s="131"/>
      <c r="E1706" s="130">
        <v>136</v>
      </c>
      <c r="F1706" s="130" t="s">
        <v>1756</v>
      </c>
      <c r="G1706" s="131" t="s">
        <v>3560</v>
      </c>
      <c r="H1706" s="131"/>
    </row>
    <row r="1707" spans="3:8" x14ac:dyDescent="0.25">
      <c r="C1707" s="132"/>
      <c r="D1707" s="131"/>
      <c r="E1707" s="130">
        <v>177</v>
      </c>
      <c r="F1707" s="130" t="s">
        <v>1757</v>
      </c>
      <c r="G1707" s="131" t="s">
        <v>3561</v>
      </c>
      <c r="H1707" s="131"/>
    </row>
    <row r="1708" spans="3:8" x14ac:dyDescent="0.25">
      <c r="C1708" s="132"/>
      <c r="D1708" s="131"/>
      <c r="E1708" s="130">
        <v>178</v>
      </c>
      <c r="F1708" s="130" t="s">
        <v>1758</v>
      </c>
      <c r="G1708" s="131" t="s">
        <v>3562</v>
      </c>
      <c r="H1708" s="131"/>
    </row>
    <row r="1709" spans="3:8" x14ac:dyDescent="0.25">
      <c r="C1709" s="132"/>
      <c r="D1709" s="131"/>
      <c r="E1709" s="130">
        <v>179</v>
      </c>
      <c r="F1709" s="130" t="s">
        <v>1759</v>
      </c>
      <c r="G1709" s="131" t="s">
        <v>3563</v>
      </c>
      <c r="H1709" s="131"/>
    </row>
    <row r="1710" spans="3:8" x14ac:dyDescent="0.25">
      <c r="C1710" s="132"/>
      <c r="D1710" s="131"/>
      <c r="E1710" s="130">
        <v>180</v>
      </c>
      <c r="F1710" s="130" t="s">
        <v>1760</v>
      </c>
      <c r="G1710" s="131" t="s">
        <v>3564</v>
      </c>
      <c r="H1710" s="131"/>
    </row>
    <row r="1711" spans="3:8" x14ac:dyDescent="0.25">
      <c r="C1711" s="132"/>
      <c r="D1711" s="131"/>
      <c r="E1711" s="130">
        <v>181</v>
      </c>
      <c r="F1711" s="130" t="s">
        <v>1761</v>
      </c>
      <c r="G1711" s="131" t="s">
        <v>3565</v>
      </c>
      <c r="H1711" s="131"/>
    </row>
    <row r="1712" spans="3:8" x14ac:dyDescent="0.25">
      <c r="C1712" s="132"/>
      <c r="D1712" s="131"/>
      <c r="E1712" s="130">
        <v>182</v>
      </c>
      <c r="F1712" s="130" t="s">
        <v>1762</v>
      </c>
      <c r="G1712" s="131" t="s">
        <v>3566</v>
      </c>
      <c r="H1712" s="131"/>
    </row>
    <row r="1713" spans="3:8" x14ac:dyDescent="0.25">
      <c r="C1713" s="132"/>
      <c r="D1713" s="131"/>
      <c r="E1713" s="130">
        <v>183</v>
      </c>
      <c r="F1713" s="130" t="s">
        <v>1333</v>
      </c>
      <c r="G1713" s="131" t="s">
        <v>3567</v>
      </c>
      <c r="H1713" s="131"/>
    </row>
    <row r="1714" spans="3:8" x14ac:dyDescent="0.25">
      <c r="C1714" s="132"/>
      <c r="D1714" s="131"/>
      <c r="E1714" s="130">
        <v>184</v>
      </c>
      <c r="F1714" s="130" t="s">
        <v>1763</v>
      </c>
      <c r="G1714" s="131" t="s">
        <v>3568</v>
      </c>
      <c r="H1714" s="131"/>
    </row>
    <row r="1715" spans="3:8" x14ac:dyDescent="0.25">
      <c r="C1715" s="132"/>
      <c r="D1715" s="131"/>
      <c r="E1715" s="130">
        <v>185</v>
      </c>
      <c r="F1715" s="130" t="s">
        <v>1764</v>
      </c>
      <c r="G1715" s="131" t="s">
        <v>3569</v>
      </c>
      <c r="H1715" s="131"/>
    </row>
    <row r="1716" spans="3:8" x14ac:dyDescent="0.25">
      <c r="C1716" s="132"/>
      <c r="D1716" s="131"/>
      <c r="E1716" s="130">
        <v>186</v>
      </c>
      <c r="F1716" s="130" t="s">
        <v>1136</v>
      </c>
      <c r="G1716" s="131" t="s">
        <v>3570</v>
      </c>
      <c r="H1716" s="131"/>
    </row>
    <row r="1717" spans="3:8" x14ac:dyDescent="0.25">
      <c r="C1717" s="132"/>
      <c r="D1717" s="131"/>
      <c r="E1717" s="130">
        <v>221</v>
      </c>
      <c r="F1717" s="130" t="s">
        <v>1765</v>
      </c>
      <c r="G1717" s="131" t="s">
        <v>3571</v>
      </c>
      <c r="H1717" s="131"/>
    </row>
    <row r="1718" spans="3:8" x14ac:dyDescent="0.25">
      <c r="C1718" s="132"/>
      <c r="D1718" s="131"/>
      <c r="E1718" s="130">
        <v>222</v>
      </c>
      <c r="F1718" s="130" t="s">
        <v>1477</v>
      </c>
      <c r="G1718" s="131" t="s">
        <v>3572</v>
      </c>
      <c r="H1718" s="131"/>
    </row>
    <row r="1719" spans="3:8" x14ac:dyDescent="0.25">
      <c r="C1719" s="132"/>
      <c r="D1719" s="131"/>
      <c r="E1719" s="130">
        <v>223</v>
      </c>
      <c r="F1719" s="130" t="s">
        <v>1766</v>
      </c>
      <c r="G1719" s="131" t="s">
        <v>3573</v>
      </c>
      <c r="H1719" s="131"/>
    </row>
    <row r="1720" spans="3:8" x14ac:dyDescent="0.25">
      <c r="C1720" s="132"/>
      <c r="D1720" s="131"/>
      <c r="E1720" s="130">
        <v>224</v>
      </c>
      <c r="F1720" s="130" t="s">
        <v>1767</v>
      </c>
      <c r="G1720" s="131" t="s">
        <v>3574</v>
      </c>
      <c r="H1720" s="131"/>
    </row>
    <row r="1721" spans="3:8" x14ac:dyDescent="0.25">
      <c r="C1721" s="132"/>
      <c r="D1721" s="131"/>
      <c r="E1721" s="130">
        <v>225</v>
      </c>
      <c r="F1721" s="130" t="s">
        <v>991</v>
      </c>
      <c r="G1721" s="131" t="s">
        <v>3575</v>
      </c>
      <c r="H1721" s="131"/>
    </row>
    <row r="1722" spans="3:8" x14ac:dyDescent="0.25">
      <c r="C1722" s="132"/>
      <c r="D1722" s="131"/>
      <c r="E1722" s="130">
        <v>226</v>
      </c>
      <c r="F1722" s="130" t="s">
        <v>1768</v>
      </c>
      <c r="G1722" s="131" t="s">
        <v>3576</v>
      </c>
      <c r="H1722" s="131"/>
    </row>
    <row r="1723" spans="3:8" x14ac:dyDescent="0.25">
      <c r="C1723" s="132"/>
      <c r="D1723" s="131"/>
      <c r="E1723" s="130">
        <v>227</v>
      </c>
      <c r="F1723" s="130" t="s">
        <v>1769</v>
      </c>
      <c r="G1723" s="131" t="s">
        <v>3577</v>
      </c>
      <c r="H1723" s="131"/>
    </row>
    <row r="1724" spans="3:8" x14ac:dyDescent="0.25">
      <c r="C1724" s="132"/>
      <c r="D1724" s="131"/>
      <c r="E1724" s="130">
        <v>228</v>
      </c>
      <c r="F1724" s="130" t="s">
        <v>1770</v>
      </c>
      <c r="G1724" s="131" t="s">
        <v>3578</v>
      </c>
      <c r="H1724" s="131"/>
    </row>
    <row r="1725" spans="3:8" x14ac:dyDescent="0.25">
      <c r="C1725" s="132"/>
      <c r="D1725" s="131"/>
      <c r="E1725" s="130">
        <v>229</v>
      </c>
      <c r="F1725" s="130" t="s">
        <v>1771</v>
      </c>
      <c r="G1725" s="131" t="s">
        <v>3579</v>
      </c>
      <c r="H1725" s="131"/>
    </row>
    <row r="1726" spans="3:8" x14ac:dyDescent="0.25">
      <c r="C1726" s="132"/>
      <c r="D1726" s="131"/>
      <c r="E1726" s="130">
        <v>265</v>
      </c>
      <c r="F1726" s="130" t="s">
        <v>1772</v>
      </c>
      <c r="G1726" s="131" t="s">
        <v>3580</v>
      </c>
      <c r="H1726" s="131"/>
    </row>
    <row r="1727" spans="3:8" x14ac:dyDescent="0.25">
      <c r="C1727" s="132"/>
      <c r="D1727" s="131"/>
      <c r="E1727" s="130">
        <v>266</v>
      </c>
      <c r="F1727" s="130" t="s">
        <v>966</v>
      </c>
      <c r="G1727" s="131" t="s">
        <v>3581</v>
      </c>
      <c r="H1727" s="131"/>
    </row>
    <row r="1728" spans="3:8" x14ac:dyDescent="0.25">
      <c r="C1728" s="132"/>
      <c r="D1728" s="131"/>
      <c r="E1728" s="130">
        <v>267</v>
      </c>
      <c r="F1728" s="130" t="s">
        <v>1773</v>
      </c>
      <c r="G1728" s="131" t="s">
        <v>3582</v>
      </c>
      <c r="H1728" s="131"/>
    </row>
    <row r="1729" spans="3:8" x14ac:dyDescent="0.25">
      <c r="C1729" s="132"/>
      <c r="D1729" s="131"/>
      <c r="E1729" s="130">
        <v>268</v>
      </c>
      <c r="F1729" s="130" t="s">
        <v>1774</v>
      </c>
      <c r="G1729" s="131" t="s">
        <v>3583</v>
      </c>
      <c r="H1729" s="131"/>
    </row>
    <row r="1730" spans="3:8" x14ac:dyDescent="0.25">
      <c r="C1730" s="132"/>
      <c r="D1730" s="131"/>
      <c r="E1730" s="130">
        <v>269</v>
      </c>
      <c r="F1730" s="130" t="s">
        <v>1775</v>
      </c>
      <c r="G1730" s="131" t="s">
        <v>3584</v>
      </c>
      <c r="H1730" s="131"/>
    </row>
    <row r="1731" spans="3:8" x14ac:dyDescent="0.25">
      <c r="C1731" s="132"/>
      <c r="D1731" s="131"/>
      <c r="E1731" s="130">
        <v>353</v>
      </c>
      <c r="F1731" s="130" t="s">
        <v>1487</v>
      </c>
      <c r="G1731" s="131" t="s">
        <v>3585</v>
      </c>
      <c r="H1731" s="131"/>
    </row>
    <row r="1732" spans="3:8" x14ac:dyDescent="0.25">
      <c r="C1732" s="132"/>
      <c r="D1732" s="131"/>
      <c r="E1732" s="130">
        <v>397</v>
      </c>
      <c r="F1732" s="130" t="s">
        <v>1776</v>
      </c>
      <c r="G1732" s="131" t="s">
        <v>3586</v>
      </c>
      <c r="H1732" s="131"/>
    </row>
    <row r="1733" spans="3:8" x14ac:dyDescent="0.25">
      <c r="C1733" s="132"/>
      <c r="D1733" s="131"/>
      <c r="E1733" s="130">
        <v>445</v>
      </c>
      <c r="F1733" s="130" t="s">
        <v>1777</v>
      </c>
      <c r="G1733" s="131" t="s">
        <v>3587</v>
      </c>
      <c r="H1733" s="131"/>
    </row>
    <row r="1734" spans="3:8" x14ac:dyDescent="0.25">
      <c r="C1734" s="132"/>
      <c r="D1734" s="131"/>
      <c r="E1734" s="130">
        <v>456</v>
      </c>
      <c r="F1734" s="130" t="s">
        <v>1778</v>
      </c>
      <c r="G1734" s="131" t="s">
        <v>3588</v>
      </c>
      <c r="H1734" s="131"/>
    </row>
    <row r="1735" spans="3:8" x14ac:dyDescent="0.25">
      <c r="C1735" s="132"/>
      <c r="D1735" s="131"/>
      <c r="E1735" s="130">
        <v>457</v>
      </c>
      <c r="F1735" s="130" t="s">
        <v>1779</v>
      </c>
      <c r="G1735" s="131" t="s">
        <v>3589</v>
      </c>
      <c r="H1735" s="131"/>
    </row>
    <row r="1736" spans="3:8" x14ac:dyDescent="0.25">
      <c r="C1736" s="132"/>
      <c r="D1736" s="131"/>
      <c r="E1736" s="130">
        <v>500</v>
      </c>
      <c r="F1736" s="130" t="s">
        <v>1497</v>
      </c>
      <c r="G1736" s="131" t="s">
        <v>3590</v>
      </c>
      <c r="H1736" s="131"/>
    </row>
    <row r="1737" spans="3:8" x14ac:dyDescent="0.25">
      <c r="C1737" s="132"/>
      <c r="D1737" s="131"/>
      <c r="E1737" s="130">
        <v>501</v>
      </c>
      <c r="F1737" s="130" t="s">
        <v>1780</v>
      </c>
      <c r="G1737" s="131" t="s">
        <v>3591</v>
      </c>
      <c r="H1737" s="131"/>
    </row>
    <row r="1738" spans="3:8" x14ac:dyDescent="0.25">
      <c r="C1738" s="132"/>
      <c r="D1738" s="131"/>
      <c r="E1738" s="130">
        <v>502</v>
      </c>
      <c r="F1738" s="130" t="s">
        <v>1781</v>
      </c>
      <c r="G1738" s="131" t="s">
        <v>3592</v>
      </c>
      <c r="H1738" s="131"/>
    </row>
    <row r="1739" spans="3:8" x14ac:dyDescent="0.25">
      <c r="C1739" s="132"/>
      <c r="D1739" s="131"/>
      <c r="E1739" s="130">
        <v>503</v>
      </c>
      <c r="F1739" s="130" t="s">
        <v>1782</v>
      </c>
      <c r="G1739" s="131" t="s">
        <v>3593</v>
      </c>
      <c r="H1739" s="131"/>
    </row>
    <row r="1740" spans="3:8" x14ac:dyDescent="0.25">
      <c r="C1740" s="132"/>
      <c r="D1740" s="131"/>
      <c r="E1740" s="130">
        <v>504</v>
      </c>
      <c r="F1740" s="130" t="s">
        <v>1783</v>
      </c>
      <c r="G1740" s="131" t="s">
        <v>3594</v>
      </c>
      <c r="H1740" s="131"/>
    </row>
    <row r="1741" spans="3:8" x14ac:dyDescent="0.25">
      <c r="C1741" s="132"/>
      <c r="D1741" s="131"/>
      <c r="E1741" s="130">
        <v>505</v>
      </c>
      <c r="F1741" s="130" t="s">
        <v>1784</v>
      </c>
      <c r="G1741" s="131" t="s">
        <v>3595</v>
      </c>
      <c r="H1741" s="131"/>
    </row>
    <row r="1742" spans="3:8" x14ac:dyDescent="0.25">
      <c r="C1742" s="132"/>
      <c r="D1742" s="131"/>
      <c r="E1742" s="130">
        <v>506</v>
      </c>
      <c r="F1742" s="130" t="s">
        <v>1785</v>
      </c>
      <c r="G1742" s="131" t="s">
        <v>3596</v>
      </c>
      <c r="H1742" s="131"/>
    </row>
    <row r="1743" spans="3:8" x14ac:dyDescent="0.25">
      <c r="C1743" s="132"/>
      <c r="D1743" s="131"/>
      <c r="E1743" s="130">
        <v>507</v>
      </c>
      <c r="F1743" s="130" t="s">
        <v>1786</v>
      </c>
      <c r="G1743" s="131" t="s">
        <v>3597</v>
      </c>
      <c r="H1743" s="131"/>
    </row>
    <row r="1744" spans="3:8" x14ac:dyDescent="0.25">
      <c r="C1744" s="132"/>
      <c r="D1744" s="131"/>
      <c r="E1744" s="130">
        <v>508</v>
      </c>
      <c r="F1744" s="130" t="s">
        <v>1787</v>
      </c>
      <c r="G1744" s="131" t="s">
        <v>3598</v>
      </c>
      <c r="H1744" s="131"/>
    </row>
    <row r="1745" spans="3:8" x14ac:dyDescent="0.25">
      <c r="C1745" s="132"/>
      <c r="D1745" s="131"/>
      <c r="E1745" s="130">
        <v>509</v>
      </c>
      <c r="F1745" s="130" t="s">
        <v>1788</v>
      </c>
      <c r="G1745" s="131" t="s">
        <v>3599</v>
      </c>
      <c r="H1745" s="131"/>
    </row>
    <row r="1746" spans="3:8" x14ac:dyDescent="0.25">
      <c r="C1746" s="132"/>
      <c r="D1746" s="131"/>
      <c r="E1746" s="130">
        <v>632</v>
      </c>
      <c r="F1746" s="130" t="s">
        <v>1789</v>
      </c>
      <c r="G1746" s="131" t="s">
        <v>3600</v>
      </c>
      <c r="H1746" s="131"/>
    </row>
    <row r="1747" spans="3:8" x14ac:dyDescent="0.25">
      <c r="C1747" s="132"/>
      <c r="D1747" s="131"/>
      <c r="E1747" s="130">
        <v>633</v>
      </c>
      <c r="F1747" s="130" t="s">
        <v>1790</v>
      </c>
      <c r="G1747" s="131" t="s">
        <v>3601</v>
      </c>
      <c r="H1747" s="131"/>
    </row>
    <row r="1748" spans="3:8" x14ac:dyDescent="0.25">
      <c r="C1748" s="132"/>
      <c r="D1748" s="131"/>
      <c r="E1748" s="130">
        <v>634</v>
      </c>
      <c r="F1748" s="130" t="s">
        <v>1791</v>
      </c>
      <c r="G1748" s="131" t="s">
        <v>3602</v>
      </c>
      <c r="H1748" s="131"/>
    </row>
    <row r="1749" spans="3:8" x14ac:dyDescent="0.25">
      <c r="C1749" s="132"/>
      <c r="D1749" s="131"/>
      <c r="E1749" s="130">
        <v>635</v>
      </c>
      <c r="F1749" s="130" t="s">
        <v>1792</v>
      </c>
      <c r="G1749" s="131" t="s">
        <v>3603</v>
      </c>
      <c r="H1749" s="131"/>
    </row>
    <row r="1750" spans="3:8" x14ac:dyDescent="0.25">
      <c r="C1750" s="132"/>
      <c r="D1750" s="131"/>
      <c r="E1750" s="130">
        <v>636</v>
      </c>
      <c r="F1750" s="130" t="s">
        <v>1793</v>
      </c>
      <c r="G1750" s="131" t="s">
        <v>3604</v>
      </c>
      <c r="H1750" s="131"/>
    </row>
    <row r="1751" spans="3:8" x14ac:dyDescent="0.25">
      <c r="C1751" s="132"/>
      <c r="D1751" s="131"/>
      <c r="E1751" s="130">
        <v>637</v>
      </c>
      <c r="F1751" s="130" t="s">
        <v>1794</v>
      </c>
      <c r="G1751" s="131" t="s">
        <v>3605</v>
      </c>
      <c r="H1751" s="131"/>
    </row>
    <row r="1752" spans="3:8" x14ac:dyDescent="0.25">
      <c r="C1752" s="132"/>
      <c r="D1752" s="131"/>
      <c r="E1752" s="130">
        <v>638</v>
      </c>
      <c r="F1752" s="130" t="s">
        <v>1795</v>
      </c>
      <c r="G1752" s="131" t="s">
        <v>3606</v>
      </c>
      <c r="H1752" s="131"/>
    </row>
    <row r="1753" spans="3:8" x14ac:dyDescent="0.25">
      <c r="C1753" s="132"/>
      <c r="D1753" s="131"/>
      <c r="E1753" s="130">
        <v>639</v>
      </c>
      <c r="F1753" s="130" t="s">
        <v>1796</v>
      </c>
      <c r="G1753" s="131" t="s">
        <v>3607</v>
      </c>
      <c r="H1753" s="131"/>
    </row>
    <row r="1754" spans="3:8" x14ac:dyDescent="0.25">
      <c r="C1754" s="132"/>
      <c r="D1754" s="131"/>
      <c r="E1754" s="130">
        <v>640</v>
      </c>
      <c r="F1754" s="130" t="s">
        <v>1797</v>
      </c>
      <c r="G1754" s="131" t="s">
        <v>3608</v>
      </c>
      <c r="H1754" s="131"/>
    </row>
    <row r="1755" spans="3:8" x14ac:dyDescent="0.25">
      <c r="C1755" s="132"/>
      <c r="D1755" s="131"/>
      <c r="E1755" s="130">
        <v>641</v>
      </c>
      <c r="F1755" s="130" t="s">
        <v>1798</v>
      </c>
      <c r="G1755" s="131" t="s">
        <v>3609</v>
      </c>
      <c r="H1755" s="131"/>
    </row>
    <row r="1756" spans="3:8" x14ac:dyDescent="0.25">
      <c r="C1756" s="132"/>
      <c r="D1756" s="131"/>
      <c r="E1756" s="130">
        <v>643</v>
      </c>
      <c r="F1756" s="130" t="s">
        <v>1799</v>
      </c>
      <c r="G1756" s="131" t="s">
        <v>3610</v>
      </c>
      <c r="H1756" s="131"/>
    </row>
    <row r="1757" spans="3:8" x14ac:dyDescent="0.25">
      <c r="C1757" s="132"/>
      <c r="D1757" s="131"/>
      <c r="E1757" s="130">
        <v>691</v>
      </c>
      <c r="F1757" s="130" t="s">
        <v>1800</v>
      </c>
      <c r="G1757" s="131" t="s">
        <v>3611</v>
      </c>
      <c r="H1757" s="131"/>
    </row>
    <row r="1758" spans="3:8" x14ac:dyDescent="0.25">
      <c r="C1758" s="132"/>
      <c r="D1758" s="131"/>
      <c r="E1758" s="130">
        <v>692</v>
      </c>
      <c r="F1758" s="130" t="s">
        <v>1801</v>
      </c>
      <c r="G1758" s="131" t="s">
        <v>3612</v>
      </c>
      <c r="H1758" s="131"/>
    </row>
    <row r="1759" spans="3:8" x14ac:dyDescent="0.25">
      <c r="C1759" s="132"/>
      <c r="D1759" s="131"/>
      <c r="E1759" s="130">
        <v>693</v>
      </c>
      <c r="F1759" s="130" t="s">
        <v>1802</v>
      </c>
      <c r="G1759" s="131" t="s">
        <v>3613</v>
      </c>
      <c r="H1759" s="131"/>
    </row>
    <row r="1760" spans="3:8" x14ac:dyDescent="0.25">
      <c r="C1760" s="132"/>
      <c r="D1760" s="131"/>
      <c r="E1760" s="130">
        <v>694</v>
      </c>
      <c r="F1760" s="130" t="s">
        <v>1803</v>
      </c>
      <c r="G1760" s="131" t="s">
        <v>3614</v>
      </c>
      <c r="H1760" s="131"/>
    </row>
    <row r="1761" spans="3:8" x14ac:dyDescent="0.25">
      <c r="C1761" s="132"/>
      <c r="D1761" s="131"/>
      <c r="E1761" s="130">
        <v>735</v>
      </c>
      <c r="F1761" s="130" t="s">
        <v>1804</v>
      </c>
      <c r="G1761" s="131" t="s">
        <v>3615</v>
      </c>
      <c r="H1761" s="131"/>
    </row>
    <row r="1762" spans="3:8" x14ac:dyDescent="0.25">
      <c r="C1762" s="132"/>
      <c r="D1762" s="131"/>
      <c r="E1762" s="130">
        <v>736</v>
      </c>
      <c r="F1762" s="130" t="s">
        <v>1805</v>
      </c>
      <c r="G1762" s="131" t="s">
        <v>3616</v>
      </c>
      <c r="H1762" s="131"/>
    </row>
    <row r="1763" spans="3:8" x14ac:dyDescent="0.25">
      <c r="C1763" s="132"/>
      <c r="D1763" s="131"/>
      <c r="E1763" s="130">
        <v>737</v>
      </c>
      <c r="F1763" s="130" t="s">
        <v>1806</v>
      </c>
      <c r="G1763" s="131" t="s">
        <v>3617</v>
      </c>
      <c r="H1763" s="131"/>
    </row>
    <row r="1764" spans="3:8" x14ac:dyDescent="0.25">
      <c r="C1764" s="132"/>
      <c r="D1764" s="131"/>
      <c r="E1764" s="130">
        <v>738</v>
      </c>
      <c r="F1764" s="130" t="s">
        <v>1006</v>
      </c>
      <c r="G1764" s="131" t="s">
        <v>3618</v>
      </c>
      <c r="H1764" s="131"/>
    </row>
    <row r="1765" spans="3:8" x14ac:dyDescent="0.25">
      <c r="C1765" s="132"/>
      <c r="D1765" s="131"/>
      <c r="E1765" s="130">
        <v>779</v>
      </c>
      <c r="F1765" s="130" t="s">
        <v>1532</v>
      </c>
      <c r="G1765" s="131" t="s">
        <v>3619</v>
      </c>
      <c r="H1765" s="131"/>
    </row>
    <row r="1766" spans="3:8" x14ac:dyDescent="0.25">
      <c r="C1766" s="132"/>
      <c r="D1766" s="131"/>
      <c r="E1766" s="130">
        <v>780</v>
      </c>
      <c r="F1766" s="130" t="s">
        <v>913</v>
      </c>
      <c r="G1766" s="131" t="s">
        <v>3620</v>
      </c>
      <c r="H1766" s="131"/>
    </row>
    <row r="1767" spans="3:8" x14ac:dyDescent="0.25">
      <c r="C1767" s="132"/>
      <c r="D1767" s="131"/>
      <c r="E1767" s="130">
        <v>781</v>
      </c>
      <c r="F1767" s="130" t="s">
        <v>1807</v>
      </c>
      <c r="G1767" s="131" t="s">
        <v>3621</v>
      </c>
      <c r="H1767" s="131"/>
    </row>
    <row r="1768" spans="3:8" x14ac:dyDescent="0.25">
      <c r="C1768" s="132"/>
      <c r="D1768" s="131"/>
      <c r="E1768" s="130">
        <v>823</v>
      </c>
      <c r="F1768" s="130" t="s">
        <v>1808</v>
      </c>
      <c r="G1768" s="131" t="s">
        <v>3622</v>
      </c>
      <c r="H1768" s="131"/>
    </row>
    <row r="1769" spans="3:8" x14ac:dyDescent="0.25">
      <c r="C1769" s="132"/>
      <c r="D1769" s="131"/>
      <c r="E1769" s="130">
        <v>2</v>
      </c>
      <c r="F1769" s="130" t="s">
        <v>1809</v>
      </c>
      <c r="G1769" s="131" t="s">
        <v>3623</v>
      </c>
      <c r="H1769" s="131"/>
    </row>
    <row r="1770" spans="3:8" x14ac:dyDescent="0.25">
      <c r="C1770" s="132"/>
      <c r="D1770" s="131"/>
      <c r="E1770" s="130">
        <v>3</v>
      </c>
      <c r="F1770" s="130" t="s">
        <v>1810</v>
      </c>
      <c r="G1770" s="131" t="s">
        <v>3624</v>
      </c>
      <c r="H1770" s="131"/>
    </row>
    <row r="1771" spans="3:8" x14ac:dyDescent="0.25">
      <c r="C1771" s="132"/>
      <c r="D1771" s="131"/>
      <c r="E1771" s="130">
        <v>4</v>
      </c>
      <c r="F1771" s="130" t="s">
        <v>1811</v>
      </c>
      <c r="G1771" s="131" t="s">
        <v>3625</v>
      </c>
      <c r="H1771" s="131"/>
    </row>
    <row r="1772" spans="3:8" x14ac:dyDescent="0.25">
      <c r="C1772" s="132"/>
      <c r="D1772" s="131"/>
      <c r="E1772" s="130">
        <v>90</v>
      </c>
      <c r="F1772" s="130" t="s">
        <v>1812</v>
      </c>
      <c r="G1772" s="131" t="s">
        <v>3626</v>
      </c>
      <c r="H1772" s="131"/>
    </row>
    <row r="1773" spans="3:8" x14ac:dyDescent="0.25">
      <c r="C1773" s="132"/>
      <c r="D1773" s="131"/>
      <c r="E1773" s="130">
        <v>91</v>
      </c>
      <c r="F1773" s="130" t="s">
        <v>1813</v>
      </c>
      <c r="G1773" s="131" t="s">
        <v>3627</v>
      </c>
      <c r="H1773" s="131"/>
    </row>
    <row r="1774" spans="3:8" x14ac:dyDescent="0.25">
      <c r="C1774" s="132"/>
      <c r="D1774" s="131"/>
      <c r="E1774" s="130">
        <v>177</v>
      </c>
      <c r="F1774" s="130" t="s">
        <v>1814</v>
      </c>
      <c r="G1774" s="131" t="s">
        <v>3628</v>
      </c>
      <c r="H1774" s="131"/>
    </row>
    <row r="1775" spans="3:8" x14ac:dyDescent="0.25">
      <c r="C1775" s="132"/>
      <c r="D1775" s="131"/>
      <c r="E1775" s="130">
        <v>500</v>
      </c>
      <c r="F1775" s="130" t="s">
        <v>1815</v>
      </c>
      <c r="G1775" s="131" t="s">
        <v>3629</v>
      </c>
      <c r="H1775" s="131"/>
    </row>
    <row r="1776" spans="3:8" x14ac:dyDescent="0.25">
      <c r="C1776" s="132"/>
      <c r="D1776" s="131"/>
      <c r="E1776" s="130">
        <v>501</v>
      </c>
      <c r="F1776" s="130" t="s">
        <v>1816</v>
      </c>
      <c r="G1776" s="131" t="s">
        <v>3630</v>
      </c>
      <c r="H1776" s="131"/>
    </row>
    <row r="1777" spans="3:8" x14ac:dyDescent="0.25">
      <c r="C1777" s="132"/>
      <c r="D1777" s="131"/>
      <c r="E1777" s="130">
        <v>691</v>
      </c>
      <c r="F1777" s="130" t="s">
        <v>1817</v>
      </c>
      <c r="G1777" s="131" t="s">
        <v>3631</v>
      </c>
      <c r="H1777" s="131"/>
    </row>
    <row r="1778" spans="3:8" x14ac:dyDescent="0.25">
      <c r="C1778" s="132"/>
      <c r="D1778" s="131"/>
      <c r="E1778" s="130">
        <v>740</v>
      </c>
      <c r="F1778" s="130" t="s">
        <v>1818</v>
      </c>
      <c r="G1778" s="131" t="s">
        <v>3632</v>
      </c>
      <c r="H1778" s="131"/>
    </row>
    <row r="1779" spans="3:8" x14ac:dyDescent="0.25">
      <c r="C1779" s="132"/>
      <c r="D1779" s="131"/>
      <c r="E1779" s="130">
        <v>1</v>
      </c>
      <c r="F1779" s="130" t="s">
        <v>1819</v>
      </c>
      <c r="G1779" s="131" t="s">
        <v>3633</v>
      </c>
      <c r="H1779" s="131"/>
    </row>
    <row r="1780" spans="3:8" x14ac:dyDescent="0.25">
      <c r="C1780" s="132"/>
      <c r="D1780" s="131"/>
      <c r="E1780" s="130">
        <v>177</v>
      </c>
      <c r="F1780" s="130" t="s">
        <v>1820</v>
      </c>
      <c r="G1780" s="131" t="s">
        <v>3634</v>
      </c>
      <c r="H1780" s="131"/>
    </row>
    <row r="1781" spans="3:8" x14ac:dyDescent="0.25">
      <c r="C1781" s="132"/>
      <c r="D1781" s="131"/>
      <c r="E1781" s="130">
        <v>180</v>
      </c>
      <c r="F1781" s="130" t="s">
        <v>1821</v>
      </c>
      <c r="G1781" s="131" t="s">
        <v>3635</v>
      </c>
      <c r="H1781" s="131"/>
    </row>
    <row r="1782" spans="3:8" x14ac:dyDescent="0.25">
      <c r="C1782" s="132"/>
      <c r="D1782" s="131"/>
      <c r="E1782" s="130">
        <v>200</v>
      </c>
      <c r="F1782" s="130" t="s">
        <v>1822</v>
      </c>
      <c r="G1782" s="131" t="s">
        <v>3636</v>
      </c>
      <c r="H1782" s="131"/>
    </row>
    <row r="1783" spans="3:8" x14ac:dyDescent="0.25">
      <c r="C1783" s="132"/>
      <c r="D1783" s="131"/>
      <c r="E1783" s="130">
        <v>250</v>
      </c>
      <c r="F1783" s="130" t="s">
        <v>1823</v>
      </c>
      <c r="G1783" s="131" t="s">
        <v>3637</v>
      </c>
      <c r="H1783" s="131"/>
    </row>
    <row r="1784" spans="3:8" x14ac:dyDescent="0.25">
      <c r="C1784" s="132"/>
      <c r="D1784" s="131"/>
      <c r="E1784" s="130">
        <v>300</v>
      </c>
      <c r="F1784" s="130" t="s">
        <v>1824</v>
      </c>
      <c r="G1784" s="131" t="s">
        <v>3638</v>
      </c>
      <c r="H1784" s="131"/>
    </row>
    <row r="1785" spans="3:8" x14ac:dyDescent="0.25">
      <c r="C1785" s="132"/>
      <c r="D1785" s="131"/>
      <c r="E1785" s="130">
        <v>1</v>
      </c>
      <c r="F1785" s="130" t="s">
        <v>1367</v>
      </c>
      <c r="G1785" s="131" t="s">
        <v>3639</v>
      </c>
      <c r="H1785" s="131"/>
    </row>
    <row r="1786" spans="3:8" x14ac:dyDescent="0.25">
      <c r="C1786" s="132"/>
      <c r="D1786" s="131"/>
      <c r="E1786" s="130">
        <v>2</v>
      </c>
      <c r="F1786" s="130" t="s">
        <v>1825</v>
      </c>
      <c r="G1786" s="131" t="s">
        <v>3640</v>
      </c>
      <c r="H1786" s="131"/>
    </row>
    <row r="1787" spans="3:8" x14ac:dyDescent="0.25">
      <c r="C1787" s="132"/>
      <c r="D1787" s="131"/>
      <c r="E1787" s="130">
        <v>3</v>
      </c>
      <c r="F1787" s="130" t="s">
        <v>1826</v>
      </c>
      <c r="G1787" s="131" t="s">
        <v>3641</v>
      </c>
      <c r="H1787" s="131"/>
    </row>
    <row r="1788" spans="3:8" x14ac:dyDescent="0.25">
      <c r="C1788" s="132"/>
      <c r="D1788" s="131"/>
      <c r="E1788" s="130">
        <v>89</v>
      </c>
      <c r="F1788" s="130" t="s">
        <v>1827</v>
      </c>
      <c r="G1788" s="131" t="s">
        <v>3642</v>
      </c>
      <c r="H1788" s="131"/>
    </row>
    <row r="1789" spans="3:8" x14ac:dyDescent="0.25">
      <c r="C1789" s="132"/>
      <c r="D1789" s="131"/>
      <c r="E1789" s="130">
        <v>177</v>
      </c>
      <c r="F1789" s="130" t="s">
        <v>1828</v>
      </c>
      <c r="G1789" s="131" t="s">
        <v>3643</v>
      </c>
      <c r="H1789" s="131"/>
    </row>
    <row r="1790" spans="3:8" x14ac:dyDescent="0.25">
      <c r="C1790" s="132"/>
      <c r="D1790" s="131"/>
      <c r="E1790" s="130">
        <v>221</v>
      </c>
      <c r="F1790" s="130" t="s">
        <v>1829</v>
      </c>
      <c r="G1790" s="131" t="s">
        <v>3644</v>
      </c>
      <c r="H1790" s="131"/>
    </row>
    <row r="1791" spans="3:8" x14ac:dyDescent="0.25">
      <c r="C1791" s="132"/>
      <c r="D1791" s="131"/>
      <c r="E1791" s="130">
        <v>691</v>
      </c>
      <c r="F1791" s="130" t="s">
        <v>1830</v>
      </c>
      <c r="G1791" s="131" t="s">
        <v>3645</v>
      </c>
      <c r="H1791" s="131"/>
    </row>
    <row r="1792" spans="3:8" x14ac:dyDescent="0.25">
      <c r="C1792" s="132"/>
      <c r="D1792" s="131"/>
      <c r="E1792" s="130">
        <v>735</v>
      </c>
      <c r="F1792" s="130" t="s">
        <v>1831</v>
      </c>
      <c r="G1792" s="131" t="s">
        <v>3646</v>
      </c>
      <c r="H1792" s="131"/>
    </row>
    <row r="1793" spans="3:8" x14ac:dyDescent="0.25">
      <c r="C1793" s="132"/>
      <c r="D1793" s="131"/>
      <c r="E1793" s="130">
        <v>736</v>
      </c>
      <c r="F1793" s="130" t="s">
        <v>1832</v>
      </c>
      <c r="G1793" s="131" t="s">
        <v>3647</v>
      </c>
      <c r="H1793" s="131"/>
    </row>
    <row r="1794" spans="3:8" x14ac:dyDescent="0.25">
      <c r="C1794" s="132"/>
      <c r="D1794" s="131"/>
      <c r="E1794" s="130">
        <v>1</v>
      </c>
      <c r="F1794" s="130" t="s">
        <v>1833</v>
      </c>
      <c r="G1794" s="131" t="s">
        <v>3648</v>
      </c>
      <c r="H1794" s="131"/>
    </row>
    <row r="1795" spans="3:8" x14ac:dyDescent="0.25">
      <c r="C1795" s="132"/>
      <c r="D1795" s="131"/>
      <c r="E1795" s="130">
        <v>89</v>
      </c>
      <c r="F1795" s="130" t="s">
        <v>1834</v>
      </c>
      <c r="G1795" s="131" t="s">
        <v>3649</v>
      </c>
      <c r="H1795" s="131"/>
    </row>
    <row r="1796" spans="3:8" x14ac:dyDescent="0.25">
      <c r="C1796" s="132"/>
      <c r="D1796" s="131"/>
      <c r="E1796" s="130">
        <v>133</v>
      </c>
      <c r="F1796" s="130" t="s">
        <v>1835</v>
      </c>
      <c r="G1796" s="131" t="s">
        <v>3650</v>
      </c>
      <c r="H1796" s="131"/>
    </row>
    <row r="1797" spans="3:8" x14ac:dyDescent="0.25">
      <c r="C1797" s="132"/>
      <c r="D1797" s="131"/>
      <c r="E1797" s="130">
        <v>134</v>
      </c>
      <c r="F1797" s="130" t="s">
        <v>1836</v>
      </c>
      <c r="G1797" s="131" t="s">
        <v>3651</v>
      </c>
      <c r="H1797" s="131"/>
    </row>
    <row r="1798" spans="3:8" x14ac:dyDescent="0.25">
      <c r="C1798" s="132"/>
      <c r="D1798" s="131"/>
      <c r="E1798" s="130">
        <v>45</v>
      </c>
      <c r="F1798" s="130" t="s">
        <v>1837</v>
      </c>
      <c r="G1798" s="131" t="s">
        <v>3652</v>
      </c>
      <c r="H1798" s="131"/>
    </row>
    <row r="1799" spans="3:8" x14ac:dyDescent="0.25">
      <c r="C1799" s="132"/>
      <c r="D1799" s="131"/>
      <c r="E1799" s="130">
        <v>500</v>
      </c>
      <c r="F1799" s="130" t="s">
        <v>1838</v>
      </c>
      <c r="G1799" s="131" t="s">
        <v>3653</v>
      </c>
      <c r="H1799" s="131"/>
    </row>
    <row r="1800" spans="3:8" x14ac:dyDescent="0.25">
      <c r="C1800" s="132"/>
      <c r="D1800" s="131"/>
      <c r="E1800" s="130">
        <v>501</v>
      </c>
      <c r="F1800" s="130" t="s">
        <v>1839</v>
      </c>
      <c r="G1800" s="131" t="s">
        <v>3654</v>
      </c>
      <c r="H1800" s="131"/>
    </row>
    <row r="1801" spans="3:8" x14ac:dyDescent="0.25">
      <c r="C1801" s="132"/>
      <c r="D1801" s="131"/>
      <c r="E1801" s="130">
        <v>502</v>
      </c>
      <c r="F1801" s="130" t="s">
        <v>1840</v>
      </c>
      <c r="G1801" s="131" t="s">
        <v>3655</v>
      </c>
      <c r="H1801" s="131"/>
    </row>
    <row r="1802" spans="3:8" x14ac:dyDescent="0.25">
      <c r="C1802" s="132"/>
      <c r="D1802" s="131"/>
      <c r="E1802" s="130">
        <v>735</v>
      </c>
      <c r="F1802" s="130" t="s">
        <v>1841</v>
      </c>
      <c r="G1802" s="131" t="s">
        <v>3656</v>
      </c>
      <c r="H1802" s="131"/>
    </row>
    <row r="1803" spans="3:8" x14ac:dyDescent="0.25">
      <c r="C1803" s="132"/>
      <c r="D1803" s="131"/>
      <c r="E1803" s="130">
        <v>736</v>
      </c>
      <c r="F1803" s="130" t="s">
        <v>1842</v>
      </c>
      <c r="G1803" s="131" t="s">
        <v>3657</v>
      </c>
      <c r="H1803" s="131"/>
    </row>
    <row r="1804" spans="3:8" x14ac:dyDescent="0.25">
      <c r="C1804" s="132"/>
      <c r="D1804" s="131"/>
      <c r="E1804" s="130">
        <v>1</v>
      </c>
      <c r="F1804" s="130" t="s">
        <v>1843</v>
      </c>
      <c r="G1804" s="131" t="s">
        <v>3658</v>
      </c>
      <c r="H1804" s="131"/>
    </row>
    <row r="1805" spans="3:8" x14ac:dyDescent="0.25">
      <c r="C1805" s="132"/>
      <c r="D1805" s="131"/>
      <c r="E1805" s="130">
        <v>2</v>
      </c>
      <c r="F1805" s="130" t="s">
        <v>1844</v>
      </c>
      <c r="G1805" s="131" t="s">
        <v>3659</v>
      </c>
      <c r="H1805" s="131"/>
    </row>
    <row r="1806" spans="3:8" x14ac:dyDescent="0.25">
      <c r="C1806" s="132"/>
      <c r="D1806" s="131"/>
      <c r="E1806" s="130">
        <v>3</v>
      </c>
      <c r="F1806" s="130" t="s">
        <v>1845</v>
      </c>
      <c r="G1806" s="131" t="s">
        <v>3660</v>
      </c>
      <c r="H1806" s="131"/>
    </row>
    <row r="1807" spans="3:8" x14ac:dyDescent="0.25">
      <c r="C1807" s="132"/>
      <c r="D1807" s="131"/>
      <c r="E1807" s="130">
        <v>4</v>
      </c>
      <c r="F1807" s="130" t="s">
        <v>1846</v>
      </c>
      <c r="G1807" s="131" t="s">
        <v>3661</v>
      </c>
      <c r="H1807" s="131"/>
    </row>
    <row r="1808" spans="3:8" x14ac:dyDescent="0.25">
      <c r="C1808" s="132"/>
      <c r="D1808" s="131"/>
      <c r="E1808" s="130">
        <v>5</v>
      </c>
      <c r="F1808" s="130" t="s">
        <v>1550</v>
      </c>
      <c r="G1808" s="131" t="s">
        <v>3662</v>
      </c>
      <c r="H1808" s="131"/>
    </row>
    <row r="1809" spans="3:8" x14ac:dyDescent="0.25">
      <c r="C1809" s="132"/>
      <c r="D1809" s="131"/>
      <c r="E1809" s="130">
        <v>6</v>
      </c>
      <c r="F1809" s="130" t="s">
        <v>1847</v>
      </c>
      <c r="G1809" s="131" t="s">
        <v>3663</v>
      </c>
      <c r="H1809" s="131"/>
    </row>
    <row r="1810" spans="3:8" x14ac:dyDescent="0.25">
      <c r="C1810" s="132"/>
      <c r="D1810" s="131"/>
      <c r="E1810" s="130">
        <v>89</v>
      </c>
      <c r="F1810" s="130" t="s">
        <v>1848</v>
      </c>
      <c r="G1810" s="131" t="s">
        <v>3664</v>
      </c>
      <c r="H1810" s="131"/>
    </row>
    <row r="1811" spans="3:8" x14ac:dyDescent="0.25">
      <c r="C1811" s="132"/>
      <c r="D1811" s="131"/>
      <c r="E1811" s="130">
        <v>133</v>
      </c>
      <c r="F1811" s="130" t="s">
        <v>1849</v>
      </c>
      <c r="G1811" s="131" t="s">
        <v>3665</v>
      </c>
      <c r="H1811" s="131"/>
    </row>
    <row r="1812" spans="3:8" x14ac:dyDescent="0.25">
      <c r="C1812" s="132"/>
      <c r="D1812" s="131"/>
      <c r="E1812" s="130">
        <v>177</v>
      </c>
      <c r="F1812" s="130" t="s">
        <v>1850</v>
      </c>
      <c r="G1812" s="131" t="s">
        <v>3666</v>
      </c>
      <c r="H1812" s="131"/>
    </row>
    <row r="1813" spans="3:8" x14ac:dyDescent="0.25">
      <c r="C1813" s="132"/>
      <c r="D1813" s="131"/>
      <c r="E1813" s="130">
        <v>456</v>
      </c>
      <c r="F1813" s="130" t="s">
        <v>1851</v>
      </c>
      <c r="G1813" s="131" t="s">
        <v>3667</v>
      </c>
      <c r="H1813" s="131"/>
    </row>
    <row r="1814" spans="3:8" x14ac:dyDescent="0.25">
      <c r="C1814" s="132"/>
      <c r="D1814" s="131"/>
      <c r="E1814" s="130">
        <v>632</v>
      </c>
      <c r="F1814" s="130" t="s">
        <v>1852</v>
      </c>
      <c r="G1814" s="131" t="s">
        <v>3668</v>
      </c>
      <c r="H1814" s="131"/>
    </row>
    <row r="1815" spans="3:8" x14ac:dyDescent="0.25">
      <c r="C1815" s="132"/>
      <c r="D1815" s="131"/>
      <c r="E1815" s="130">
        <v>633</v>
      </c>
      <c r="F1815" s="130" t="s">
        <v>1853</v>
      </c>
      <c r="G1815" s="131" t="s">
        <v>3669</v>
      </c>
      <c r="H1815" s="131"/>
    </row>
    <row r="1816" spans="3:8" x14ac:dyDescent="0.25">
      <c r="C1816" s="132"/>
      <c r="D1816" s="131"/>
      <c r="E1816" s="130">
        <v>735</v>
      </c>
      <c r="F1816" s="130" t="s">
        <v>1854</v>
      </c>
      <c r="G1816" s="131" t="s">
        <v>3670</v>
      </c>
      <c r="H1816" s="131"/>
    </row>
    <row r="1817" spans="3:8" x14ac:dyDescent="0.25">
      <c r="C1817" s="132"/>
      <c r="D1817" s="131"/>
      <c r="E1817" s="130">
        <v>736</v>
      </c>
      <c r="F1817" s="130" t="s">
        <v>1855</v>
      </c>
      <c r="G1817" s="131" t="s">
        <v>3671</v>
      </c>
      <c r="H1817" s="131"/>
    </row>
  </sheetData>
  <sheetProtection password="DEF7" sheet="1" objects="1" scenarios="1"/>
  <sortState ref="N2:N34">
    <sortCondition ref="N2:N34"/>
  </sortState>
  <pageMargins left="0.511811024" right="0.511811024" top="0.78740157499999996" bottom="0.78740157499999996" header="0.31496062000000002" footer="0.31496062000000002"/>
  <pageSetup paperSize="9" orientation="portrait" verticalDpi="59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133</vt:i4>
      </vt:variant>
    </vt:vector>
  </HeadingPairs>
  <TitlesOfParts>
    <vt:vector size="139" baseType="lpstr">
      <vt:lpstr>Identificação</vt:lpstr>
      <vt:lpstr>Orçamento-base</vt:lpstr>
      <vt:lpstr>Proposta</vt:lpstr>
      <vt:lpstr>Pesquisa Familia e Subfamilia</vt:lpstr>
      <vt:lpstr>Tipo de Objeto x Familia</vt:lpstr>
      <vt:lpstr>base</vt:lpstr>
      <vt:lpstr>F_10</vt:lpstr>
      <vt:lpstr>F_105</vt:lpstr>
      <vt:lpstr>F_107</vt:lpstr>
      <vt:lpstr>F_11</vt:lpstr>
      <vt:lpstr>F_112</vt:lpstr>
      <vt:lpstr>F_113</vt:lpstr>
      <vt:lpstr>F_117</vt:lpstr>
      <vt:lpstr>F_12</vt:lpstr>
      <vt:lpstr>F_120</vt:lpstr>
      <vt:lpstr>F_122</vt:lpstr>
      <vt:lpstr>F_127</vt:lpstr>
      <vt:lpstr>F_13</vt:lpstr>
      <vt:lpstr>F_14</vt:lpstr>
      <vt:lpstr>F_140</vt:lpstr>
      <vt:lpstr>F_15</vt:lpstr>
      <vt:lpstr>F_150</vt:lpstr>
      <vt:lpstr>F_16</vt:lpstr>
      <vt:lpstr>F_160</vt:lpstr>
      <vt:lpstr>F_17</vt:lpstr>
      <vt:lpstr>F_185</vt:lpstr>
      <vt:lpstr>F_2</vt:lpstr>
      <vt:lpstr>F_205</vt:lpstr>
      <vt:lpstr>F_215</vt:lpstr>
      <vt:lpstr>F_245</vt:lpstr>
      <vt:lpstr>F_250</vt:lpstr>
      <vt:lpstr>F_255</vt:lpstr>
      <vt:lpstr>F_260</vt:lpstr>
      <vt:lpstr>F_270</vt:lpstr>
      <vt:lpstr>F_285</vt:lpstr>
      <vt:lpstr>F_29</vt:lpstr>
      <vt:lpstr>F_290</vt:lpstr>
      <vt:lpstr>F_295</vt:lpstr>
      <vt:lpstr>F_3</vt:lpstr>
      <vt:lpstr>F_30</vt:lpstr>
      <vt:lpstr>F_31</vt:lpstr>
      <vt:lpstr>F_320</vt:lpstr>
      <vt:lpstr>F_33</vt:lpstr>
      <vt:lpstr>F_34</vt:lpstr>
      <vt:lpstr>F_345</vt:lpstr>
      <vt:lpstr>F_35</vt:lpstr>
      <vt:lpstr>F_350</vt:lpstr>
      <vt:lpstr>F_360</vt:lpstr>
      <vt:lpstr>F_37</vt:lpstr>
      <vt:lpstr>F_380</vt:lpstr>
      <vt:lpstr>F_390</vt:lpstr>
      <vt:lpstr>F_395</vt:lpstr>
      <vt:lpstr>F_397</vt:lpstr>
      <vt:lpstr>F_400</vt:lpstr>
      <vt:lpstr>F_405</vt:lpstr>
      <vt:lpstr>F_410</vt:lpstr>
      <vt:lpstr>F_42</vt:lpstr>
      <vt:lpstr>F_420</vt:lpstr>
      <vt:lpstr>F_428</vt:lpstr>
      <vt:lpstr>F_435</vt:lpstr>
      <vt:lpstr>F_440</vt:lpstr>
      <vt:lpstr>F_445</vt:lpstr>
      <vt:lpstr>F_45</vt:lpstr>
      <vt:lpstr>F_450</vt:lpstr>
      <vt:lpstr>F_452</vt:lpstr>
      <vt:lpstr>F_460</vt:lpstr>
      <vt:lpstr>F_461</vt:lpstr>
      <vt:lpstr>F_463</vt:lpstr>
      <vt:lpstr>F_465</vt:lpstr>
      <vt:lpstr>F_47</vt:lpstr>
      <vt:lpstr>F_475</vt:lpstr>
      <vt:lpstr>F_480</vt:lpstr>
      <vt:lpstr>F_495</vt:lpstr>
      <vt:lpstr>F_505</vt:lpstr>
      <vt:lpstr>F_510</vt:lpstr>
      <vt:lpstr>F_515</vt:lpstr>
      <vt:lpstr>F_52</vt:lpstr>
      <vt:lpstr>F_535</vt:lpstr>
      <vt:lpstr>F_540</vt:lpstr>
      <vt:lpstr>F_548</vt:lpstr>
      <vt:lpstr>F_550</vt:lpstr>
      <vt:lpstr>F_555</vt:lpstr>
      <vt:lpstr>F_565</vt:lpstr>
      <vt:lpstr>F_57</vt:lpstr>
      <vt:lpstr>F_580</vt:lpstr>
      <vt:lpstr>F_59</vt:lpstr>
      <vt:lpstr>F_593</vt:lpstr>
      <vt:lpstr>F_595</vt:lpstr>
      <vt:lpstr>F_600</vt:lpstr>
      <vt:lpstr>F_62</vt:lpstr>
      <vt:lpstr>F_63</vt:lpstr>
      <vt:lpstr>F_64</vt:lpstr>
      <vt:lpstr>F_685</vt:lpstr>
      <vt:lpstr>F_7</vt:lpstr>
      <vt:lpstr>F_70</vt:lpstr>
      <vt:lpstr>F_72</vt:lpstr>
      <vt:lpstr>F_736</vt:lpstr>
      <vt:lpstr>F_745</vt:lpstr>
      <vt:lpstr>F_748</vt:lpstr>
      <vt:lpstr>F_750</vt:lpstr>
      <vt:lpstr>F_754</vt:lpstr>
      <vt:lpstr>F_757</vt:lpstr>
      <vt:lpstr>F_758</vt:lpstr>
      <vt:lpstr>F_760</vt:lpstr>
      <vt:lpstr>F_77</vt:lpstr>
      <vt:lpstr>F_773</vt:lpstr>
      <vt:lpstr>F_775</vt:lpstr>
      <vt:lpstr>F_779</vt:lpstr>
      <vt:lpstr>F_784</vt:lpstr>
      <vt:lpstr>F_788</vt:lpstr>
      <vt:lpstr>F_792</vt:lpstr>
      <vt:lpstr>F_796</vt:lpstr>
      <vt:lpstr>F_8</vt:lpstr>
      <vt:lpstr>F_802</vt:lpstr>
      <vt:lpstr>F_803</vt:lpstr>
      <vt:lpstr>F_805</vt:lpstr>
      <vt:lpstr>F_82</vt:lpstr>
      <vt:lpstr>F_820</vt:lpstr>
      <vt:lpstr>F_830</vt:lpstr>
      <vt:lpstr>F_855</vt:lpstr>
      <vt:lpstr>F_870</vt:lpstr>
      <vt:lpstr>F_880</vt:lpstr>
      <vt:lpstr>F_882</vt:lpstr>
      <vt:lpstr>F_884</vt:lpstr>
      <vt:lpstr>F_886</vt:lpstr>
      <vt:lpstr>F_888</vt:lpstr>
      <vt:lpstr>F_890</vt:lpstr>
      <vt:lpstr>F_9</vt:lpstr>
      <vt:lpstr>F_905</vt:lpstr>
      <vt:lpstr>F_910</vt:lpstr>
      <vt:lpstr>F_930</vt:lpstr>
      <vt:lpstr>F_950</vt:lpstr>
      <vt:lpstr>F_960</vt:lpstr>
      <vt:lpstr>F_965</vt:lpstr>
      <vt:lpstr>F_97</vt:lpstr>
      <vt:lpstr>F_970</vt:lpstr>
      <vt:lpstr>F_980</vt:lpstr>
      <vt:lpstr>F_990</vt:lpstr>
      <vt:lpstr>Modalidades</vt:lpstr>
    </vt:vector>
  </TitlesOfParts>
  <Company>Tribunal de Contas do Estado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Anderson Machado da Silva (empresa CWI)</dc:creator>
  <cp:lastModifiedBy>luisa</cp:lastModifiedBy>
  <cp:lastPrinted>2016-06-08T13:21:24Z</cp:lastPrinted>
  <dcterms:created xsi:type="dcterms:W3CDTF">2014-12-09T12:52:40Z</dcterms:created>
  <dcterms:modified xsi:type="dcterms:W3CDTF">2025-02-25T16:45:33Z</dcterms:modified>
</cp:coreProperties>
</file>